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dist\"/>
    </mc:Choice>
  </mc:AlternateContent>
  <xr:revisionPtr revIDLastSave="0" documentId="8_{1497EE43-A1D0-49EF-AAA7-D07F4D34BFF7}" xr6:coauthVersionLast="47" xr6:coauthVersionMax="47" xr10:uidLastSave="{00000000-0000-0000-0000-000000000000}"/>
  <bookViews>
    <workbookView xWindow="3075" yWindow="3075" windowWidth="21600" windowHeight="11295" xr2:uid="{F3500F54-771B-466A-AD40-60391A1670AF}"/>
  </bookViews>
  <sheets>
    <sheet name="Univariate" sheetId="21" r:id="rId1"/>
    <sheet name="Life Expectancy Data" sheetId="2" r:id="rId2"/>
    <sheet name="Version History" sheetId="8" r:id="rId3"/>
    <sheet name="LAMBDA_functions" sheetId="1" r:id="rId4"/>
  </sheets>
  <definedNames>
    <definedName name="Adjusted_R_Squared" comment="R² penalised for model complexity: 1 − (1 − R²)·df_total/df_residual. Can be negative when the model fits worse than the mean. Optional DF_Absorbed (default 0) corrects df_residual under Fixed Effects.">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1-(1-R_Squared(_xlpm.X,_xlpm.Y,_xlpm.filt_arg,_xlpm.context_arg))*Total_Degrees_Of_Freedom(_xlpm.Y,_xlpm.filt_arg,_xlpm.context_arg)/Residual_Degrees_Of_Freedom(_xlpm.X,_xlpm.Y,_xlpm.filt_arg,_xlpm.context_arg)))</definedName>
    <definedName name="AIC" comment="Akaike Information Criterion = n·ln(SSR/n) + 2p. Lower = better.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n*LN(_xlpm.ssr/_xlpm.n)+2*_xlpm.p))</definedName>
    <definedName name="AICc" comment="AIC with a small-sample correction (+2p(p+1)/(n−p−1)). Preferred when n/p &lt; 40; converges to AIC as n → ∞.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aic,_xlpm.n*LN(_xlpm.ssr/_xlpm.n)+2*_xlpm.p,_xlpm.aic+2*_xlpm.p*(_xlpm.p+1)/(_xlpm.n-_xlpm.p-1)))</definedName>
    <definedName name="Back_Transform_Response" comment="Back-transforms a fit-space column to response units. &quot;None&quot; → pass-through. &quot;Log&quot; + Duan → EXP(x)*Smearing. &quot;Log&quot; + Naive → EXP(x). Anything else → #N/A. The (response, method) SWITCH lives here only; the Unit_Space_* names are built on top of it.">_xlfn.LAMBDA(_xlpm.Values,_xlop.Context,_xlop.Method,_xlop.Smearing,_xlfn.LET(_xlpm.context_arg,IF(_xlfn.ISOMITTED(_xlpm.Context),Model_Context(),_xlpm.Context),_xlpm.method_arg,IF(_xlfn.ISOMITTED(_xlpm.Method),"Duan",_xlpm.Method),_xlpm.smear_arg,IF(_xlfn.ISOMITTED(_xlpm.Smearing),1,_xlpm.Smearing),_xlpm.rt,Context_Response_Transform(_xlpm.context_arg),IF(_xlpm.rt="None",_xlpm.Values,IF(_xlpm.rt="Log",_xlfn.SWITCH(_xlpm.method_arg,"Duan",IFERROR(EXP(_xlpm.Values)*_xlpm.smear_arg,NA()),"Naive",IFERROR(EXP(_xlpm.Values),NA()),NA()),NA()))))</definedName>
    <definedName name="Beta_Weights" comment="Standardised coefficients in SD units for comparing predictors measured on different scales. k rows; no intercept row.">_xlfn.LAMBDA(_xlpm.X,_xlpm.Y,_xlop.Include,_xlop.Context,_xlfn.LET(_xlpm.context_arg,IF(_xlfn.ISOMITTED(_xlpm.Context),Model_Context(),_xlpm.Context),_xlpm.has_arg,Context_Has_Intercept(_xlpm.context_arg),_xlpm.filt_arg,IF(_xlfn.ISOMITTED(_xlpm.Include),TRUE,_xlpm.Include),_xlpm.coefs,Coefficients(_xlpm.X,_xlpm.Y,_xlpm.filt_arg),_xlpm.preds,IF(_xlpm.has_arg,_xlfn.DROP(_xlpm.X,,1),_xlpm.X),_xlpm.pred_coefs,IF(_xlpm.has_arg,_xlfn.DROP(_xlpm.coefs,1),_xlpm.coefs),_xlpm.sd_y,STDEV(_xlfn._xlws.FILTER(_xlpm.Y,_xlpm.filt_arg)),_xlpm.k,COLUMNS(_xlpm.preds),_xlpm.sd_x,_xlfn.MAKEARRAY(_xlpm.k,1,_xlfn.LAMBDA(_xlpm.j,_xlpm._,STDEV(_xlfn._xlws.FILTER(_xlfn.CHOOSECOLS(_xlpm.preds,_xlpm.j),_xlpm.filt_arg)))),_xlpm.pred_coefs*_xlpm.sd_x/_xlpm.sd_y))</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xlpm.Y,_xlpm.group,_xlpm.seq,_xlop.delta,_xlop.Include,_xlfn.LET(_xlpm.filt_arg,IF(_xlfn.ISOMITTED(_xlpm.Include),TRUE,_xlpm.Include),_xlpm.step,IF(_xlfn.ISOMITTED(_xlpm.delta),Base_Period_Delta(),_xlpm.delta),_xlpm.e,Residuals(_xlpm.X,_xlpm.Y,_xlpm.filt_arg),_xlpm.g_f,_xlfn._xlws.FILTER(_xlpm.group,_xlpm.filt_arg),_xlpm.t_f,_xlfn._xlws.FILTER(_xlpm.seq,_xlpm.filt_arg),_xlpm.d,Difference_By(_xlpm.e,_xlpm.g_f,_xlpm.t_f,_xlpm.step),_xlpm.n_terms,SUMPRODUCT(N(ISNUMBER(_xlpm.d))),IF(_xlpm.n_terms=0,NA(),SUMPRODUCT(IFERROR(_xlpm.d,0)^2)/SUMPRODUCT(_xlpm.e^2))))</definedName>
    <definedName name="BIC" comment="Bayesian Information Criterion = n·ln(SSR/n) + p·ln(n). Penalises model complexity more strongly than AIC.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n*LN(_xlpm.ssr/_xlpm.n)+_xlpm.p*LN(_xlpm.n)))</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Bin_Lower_Edges" comment="k lower bin boundaries (Bin_Edges without the last element). First element = data minimum.">_xlfn.LAMBDA(_xlpm.data,_xlop.method,_xlop.filter,_xlfn.DROP(Bin_Edges(_xlpm.data,_xlpm.method,_xlpm.filter),-1))</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oefficients" comment="Fitted OLS coefficients in design-matrix column order. LINEST runs with const = FALSE because the design matrix already carries its intercept column.">_xlfn.LAMBDA(_xlpm.X,_xlpm.Y,_xlop.Include,_xlfn.LET(_xlpm.filt_arg,IF(_xlfn.ISOMITTED(_xlpm.Include),TRUE,_xlpm.Include),_xlpm.ls,LINEST(_xlfn._xlws.FILTER(_xlpm.Y,_xlpm.filt_arg),_xlfn._xlws.FILTER(_xlpm.X,_xlpm.filt_arg),FALSE,FALSE),_xlpm.k,COLUMNS(_xlpm.X),TRANSPOSE(_xlfn.CHOOSECOLS(_xlpm.ls,_xlfn.SEQUENCE(1,_xlpm.k,_xlpm.k,-1)))))</definedName>
    <definedName name="Column_Select" comment="Named wrapper for CHOOSECOLS: picks non-contiguous predictor columns by index. Returns an array suitable for X.">_xlfn.LAMBDA(_xlpm.table,_xlpm.col_nums,_xlfn.CHOOSECOLS(_xlpm.table,_xlpm.col_nums))</definedName>
    <definedName name="Complete_Cases_Filter" comment="Boolean vector TRUE where every included column is numeric. Pass as the Include argument to exclude incomplete rows.">_xlfn.LAMBDA(_xlpm.Predictors,_xlop.Y,_xlfn.LET(_xlpm.combined,IF(_xlfn.ISOMITTED(_xlpm.Y),_xlpm.Predictors,_xlfn.HSTACK(_xlpm.Predictors,_xlpm.Y)),MMULT((ISNUMBER(_xlpm.combined))*1,_xlfn.SEQUENCE(COLUMNS(_xlpm.combined),1,1,0))=COLUMNS(_xlpm.combined)))</definedName>
    <definedName name="Confidence_Interval_Lower" comment="Lower CI bounds per coefficient. Default Alpha = 0.05 gives 95% CIs. Optional DF_Absorbed (default 0) corrects both df and SE under Fixed Effects.">_xlfn.LAMBDA(_xlpm.X,_xlpm.Y,_xlop.Include,_xlop.Alpha,_xlop.Context,_xlfn.LET(_xlpm.filt_arg,IF(_xlfn.ISOMITTED(_xlpm.Include),TRUE,_xlpm.Include),_xlpm.alpha_arg,IF(_xlfn.ISOMITTED(_xlpm.Alpha),0.05,_xlpm.Alpha),_xlpm.context_arg,IF(_xlfn.ISOMITTED(_xlpm.Context),Model_Context(),_xlpm.Context),_xlpm.absorbed_arg,Context_DF_Absorbed(_xlpm.context_arg),Coefficients(_xlpm.X,_xlpm.Y,_xlpm.filt_arg)-_xlfn.T.INV.2T(_xlpm.alpha_arg,Residual_Degrees_Of_Freedom(_xlpm.X,_xlpm.Y,_xlpm.filt_arg,_xlpm.context_arg))*SE_Coefficients(_xlpm.X,_xlpm.Y,_xlpm.filt_arg,_xlpm.context_arg)))</definedName>
    <definedName name="Confidence_Interval_Upper" comment="Upper CI bounds per coefficient. Default Alpha = 0.05 gives 95% CIs. Optional DF_Absorbed (default 0) corrects both df and SE under Fixed Effects.">_xlfn.LAMBDA(_xlpm.X,_xlpm.Y,_xlop.Include,_xlop.Alpha,_xlop.Context,_xlfn.LET(_xlpm.filt_arg,IF(_xlfn.ISOMITTED(_xlpm.Include),TRUE,_xlpm.Include),_xlpm.alpha_arg,IF(_xlfn.ISOMITTED(_xlpm.Alpha),0.05,_xlpm.Alpha),_xlpm.context_arg,IF(_xlfn.ISOMITTED(_xlpm.Context),Model_Context(),_xlpm.Context),_xlpm.absorbed_arg,Context_DF_Absorbed(_xlpm.context_arg),Coefficients(_xlpm.X,_xlpm.Y,_xlpm.filt_arg)+_xlfn.T.INV.2T(_xlpm.alpha_arg,Residual_Degrees_Of_Freedom(_xlpm.X,_xlpm.Y,_xlpm.filt_arg,_xlpm.context_arg))*SE_Coefficients(_xlpm.X,_xlpm.Y,_xlpm.filt_arg,_xlpm.context_arg)))</definedName>
    <definedName name="Context_DF_Absorbed" comment="Part of the v3.0 context row-order contract (append only, never insert).">_xlfn.LAMBDA(_xlpm.Context,INDEX(_xlpm.Context,2))</definedName>
    <definedName name="Context_Has_Intercept" comment="Part of the v3.0 context row-order contract (append only, never insert).">_xlfn.LAMBDA(_xlpm.Context,INDEX(_xlpm.Context,1))</definedName>
    <definedName name="Context_Predictor_Transform" comment="Part of the v3.0 context row-order contract (append only, never insert).">_xlfn.LAMBDA(_xlpm.Context,INDEX(_xlpm.Context,4))</definedName>
    <definedName name="Context_Response_Transform" comment="Part of the v3.0 context row-order contract (append only, never insert).">_xlfn.LAMBDA(_xlpm.Context,INDEX(_xlpm.Context,3))</definedName>
    <definedName name="Cooks_Distance" comment="Influence measure Dᵢ = rᵢ²·hᵢ / ((1−hᵢ)·p). Values &gt; 4/n or &gt; 1 flag influential rows.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r,Studentized_Residuals(_xlpm.X,_xlpm.Y,_xlpm.filt_arg,_xlpm.context_arg),_xlpm.h,Hat_Diagonal(_xlpm.X,_xlpm.filt_arg),_xlpm.p,COLUMNS(Design_Matrix(_xlpm.X,_xlpm.filt_arg)),_xlpm.r^2*_xlpm.h/((1-_xlpm.h)*_xlpm.p)))</definedName>
    <definedName name="Correlation_Matrix" comment="k×k symmetric Pearson correlation matrix among all Predictors columns. Use to screen for multicollinearity before fitting.">_xlfn.LAMBDA(_xlpm.Predictors,_xlop.Include,_xlfn.LET(_xlpm.filt_arg,IF(_xlfn.ISOMITTED(_xlpm.Include),TRUE,_xlpm.Include),_xlpm.xf,_xlfn._xlws.FILTER(_xlpm.Predictors,_xlpm.filt_arg),_xlpm.k,COLUMNS(_xlpm.Predictors),_xlfn.MAKEARRAY(_xlpm.k,_xlpm.k,_xlfn.LAMBDA(_xlpm.r,_xlpm.c,CORREL(_xlfn.CHOOSECOLS(_xlpm.xf,_xlpm.r),_xlfn.CHOOSECOLS(_xlpm.xf,_xlpm.c))))))</definedName>
    <definedName name="Data_Completeness" comment="Returns TRUE when every predictor cell in one table row is numeric. Use as a calculated table column and pass as Include.">_xlfn.LAMBDA(_xlpm.predictor_row,AND(ISNUMBER(_xlpm.predictor_row)))</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Design_Matrix" comment="The design matrix restricted to the included rows. Does not add an intercept column — the constructor owns that stage from v3.0.">_xlfn.LAMBDA(_xlpm.X,_xlop.Include,_xlfn.LET(_xlpm.filt_arg,IF(_xlfn.ISOMITTED(_xlpm.Include),TRUE,_xlpm.Include),_xlfn._xlws.FILTER(_xlpm.X,_xlpm.filt_arg)))</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rbin_Watson" comment="Test statistic for first-order serial autocorrelation in residuals. Values near 2 = no autocorrelation; &lt; 1.5 or &gt; 2.5 flag problems.">_xlfn.LAMBDA(_xlpm.X,_xlpm.Y,_xlop.Include,_xlfn.LET(_xlpm.filt_arg,IF(_xlfn.ISOMITTED(_xlpm.Include),TRUE,_xlpm.Include),_xlpm.e,Residuals(_xlpm.X,_xlpm.Y,_xlpm.filt_arg),SUM((_xlfn.DROP(_xlpm.e,1)-_xlfn.DROP(_xlpm.e,-1))^2)/SUM(_xlpm.e^2)))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xlpm.Y,_xlpm.seq,_xlop.Include,_xlfn.LET(_xlpm.filt_arg,IF(_xlfn.ISOMITTED(_xlpm.Include),TRUE,_xlpm.Include),_xlpm.e,Residuals(_xlpm.X,_xlpm.Y,_xlpm.filt_arg),_xlpm.ord,_xlfn._xlws.FILTER(_xlpm.seq,_xlpm.filt_arg),_xlpm.es,_xlfn.SORTBY(_xlpm.e,_xlpm.ord,1),SUM((_xlfn.DROP(_xlpm.es,1)-_xlfn.DROP(_xlpm.es,-1))^2)/SUM(_xlpm.es^2)))</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istic" comment="Overall F = MS_Regression / MS_Residual. Optional DF_Absorbed (default 0) corrects only the denominator df under Fixed Effects — the numerator df is unaffected.">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MS_Regression(_xlpm.X,_xlpm.Y,_xlpm.filt_arg,_xlpm.context_arg)/MS_Residual(_xlpm.X,_xlpm.Y,_xlpm.filt_arg,_xlpm.context_arg)))</definedName>
    <definedName name="F_Statistic_P_Value" comment="Right-tail p-value for the overall F-test. Optional DF_Absorbed (default 0) corrects both F_Statistic and its denominator df under Fixed Effects.">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_xlfn.F.DIST.RT(F_Statistic(_xlpm.X,_xlpm.Y,_xlpm.filt_arg,_xlpm.context_arg),Regression_Degrees_Of_Freedom(_xlpm.X,_xlpm.context_arg),Residual_Degrees_Of_Freedom(_xlpm.X,_xlpm.Y,_xlpm.filt_arg,_xlpm.context_arg))))</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Full_Factorial" comment="N^d × d full-factorial grid: N evenly-spaced levels per dimension between minimums and maximums. Column 1 slowest-varying, column d fastest. N must be ≥ 2.">_xlfn.LAMBDA(_xlpm.N,_xlpm.minimums,_xlpm.maximums,_xlfn.LET(_xlpm.mins,_xlfn.TOROW(_xlpm.minimums),_xlpm.maxs,_xlfn.TOROW(_xlpm.maximums),_xlpm.d,COLUMNS(_xlpm.mins),_xlfn.MAKEARRAY(_xlpm.N^_xlpm.d,_xlpm.d,_xlfn.LAMBDA(_xlpm.r,_xlpm.c,_xlfn.LET(_xlpm.i,MOD(QUOTIENT(_xlpm.r-1,_xlpm.N^(_xlpm.d-_xlpm.c)),_xlpm.N),INDEX(_xlpm.mins,1,_xlpm.c)+_xlpm.i*(INDEX(_xlpm.maxs,1,_xlpm.c)-INDEX(_xlpm.mins,1,_xlpm.c))/(_xlpm.N-1))))))</definedName>
    <definedName name="Generalized_Tolerance" comment="1/GVIF per source variable. Fraction of unique variance not shared with other predictors, generalized across a categorical predictor's dummy columns.">_xlfn.LAMBDA(_xlpm.Predictors,_xlpm.Column_Names,_xlop.Include,1/GVIF(_xlpm.Predictors,_xlpm.Column_Names,_xlpm.Include))</definedName>
    <definedName name="GoF_AIC" comment="AIC = 2k + 2·NLL for distribution comparison. k = number of free parameters. Lower = better. Compare across distributions on same data.">_xlfn.LAMBDA(_xlpm.nll,_xlpm.k,2*_xlpm.k+2*_xlpm.nll)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0.0000000001,_xlpm.fc,IF(_xlpm.fs&lt;_xlpm.eps,_xlpm.eps,IF(_xlpm.fs&gt;1-_xlpm.eps,1-_xlpm.eps,_xlpm.fs)),_xlpm.i,_xlfn.SEQUENCE(_xlpm.n),_xlpm.fc_rev,_xlfn.SORTBY(_xlpm.fc,_xlpm.i,-1),-_xlpm.n-SUMPRODUCT((2*_xlpm.i-1)*(LN(_xlpm.fc)+LN(1-_xlpm.fc_rev)))/_xlpm.n))))</definedName>
    <definedName name="GoF_BIC" comment="BIC = k·ln(n) + 2·NLL. Penalises extra parameters more than AIC (penalty scales with log n). Lower = better.">_xlfn.LAMBDA(_xlpm.nll,_xlpm.k,_xlpm.n,_xlpm.k*LN(_xlpm.n)+2*_xlpm.nll)</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Gram_Inverse" comment="Inverse of the Gram matrix (X’X)⁻¹. Central to leverage, prediction intervals, and LOOCV calculations. Pass Design_Matrix output.">_xlfn.LAMBDA(_xlpm.X,MINVERSE(MMULT(TRANSPOSE(_xlpm.X),_xlpm.X)))</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Predictors,_xlpm.Y,_xlpm.X_new,_xlpm.group,_xlpm.selected_group,_xlop.Include,_xlop.alpha,_xlop.Context,_xlfn.LET(_xlpm.context_arg,IF(_xlfn.ISOMITTED(_xlpm.Context),Model_Context(),_xlpm.Context),_xlpm.has_arg,Context_Has_Intercept(_xlpm.context_arg),_xlpm.filt_arg,IF(_xlfn.ISOMITTED(_xlpm.Include),TRUE,_xlpm.Include),_xlpm.alpha_arg,IF(_xlfn.ISOMITTED(_xlpm.alpha),0.05,_xlpm.alpha),_xlpm.absorbed_arg,Context_DF_Absorbed(_xlpm.context_arg),_xlpm.x_within,_xlfn.LET(_xlpm.n_x,COLUMNS(_xlpm.Predictors),_xlpm.seed,_xlfn.SEQUENCE(ROWS(_xlpm.Predictors),1,0,0),_xlpm.built,_xlfn.REDUCE(_xlpm.seed,_xlfn.SEQUENCE(_xlpm.n_x),_xlfn.LAMBDA(_xlpm.acc,_xlpm.j,_xlfn.HSTACK(_xlpm.acc,Demean_By(INDEX(_xlpm.Predictors,0,_xlpm.j),_xlpm.group,_xlpm.filt_arg)))),_xlfn.DROP(_xlpm.built,,1)),_xlpm.y_within,Demean_By(_xlpm.Y,_xlpm.group,_xlpm.filt_arg),_xlpm.design_within,IF(_xlpm.has_arg,_xlfn.HSTACK(_xlfn.SEQUENCE(ROWS(_xlpm.x_within),1,1,0),_xlpm.x_within),_xlpm.x_within),_xlpm.beta_full,Coefficients(_xlpm.design_within,_xlpm.y_within,_xlpm.filt_arg),_xlpm.beta,IF(_xlpm.has_arg,_xlfn.DROP(_xlpm.beta_full,1),_xlpm.beta_full),_xlpm.s,SE_Regression(_xlpm.design_within,_xlpm.y_within,_xlpm.filt_arg,_xlpm.context_arg),_xlpm.df,Residual_Degrees_Of_Freedom(_xlpm.design_within,_xlpm.y_within,_xlpm.filt_arg,_xlpm.context_arg),_xlpm.t_crit,_xlfn.T.INV.2T(_xlpm.alpha_arg,_xlpm.df),_xlpm.X_design,Design_Matrix(_xlpm.x_within,_xlpm.filt_arg),_xlpm.XtX_inv,Gram_Inverse(_xlpm.X_design),_xlpm.xbar_i,TRANSPOSE(_xlfn.BYCOL(_xlpm.Predictor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GVIF" comment="Generalized VIF, one value per source variable (shared across a categorical predictor's dummy columns): det(R11)*det(R22)/det(R). Equals ordinary VIF when a variable is a single column.">_xlfn.LAMBDA(_xlpm.Predictors,_xlpm.Column_Names,_xlop.Include,_xlfn.LET(_xlpm.filt_arg,IF(_xlfn.ISOMITTED(_xlpm.Include),TRUE,_xlpm.Include),_xlpm.k,COLUMNS(_xlpm.Predictors),_xlpm.grp,IFERROR(LEFT(_xlpm.Column_Names,FIND(": ",_xlpm.Column_Names)-1),_xlpm.Column_Names),IF(COUNTA(_xlfn.UNIQUE(_xlpm.grp,TRUE))&lt;=1,_xlfn.MAKEARRAY(_xlpm.k,1,_xlfn.LAMBDA(_xlpm.j,_xlpm._,1)),_xlfn.LET(_xlpm.R,Correlation_Matrix(_xlpm.Predictor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Hat_Diagonal" comment="Leverage hᵢ = xᵢ’(X’X)⁻¹xᵢ per row. Rows with hᵢ &gt; 2p/n have high leverage; used by Cook’s Distance and PRESS.">_xlfn.LAMBDA(_xlpm.X,_xlop.Include,_xlfn.LET(_xlpm.filt_arg,IF(_xlfn.ISOMITTED(_xlpm.Include),TRUE,_xlpm.Include),_xlpm.X_design,Design_Matrix(_xlpm.X,_xlpm.filt_arg),_xlpm.p,COLUMNS(_xlpm.X_design),_xlpm.XtX_inv,Gram_Inverse(_xlpm.X_design),_xlpm.Z,MMULT(_xlpm.X_design,_xlpm.XtX_inv),MMULT(_xlpm.Z*_xlpm.X_design,_xlfn.SEQUENCE(_xlpm.p,1,1,0))))</definedName>
    <definedName name="Is_Balanced_Panel" comment="TRUE iff the included sample is a complete (group × time) grid: row count = groups×times AND every (group,time) pair distinct. Diagnostic only — flags when a two-way demeaning shortcut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Kurtosis" comment="Excess kurtosis per Predictors column. 0 = normal-distributed tails; positive = heavier tails with more frequent extremes.">_xlfn.LAMBDA(_xlpm.Predictors,_xlop.Include,_xlfn.LET(_xlpm.filt_arg,IF(_xlfn.ISOMITTED(_xlpm.Include),TRUE,_xlpm.Include),_xlpm.xf,_xlfn._xlws.FILTER(_xlpm.Predictors,_xlpm.filt_arg),_xlfn.MAKEARRAY(COLUMNS(_xlpm.Predictors),1,_xlfn.LAMBDA(_xlpm.r,_xlpm.c,KURT(_xlfn.CHOOSECOLS(_xlpm.xf,_xlpm.r))))))</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Leave_One_Out_Prediction" comment="Single leave-one-out prediction for row n by refitting on n−1 rows. For all rows at once use LOOCV_Prediction.">_xlfn.LAMBDA(_xlpm.X,_xlpm.Y,_xlpm.n,_xlop.Include,_xlfn.LET(_xlpm.filt_arg,IF(_xlfn.ISOMITTED(_xlpm.Include),TRUE,_xlpm.Include),_xlpm.X_filt,_xlfn._xlws.FILTER(_xlpm.X,_xlpm.filt_arg),_xlpm.Y_filt,_xlfn._xlws.FILTER(_xlpm.Y,_xlpm.filt_arg),_xlpm.X_loo,Exclude_Row_N(_xlpm.X_filt,_xlpm.n),_xlpm.Y_loo,Exclude_Row_N(_xlpm.Y_filt,_xlpm.n),_xlpm.x_n,Design_Matrix(_xlfn.CHOOSEROWS(_xlpm.X_filt,_xlpm.n)),_xlpm.beta_loo,Coefficients(_xlpm.X_loo,_xlpm.Y_loo),MMULT(_xlpm.x_n,_xlpm.beta_loo)))</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LOOCV_Prediction" comment="All n leave-one-out predictions at once using the hat-matrix shortcut ŷ₋ᵢ = ŷᵢ − hᵢeᵢ/(1−hᵢ). No n separate refits needed.">_xlfn.LAMBDA(_xlpm.X,_xlpm.Y,_xlop.Include,_xlfn.LET(_xlpm.filt_arg,IF(_xlfn.ISOMITTED(_xlpm.Include),TRUE,_xlpm.Include),_xlpm.yhat,Predictions(_xlpm.X,_xlpm.Y,_xlpm.filt_arg),_xlpm.e,_xlfn._xlws.FILTER(_xlpm.Y,_xlpm.filt_arg)-_xlpm.yhat,_xlpm.h,Hat_Diagonal(_xlpm.X,_xlpm.filt_arg),_xlpm.yhat-_xlpm.h*_xlpm.e/(1-_xlpm.h)))</definedName>
    <definedName name="LOOCV_Residual" comment="Leave-one-out residuals e_i/(1-h_i). SUMSQ of this spilled vector equals PRESS. #N/A (not #DIV/0!) where h_i = 1.">_xlfn.LAMBDA(_xlpm.X,_xlpm.Y,_xlop.Include,_xlfn.LET(_xlpm.filt_arg,IF(_xlfn.ISOMITTED(_xlpm.Include),TRUE,_xlpm.Include),_xlpm.e,Residuals(_xlpm.X,_xlpm.Y,_xlpm.filt_arg),_xlpm.h,Hat_Diagonal(_xlpm.X,_xlpm.filt_arg),IFERROR(_xlpm.e/(1-_xlpm.h),NA())))</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Model_Context" comment="Row order is a versioned public contract - append only, never insert. ROWS(Model_Context()) is the build-time constant asserted in the build. Defaults reproduce the pre-v3.0 no-intercept-extra, no-FE surface: VSTACK(TRUE,0,'None','None').">_xlfn.LAMBDA(_xlop.Has_Intercept,_xlop.DF_Absorbed,_xlop.Response_Transform,_xlop.Predictor_Transform,_xlfn.LET(_xlpm.has_arg,IF(_xlfn.ISOMITTED(_xlpm.Has_Intercept),TRUE,_xlpm.Has_Intercept),_xlpm.df_arg,IF(_xlfn.ISOMITTED(_xlpm.DF_Absorbed),0,_xlpm.DF_Absorbed),_xlpm.rt_arg,IF(_xlfn.ISOMITTED(_xlpm.Response_Transform),"None",_xlpm.Response_Transform),_xlpm.pt_arg,IF(_xlfn.ISOMITTED(_xlpm.Predictor_Transform),"None",_xlpm.Predictor_Transform),_xlfn.VSTACK(_xlpm.has_arg,_xlpm.df_arg,_xlpm.rt_arg,_xlpm.pt_arg)))</definedName>
    <definedName name="MS_Regression" comment="Mean square for regression = SS_Regression / df_Regression. Numerator of the overall F-statistic.">_xlfn.LAMBDA(_xlpm.X,_xlpm.Y,_xlop.Include,_xlop.Context,_xlfn.LET(_xlpm.context_arg,IF(_xlfn.ISOMITTED(_xlpm.Context),Model_Context(),_xlpm.Context),_xlpm.has_arg,Context_Has_Intercept(_xlpm.context_arg),_xlpm.filt_arg,IF(_xlfn.ISOMITTED(_xlpm.Include),TRUE,_xlpm.Include),SS_Regression(_xlpm.X,_xlpm.Y,_xlpm.filt_arg,_xlpm.context_arg)/Regression_Degrees_Of_Freedom(_xlpm.X,_xlpm.context_arg)))</definedName>
    <definedName name="MS_Residual" comment="Mean square residual = SS_Residual / df_Residual = SE_Regression². Denominator of the F-statistic. Optional DF_Absorbed (default 0) corrects df_Residual under Fixed Effects.">_xlfn.LAMBDA(_xlpm.X,_xlpm.Y,_xlop.Include,_xlop.Context,_xlfn.LET(_xlpm.filt_arg,IF(_xlfn.ISOMITTED(_xlpm.Include),TRUE,_xlpm.Include),_xlpm.context_arg,IF(_xlfn.ISOMITTED(_xlpm.Context),Model_Context(),_xlpm.Context),_xlpm.absorbed_arg,Context_DF_Absorbed(_xlpm.context_arg),SS_Residual(_xlpm.X,_xlpm.Y,_xlpm.filt_arg)/Residual_Degrees_Of_Freedom(_xlpm.X,_xlpm.Y,_xlpm.filt_arg,_xlpm.context_arg)))</definedName>
    <definedName name="Multiple_R" comment="Correlation between observed and fitted Y values = √R². Ranges [0, 1]. Square to recover R_Squared.">_xlfn.LAMBDA(_xlpm.X,_xlpm.Y,_xlop.Include,_xlop.Context,_xlfn.LET(_xlpm.context_arg,IF(_xlfn.ISOMITTED(_xlpm.Context),Model_Context(),_xlpm.Context),_xlpm.has_arg,Context_Has_Intercept(_xlpm.context_arg),_xlpm.filt_arg,IF(_xlfn.ISOMITTED(_xlpm.Include),TRUE,_xlpm.Include),SQRT(R_Squared(_xlpm.X,_xlpm.Y,_xlpm.filt_arg,_xlpm.context_arg))))</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1000000000000000)))</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1000000000000000)))</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1000000000000000)))</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1000000000000000)))</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1000000000000000)))</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1000000000000000)))</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1000000000000000)))</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1000000000000000)))</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P_Values" comment="Two-tailed p-values per coefficient testing H₀: true effect = 0. Optional DF_Absorbed (default 0) corrects both the t-stat's SE and the test's df under Fixed Effects.">_xlfn.LAMBDA(_xlpm.X,_xlpm.Y,_xlop.Include,_xlop.Context,_xlfn.LET(_xlpm.filt_arg,IF(_xlfn.ISOMITTED(_xlpm.Include),TRUE,_xlpm.Include),_xlpm.context_arg,IF(_xlfn.ISOMITTED(_xlpm.Context),Model_Context(),_xlpm.Context),_xlpm.absorbed_arg,Context_DF_Absorbed(_xlpm.context_arg),_xlfn.T.DIST.2T(ABS(T_Statistics(_xlpm.X,_xlpm.Y,_xlpm.filt_arg,_xlpm.context_arg)),Residual_Degrees_Of_Freedom(_xlpm.X,_xlpm.Y,_xlpm.filt_arg,_xlpm.context_arg))))</definedName>
    <definedName name="Partial_Correlation" comment="Sign-preserving partial correlation between Y and each predictor after removing all other predictor effects. Range [−1, 1].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t,T_Statistics(_xlpm.X,_xlpm.Y,_xlpm.filt_arg,_xlpm.context_arg),_xlpm.df,Residual_Degrees_Of_Freedom(_xlpm.X,_xlpm.Y,_xlpm.filt_arg,_xlpm.context_arg),_xlpm.t/SQRT(_xlpm.t^2+_xlpm.df)))</definedName>
    <definedName name="Partial_R_Squared" comment="Unique proportion of residual variance explained by each predictor after controlling for all others. Range [0, 1].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t,T_Statistics(_xlpm.X,_xlpm.Y,_xlpm.filt_arg,_xlpm.context_arg),_xlpm.df,Residual_Degrees_Of_Freedom(_xlpm.X,_xlpm.Y,_xlpm.filt_arg,_xlpm.context_arg),_xlpm.t^2/(_xlpm.t^2+_xlpm.df)))</definedName>
    <definedName name="Pearson_R" comment="Linear (Pearson) correlations between each Predictors column and Y. Returns a k×1 vector. Compare with Spearman_R to detect nonlinearity.">_xlfn.LAMBDA(_xlpm.Predictors,_xlpm.Y,_xlop.Include,_xlfn.LET(_xlpm.filt_arg,IF(_xlfn.ISOMITTED(_xlpm.Include),TRUE,_xlpm.Include),_xlpm.xf,_xlfn._xlws.FILTER(_xlpm.Predictors,_xlpm.filt_arg),_xlpm.yf,_xlfn._xlws.FILTER(_xlpm.Y,_xlpm.filt_arg),_xlfn.MAKEARRAY(COLUMNS(_xlpm.Predictors),1,_xlfn.LAMBDA(_xlpm.r,_xlpm.c,CORREL(_xlfn.CHOOSECOLS(_xlpm.xf,_xlpm.r),_xlpm.yf)))))</definedName>
    <definedName name="Prediction_Interval" comment="6-element vector: point estimate, SE_prediction, t-critical, lower/upper PI bound, confidence level. Optional DF_Absorbed (default 0) corrects df/SE under Fixed Effects.">_xlfn.LAMBDA(_xlpm.X,_xlpm.Y,_xlpm.X_new,_xlop.Include,_xlop.alpha,_xlop.Context,_xlfn.LET(_xlpm.context_arg,IF(_xlfn.ISOMITTED(_xlpm.Context),Model_Context(),_xlpm.Context),_xlpm.has_arg,Context_Has_Intercept(_xlpm.context_arg),_xlpm.filt_arg,IF(_xlfn.ISOMITTED(_xlpm.Include),TRUE,_xlpm.Include),_xlpm.alpha_arg,IF(_xlfn.ISOMITTED(_xlpm.alpha),0.05,_xlpm.alpha),_xlpm.absorbed_arg,Context_DF_Absorbed(_xlpm.context_arg),_xlpm.X_design,Design_Matrix(_xlpm.X,_xlpm.filt_arg),_xlpm.beta,Coefficients(_xlpm.X,_xlpm.Y,_xlpm.filt_arg),_xlpm.s,SE_Regression(_xlpm.X,_xlpm.Y,_xlpm.filt_arg,_xlpm.context_arg),_xlpm.df,Residual_Degrees_Of_Freedom(_xlpm.X,_xlpm.Y,_xlpm.filt_arg,_xlpm.context_arg),_xlpm.t_crit,_xlfn.T.INV.2T(_xlpm.alpha_arg,_xlpm.df),_xlpm.x_new_aligned,IF(_xlpm.has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 comment="Model-fitted ŷ values (X·β) for each filtered row. Subtract from Y to get Residuals.">_xlfn.LAMBDA(_xlpm.X,_xlpm.Y,_xlop.Include,_xlfn.LET(_xlpm.filt_arg,IF(_xlfn.ISOMITTED(_xlpm.Include),TRUE,_xlpm.Include),MMULT(Design_Matrix(_xlpm.X,_xlpm.filt_arg),Coefficients(_xlpm.X,_xlpm.Y,_xlpm.filt_arg))))</definedName>
    <definedName name="PRESS" comment="Leave-one-out cross-validation sum of squares = Σ(eᵢ/(1−hᵢ))². Lower values mean better out-of-sample predictions.">_xlfn.LAMBDA(_xlpm.X,_xlpm.Y,_xlop.Include,_xlfn.LET(_xlpm.filt_arg,IF(_xlfn.ISOMITTED(_xlpm.Include),TRUE,_xlpm.Include),SUMSQ(LOOCV_Residual(_xlpm.X,_xlpm.Y,_xlpm.filt_arg))))</definedName>
    <definedName name="QQ_Correlation" comment="Filliben Q-Q correlation between ranked scaled residuals and normal quantiles.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sr,Scaled_Residuals_Ranked(_xlpm.X,_xlpm.Y,_xlpm.filt_arg,_xlpm.context_arg),_xlpm.n,ROWS(_xlpm.sr),_xlpm.ns,_xlfn.NORM.S.INV((_xlfn.SEQUENCE(_xlpm.n)-0.5)/_xlpm.n),CORREL(_xlpm.sr,_xlpm.ns)))</definedName>
    <definedName name="R_Squared" comment="Coefficient of determination, 1 - SS_Residual/SS_Total. Derived from the sums of squares, NOT from LINEST — under const = FALSE LINEST reports the uncentered R².">_xlfn.LAMBDA(_xlpm.X,_xlpm.Y,_xlop.Include,_xlop.Context,_xlfn.LET(_xlpm.context_arg,IF(_xlfn.ISOMITTED(_xlpm.Context),Model_Context(),_xlpm.Context),_xlpm.has_arg,Context_Has_Intercept(_xlpm.context_arg),_xlpm.filt_arg,IF(_xlfn.ISOMITTED(_xlpm.Include),TRUE,_xlpm.Include),1-SS_Residual(_xlpm.X,_xlpm.Y,_xlpm.filt_arg)/SS_Total(_xlpm.X,_xlpm.Y,_xlpm.filt_arg,_xlpm.context_arg)))</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Regression_Degrees_Of_Freedom" comment="Degrees of freedom for regression = number of predictors k (= COLUMNS(X) less the intercept column, if the design matrix has one). Used as the numerator df in the F-test.">_xlfn.LAMBDA(_xlpm.X,_xlop.Context,_xlfn.LET(_xlpm.context_arg,IF(_xlfn.ISOMITTED(_xlpm.Context),Model_Context(),_xlpm.Context),_xlpm.has_arg,Context_Has_Intercept(_xlpm.context_arg),COLUMNS(_xlpm.X)-N(_xlpm.has_arg)))</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xlpm.Y,_xlop.Include,_xlop.Context,_xlfn.LET(_xlpm.filt_arg,IF(_xlfn.ISOMITTED(_xlpm.Include),TRUE,_xlpm.Include),_xlpm.context_arg,IF(_xlfn.ISOMITTED(_xlpm.Context),Model_Context(),_xlpm.Context),_xlpm.absorbed_arg,Context_DF_Absorbed(_xlpm.context_arg),Observations(_xlpm.Y,_xlpm.filt_arg)-COLUMNS(_xlpm.X)-_xlpm.absorbed_arg))</definedName>
    <definedName name="Residuals" comment="Raw residuals = Y − ŷ for each filtered row. Starting point for all diagnostic plots.">_xlfn.LAMBDA(_xlpm.X,_xlpm.Y,_xlop.Include,_xlfn.LET(_xlpm.filt_arg,IF(_xlfn.ISOMITTED(_xlpm.Include),TRUE,_xlpm.Include),_xlfn._xlws.FILTER(_xlpm.Y,_xlpm.filt_arg)-Predictions(_xlpm.X,_xlpm.Y,_xlpm.filt_arg)))</definedName>
    <definedName name="Scaled_Residuals" comment="Residuals divided by SE_Regression. Not leverage-adjusted. Optional DF_Absorbed (default 0) corrects SE_Regression under Fixed Effects.">_xlfn.LAMBDA(_xlpm.X,_xlpm.Y,_xlop.Include,_xlop.Context,_xlfn.LET(_xlpm.filt_arg,IF(_xlfn.ISOMITTED(_xlpm.Include),TRUE,_xlpm.Include),_xlpm.context_arg,IF(_xlfn.ISOMITTED(_xlpm.Context),Model_Context(),_xlpm.Context),_xlpm.absorbed_arg,Context_DF_Absorbed(_xlpm.context_arg),Residuals(_xlpm.X,_xlpm.Y,_xlpm.filt_arg)/SE_Regression(_xlpm.X,_xlpm.Y,_xlpm.filt_arg,_xlpm.context_arg)))</definedName>
    <definedName name="Scaled_Residuals_Ranked" comment="Scaled residuals sorted ascending. Paired with Normal_Scores for a standard Q-Q residual plot.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fn._xlws.SORT(Scaled_Residuals(_xlpm.X,_xlpm.Y,_xlpm.filt_arg,_xlpm.context_arg))))</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SE_Coefficients" comment="Standard errors of the OLS coefficients. LINEST can't accept an external df, so DF_Absorbed (default 0) rescales its output by SQRT(naive_df/true_df) — exact, since SSR and (X'X)⁻¹ don't change.">_xlfn.LAMBDA(_xlpm.X,_xlpm.Y,_xlop.Include,_xlop.Context,_xlfn.LET(_xlpm.filt_arg,IF(_xlfn.ISOMITTED(_xlpm.Include),TRUE,_xlpm.Include),_xlpm.context_arg,IF(_xlfn.ISOMITTED(_xlpm.Context),Model_Context(),_xlpm.Context),_xlpm.absorbed_arg,Context_DF_Absorbed(_xlpm.context_arg),_xlpm.ls,LINEST(_xlfn._xlws.FILTER(_xlpm.Y,_xlpm.filt_arg),_xlfn._xlws.FILTER(_xlpm.X,_xlpm.filt_arg),FALSE,TRUE),_xlpm.ses,INDEX(_xlpm.ls,2),_xlpm.k,COLUMNS(_xlpm.X),_xlpm.naive_df,Residual_Degrees_Of_Freedom(_xlpm.X,_xlpm.Y,_xlpm.filt_arg),_xlpm.true_df,_xlpm.naive_df-_xlpm.absorbed_arg,_xlpm.scale,SQRT(_xlpm.naive_df/_xlpm.true_df),TRANSPOSE(_xlfn.CHOOSECOLS(_xlpm.ses,_xlfn.SEQUENCE(1,_xlpm.k,_xlpm.k,-1)))*_xlpm.scale))</definedName>
    <definedName name="SE_Regression" comment="Standard error of the regression (root MSE = √(SS_Residual / df_residual)). Typical prediction error in Y units. Optional DF_Absorbed (default 0) corrects df_residual under Fixed Effects.">_xlfn.LAMBDA(_xlpm.X,_xlpm.Y,_xlop.Include,_xlop.Context,_xlfn.LET(_xlpm.filt_arg,IF(_xlfn.ISOMITTED(_xlpm.Include),TRUE,_xlpm.Include),_xlpm.context_arg,IF(_xlfn.ISOMITTED(_xlpm.Context),Model_Context(),_xlpm.Context),_xlpm.absorbed_arg,Context_DF_Absorbed(_xlpm.context_arg),SQRT(SS_Residual(_xlpm.X,_xlpm.Y,_xlpm.filt_arg)/Residual_Degrees_Of_Freedom(_xlpm.X,_xlpm.Y,_xlpm.filt_arg,_xlpm.context_arg))))</definedName>
    <definedName name="Skewness" comment="Sample skewness per Predictors column after filtering. 0 = symmetric; &gt; 1 = long right tail; &lt; −1 = long left tail.">_xlfn.LAMBDA(_xlpm.Predictors,_xlop.Include,_xlfn.LET(_xlpm.filt_arg,IF(_xlfn.ISOMITTED(_xlpm.Include),TRUE,_xlpm.Include),_xlpm.xf,_xlfn._xlws.FILTER(_xlpm.Predictors,_xlpm.filt_arg),_xlfn.MAKEARRAY(COLUMNS(_xlpm.Predictors),1,_xlfn.LAMBDA(_xlpm.r,_xlpm.c,SKEW(_xlfn.CHOOSECOLS(_xlpm.xf,_xlpm.r))))))</definedName>
    <definedName name="Smearing_Factor" comment="Duan (1983) smearing factor: 1.0 when Context_Response_Transform = &quot;None&quot;; AVERAGE(EXP(Residuals(X,Y,Include))) when &quot;Log&quot;; #N/A otherwise. Under FE reads within residuals; the level shift is added back at the back-transformation step.">_xlfn.LAMBDA(_xlpm.X,_xlpm.Y,_xlop.Include,_xlop.Context,_xlfn.LET(_xlpm.context_arg,IF(_xlfn.ISOMITTED(_xlpm.Context),Model_Context(),_xlpm.Context),_xlpm.filt_arg,IF(_xlfn.ISOMITTED(_xlpm.Include),TRUE,_xlpm.Include),_xlpm.rt,Context_Response_Transform(_xlpm.context_arg),IF(_xlpm.rt="None",1,IF(_xlpm.rt="Log",IFERROR(AVERAGE(EXP(Residuals(_xlpm.X,_xlpm.Y,_xlpm.filt_arg))),NA()),NA()))))</definedName>
    <definedName name="Spearman_R" comment="Rank (Spearman) correlations between each X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S_Regression" comment="Explained variation in Y = SS_Total × R². Grows as model fit improves.">_xlfn.LAMBDA(_xlpm.X,_xlpm.Y,_xlop.Include,_xlop.Context,_xlfn.LET(_xlpm.context_arg,IF(_xlfn.ISOMITTED(_xlpm.Context),Model_Context(),_xlpm.Context),_xlpm.has_arg,Context_Has_Intercept(_xlpm.context_arg),_xlpm.filt_arg,IF(_xlfn.ISOMITTED(_xlpm.Include),TRUE,_xlpm.Include),SS_Total(_xlpm.X,_xlpm.Y,_xlpm.filt_arg,_xlpm.context_arg)-SS_Residual(_xlpm.X,_xlpm.Y,_xlpm.filt_arg)))</definedName>
    <definedName name="SS_Residual" comment="Residual (error) sum of squares Σ(y - ŷ)², read from LINEST's fifth output row. The base quantity from which R², SS_Regression and the mean squares are derived.">_xlfn.LAMBDA(_xlpm.X,_xlpm.Y,_xlop.Include,_xlfn.LET(_xlpm.filt_arg,IF(_xlfn.ISOMITTED(_xlpm.Include),TRUE,_xlpm.Include),INDEX(LINEST(_xlfn._xlws.FILTER(_xlpm.Y,_xlpm.filt_arg),_xlfn._xlws.FILTER(_xlpm.X,_xlpm.filt_arg),FALSE,TRUE),5,2)))</definedName>
    <definedName name="SS_Total" comment="Total sum of squares: the residual sum of squares from the intercept-only model, ||y||² - (c'y)²/(c'c) where c is the intercept column. Reduces to DEVSQ(y) for an ordinary intercept and SUMSQ(y) with none.">_xlfn.LAMBDA(_xlpm.X,_xlpm.Y,_xlop.Include,_xlop.Context,_xlfn.LET(_xlpm.context_arg,IF(_xlfn.ISOMITTED(_xlpm.Context),Model_Context(),_xlpm.Context),_xlpm.has_arg,Context_Has_Intercept(_xlpm.context_arg),_xlpm.filt_arg,IF(_xlfn.ISOMITTED(_xlpm.Include),TRUE,_xlpm.Include),_xlpm.y_filt,_xlfn._xlws.FILTER(_xlpm.Y,_xlpm.filt_arg),IF(NOT(_xlpm.has_arg),SUMSQ(_xlpm.y_filt),_xlfn.LET(_xlpm.c,_xlfn._xlws.FILTER(_xlfn.CHOOSECOLS(_xlpm.X,1),_xlpm.filt_arg),SUMSQ(_xlpm.y_filt)-SUMPRODUCT(_xlpm.c,_xlpm.y_filt)^2/SUMSQ(_xlpm.c)))))</definedName>
    <definedName name="Studentized_Residuals" comment="Internally studentized residuals rᵢ = eᵢ / (s√(1−hᵢ)). Values beyond ±2 flag outliers; ±3 are probable outliers. #N/A when s = 0 or hᵢ = 1. Optional DF_Absorbed (default 0) corrects s under Fixed Effects.">_xlfn.LAMBDA(_xlpm.X,_xlpm.Y,_xlop.Include,_xlop.Context,_xlfn.LET(_xlpm.filt_arg,IF(_xlfn.ISOMITTED(_xlpm.Include),TRUE,_xlpm.Include),_xlpm.context_arg,IF(_xlfn.ISOMITTED(_xlpm.Context),Model_Context(),_xlpm.Context),_xlpm.absorbed_arg,Context_DF_Absorbed(_xlpm.context_arg),_xlpm.e,Residuals(_xlpm.X,_xlpm.Y,_xlpm.filt_arg),_xlpm.se,SE_Regression(_xlpm.X,_xlpm.Y,_xlpm.filt_arg,_xlpm.context_arg),_xlpm.h,Hat_Diagonal(_xlpm.X,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fn._xlws.SORT(Studentized_Residuals(_xlpm.X,_xlpm.Y,_xlpm.filt_arg,_xlpm.context_arg))))</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T_Statistics" comment="t-statistics = Coefficients / SE_Coefficients. Same order as Coefficients. Optional DF_Absorbed (default 0) threads to SE_Coefficients under Fixed Effects.">_xlfn.LAMBDA(_xlpm.X,_xlpm.Y,_xlop.Include,_xlop.Context,_xlfn.LET(_xlpm.filt_arg,IF(_xlfn.ISOMITTED(_xlpm.Include),TRUE,_xlpm.Include),_xlpm.context_arg,IF(_xlfn.ISOMITTED(_xlpm.Context),Model_Context(),_xlpm.Context),_xlpm.absorbed_arg,Context_DF_Absorbed(_xlpm.context_arg),Coefficients(_xlpm.X,_xlpm.Y,_xlpm.filt_arg)/SE_Coefficients(_xlpm.X,_xlpm.Y,_xlpm.filt_arg,_xlpm.context_arg)))</definedName>
    <definedName name="This_Row" comment="Relative row numbers 1..n for the current spilled array. Pass to CHOOSEROWS or use as a mask inside FILTER.">_xlfn.LAMBDA(_xlpm.array,_xlfn.SEQUENCE(ROWS(_xlpm.array)))</definedName>
    <definedName name="Tolerance" comment="1/VIF per predictor. Fraction of unique variance not shared with other predictors. &lt; 0.2: review; &lt; 0.1: strong collinearity.">_xlfn.LAMBDA(_xlpm.Predictors,_xlop.Include,1/VIF(_xlpm.Predictors,_xlpm.Include))</definedName>
    <definedName name="Total_Degrees_Of_Freedom" comment="Total degrees of freedom = n − 1 with intercept or n without. Partitions into Regression_Degrees_Of_Freedom + Residual_Degrees_Of_Freedom.">_xlfn.LAMBDA(_xlpm.Y,_xlop.Include,_xlop.Context,_xlfn.LET(_xlpm.context_arg,IF(_xlfn.ISOMITTED(_xlpm.Context),Model_Context(),_xlpm.Context),_xlpm.has_arg,Context_Has_Intercept(_xlpm.context_arg),_xlpm.filt_arg,IF(_xlfn.ISOMITTED(_xlpm.Include),TRUE,_xlpm.Include),_xlpm.n,Observations(_xlpm.Y,_xlpm.filt_arg),_xlpm.n-N(_xlpm.has_arg)))</definedName>
    <definedName name="Unit_Space_Adjusted_R_Squared" comment="1 − (1 − R²_unit) × df_total / df_residual, reusing the existing df functions so the FE correction is honoured. Reduces to Adjusted_R_Squared when no transforms and no FE.">_xlfn.LAMBDA(_xlpm.X,_xlpm.Y,_xlpm.Y_Full,_xlop.Include,_xlop.Context,_xlop.Method,_xlfn.LET(_xlpm.context_arg,IF(_xlfn.ISOMITTED(_xlpm.Context),Model_Context(),_xlpm.Context),_xlpm.filt_arg,IF(_xlfn.ISOMITTED(_xlpm.Include),TRUE,_xlpm.Include),1-(1-Unit_Space_R_Squared(_xlpm.X,_xlpm.Y,_xlpm.Y_Full,_xlpm.filt_arg,_xlpm.context_arg,IF(_xlfn.ISOMITTED(_xlpm.Method),"Duan",_xlpm.Method)))*Total_Degrees_Of_Freedom(_xlpm.Y,_xlpm.filt_arg,_xlpm.context_arg)/Residual_Degrees_Of_Freedom(_xlpm.X,_xlpm.Y,_xlpm.filt_arg,_xlpm.context_arg)))</definedName>
    <definedName name="Unit_Space_Observed" comment="Back_Transform_Response(Dependent_Variable(Y, Include) + shift, Context, &quot;Naive&quot;, 1) with shift = IF(rt=&quot;Log&quot;, FILTER(Y_Full,Include)-FILTER(Y,Include), 0). Log -&gt; raw y; None -&gt; the within-demeaned Y, so the reduction invariant holds under FE.">_xlfn.LAMBDA(_xlpm.Y,_xlpm.Y_Full,_xlop.Include,_xlop.Context,_xlfn.LET(_xlpm.context_arg,IF(_xlfn.ISOMITTED(_xlpm.Context),Model_Context(),_xlpm.Context),_xlpm.filt_arg,IF(_xlfn.ISOMITTED(_xlpm.Include),TRUE,_xlpm.Include),_xlpm.rt,Context_Response_Transform(_xlpm.context_arg),_xlpm.shift,IF(_xlpm.rt="Log",_xlfn._xlws.FILTER(_xlpm.Y_Full,_xlpm.filt_arg)-_xlfn._xlws.FILTER(_xlpm.Y,_xlpm.filt_arg),0),_xlpm.y_level,Dependent_Variable(_xlpm.Y,_xlpm.filt_arg)+_xlpm.shift,Back_Transform_Response(_xlpm.y_level,_xlpm.context_arg,"Naive",1)))</definedName>
    <definedName name="Unit_Space_Predictions" comment="Predictions(X,Y,Include) + shift, then Back_Transform_Response. shift = IF(rt=&quot;Log&quot;, FILTER(Y_Full,Include)-FILTER(Y,Include), 0) — the FE group mean, gated on Log because nothing is exponentiated under None. Six recognised pairs; else #N/A.">_xlfn.LAMBDA(_xlpm.X,_xlpm.Y,_xlpm.Y_Full,_xlop.Include,_xlop.Context,_xlop.Method,_xlfn.LET(_xlpm.context_arg,IF(_xlfn.ISOMITTED(_xlpm.Context),Model_Context(),_xlpm.Context),_xlpm.method_arg,IF(_xlfn.ISOMITTED(_xlpm.Method),"Duan",_xlpm.Method),_xlpm.filt_arg,IF(_xlfn.ISOMITTED(_xlpm.Include),TRUE,_xlpm.Include),_xlpm.rt,Context_Response_Transform(_xlpm.context_arg),_xlpm.pt,Context_Predictor_Transform(_xlpm.context_arg),_xlpm.sm,Smearing_Factor(_xlpm.X,_xlpm.Y,_xlpm.filt_arg,_xlpm.context_arg),_xlpm.shift,IF(_xlpm.rt="Log",_xlfn._xlws.FILTER(_xlpm.Y_Full,_xlpm.filt_arg)-_xlfn._xlws.FILTER(_xlpm.Y,_xlpm.filt_arg),0),_xlpm.fitted,Predictions(_xlpm.X,_xlpm.Y,_xlpm.filt_arg)+_xlpm.shift,_xlfn.SWITCH(_xlpm.rt&amp;"|"&amp;_xlpm.pt,"None|None",Back_Transform_Response(_xlpm.fitted,_xlpm.context_arg,_xlpm.method_arg,_xlpm.sm),"None|Log",Back_Transform_Response(_xlpm.fitted,_xlpm.context_arg,_xlpm.method_arg,_xlpm.sm),"None|Mixed",Back_Transform_Response(_xlpm.fitted,_xlpm.context_arg,_xlpm.method_arg,_xlpm.sm),"Log|None",Back_Transform_Response(_xlpm.fitted,_xlpm.context_arg,_xlpm.method_arg,_xlpm.sm),"Log|Log",Back_Transform_Response(_xlpm.fitted,_xlpm.context_arg,_xlpm.method_arg,_xlpm.sm),"Log|Mixed",Back_Transform_Response(_xlpm.fitted,_xlpm.context_arg,_xlpm.method_arg,_xlpm.sm),NA())))</definedName>
    <definedName name="Unit_Space_R_Squared" comment="1 - SSE_unit/SST_unit, both formed from y_unit = the Naive back-transform of Dependent_Variable(Y_Full,Include) — original units, never fit-space Y_Full. SST_unit follows SS_Total. TOTAL under FE+Log; within (= R_Squared) under None.">_xlfn.LAMBDA(_xlpm.X,_xlpm.Y,_xlpm.Y_Full,_xlop.Include,_xlop.Context,_xlop.Method,_xlfn.LET(_xlpm.context_arg,IF(_xlfn.ISOMITTED(_xlpm.Context),Model_Context(),_xlpm.Context),_xlpm.filt_arg,IF(_xlfn.ISOMITTED(_xlpm.Include),TRUE,_xlpm.Include),_xlpm.method_arg,IF(_xlfn.ISOMITTED(_xlpm.Method),"Duan",_xlpm.Method),_xlpm.y_unit,Unit_Space_Observed(_xlpm.Y,_xlpm.Y_Full,_xlpm.filt_arg,_xlpm.context_arg),_xlpm.pred_unit,Unit_Space_Predictions(_xlpm.X,_xlpm.Y,_xlpm.Y_Full,_xlpm.filt_arg,_xlpm.context_arg,_xlpm.method_arg),_xlpm.sse_unit,SUMSQ(_xlpm.y_unit-_xlpm.pred_unit),_xlpm.sst_unit,_xlfn.LET(_xlpm.has,Context_Has_Intercept(_xlpm.context_arg),IF(_xlpm.has,SUMSQ(_xlpm.y_unit-AVERAGE(_xlpm.y_unit)),SUMSQ(_xlpm.y_unit))),1-_xlpm.sse_unit/_xlpm.sst_unit))</definedName>
    <definedName name="Unit_Space_Residuals" comment="y_unit - Unit_Space_Predictions(...), y_unit = Back_Transform_Response(Dependent_Variable(Y_Full,Include), Context, &quot;Naive&quot;, 1). The observed side is never smeared. Reduces to Residuals(X,Y,Include) with no transforms and no FE.">_xlfn.LAMBDA(_xlpm.X,_xlpm.Y,_xlpm.Y_Full,_xlop.Include,_xlop.Context,_xlop.Method,_xlfn.LET(_xlpm.context_arg,IF(_xlfn.ISOMITTED(_xlpm.Context),Model_Context(),_xlpm.Context),_xlpm.filt_arg,IF(_xlfn.ISOMITTED(_xlpm.Include),TRUE,_xlpm.Include),_xlpm.method_arg,IF(_xlfn.ISOMITTED(_xlpm.Method),"Duan",_xlpm.Method),_xlpm.y_unit,Unit_Space_Observed(_xlpm.Y,_xlpm.Y_Full,_xlpm.filt_arg,_xlpm.context_arg),_xlpm.y_unit-Unit_Space_Predictions(_xlpm.X,_xlpm.Y,_xlpm.Y_Full,_xlpm.filt_arg,_xlpm.context_arg,_xlpm.method_arg)))</definedName>
    <definedName name="Unit_Space_RMSE" comment="SQRT(SUMSQ(y_unit - pred_unit) / Residual_Degrees_Of_Freedom(...)), y_unit = the Naive back-transform of Dependent_Variable(Y_Full,Include). Same divisor as SE_Regression, so the None case reduces to it exactly.">_xlfn.LAMBDA(_xlpm.X,_xlpm.Y,_xlpm.Y_Full,_xlop.Include,_xlop.Context,_xlop.Method,_xlfn.LET(_xlpm.context_arg,IF(_xlfn.ISOMITTED(_xlpm.Context),Model_Context(),_xlpm.Context),_xlpm.filt_arg,IF(_xlfn.ISOMITTED(_xlpm.Include),TRUE,_xlpm.Include),_xlpm.method_arg,IF(_xlfn.ISOMITTED(_xlpm.Method),"Duan",_xlpm.Method),_xlpm.y_unit,Unit_Space_Observed(_xlpm.Y,_xlpm.Y_Full,_xlpm.filt_arg,_xlpm.context_arg),_xlpm.pred_unit,Unit_Space_Predictions(_xlpm.X,_xlpm.Y,_xlpm.Y_Full,_xlpm.filt_arg,_xlpm.context_arg,_xlpm.method_arg),SQRT(SUMSQ(_xlpm.y_unit-_xlpm.pred_unit)/Residual_Degrees_Of_Freedom(_xlpm.X,_xlpm.Y,_xlpm.filt_arg,_xlpm.context_arg))))</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UV_BETA_S1_Alpha" localSheetId="0">OFFSET(Univariate!$BY$33,0,0,MAX(IFERROR(Univariate!$BZ$4,1),1)^2,1)</definedName>
    <definedName name="UV_BETA_S1_Beta" localSheetId="0">OFFSET(Univariate!$BZ$33,0,0,MAX(IFERROR(Univariate!$BZ$4,1),1)^2,1)</definedName>
    <definedName name="UV_BETA_S1_NLL" localSheetId="0">OFFSET(Univariate!$CA$33,0,0,MAX(IFERROR(Univariate!$BZ$4,1),1)^2,1)</definedName>
    <definedName name="UV_BETA_S2_Alpha" localSheetId="0">OFFSET(Univariate!$CB$33,0,0,MAX(IFERROR(Univariate!$CB$4,1),1)^2,1)</definedName>
    <definedName name="UV_BETA_S2_Beta" localSheetId="0">OFFSET(Univariate!$CC$33,0,0,MAX(IFERROR(Univariate!$CB$4,1),1)^2,1)</definedName>
    <definedName name="UV_BETA_S2_NLL" localSheetId="0">OFFSET(Univariate!$CD$33,0,0,MAX(IFERROR(Univariate!$CB$4,1),1)^2,1)</definedName>
    <definedName name="UV_Data" localSheetId="0">_xlfn.ANCHORARRAY(Univariate!$A$4)</definedName>
    <definedName name="UV_FD_Beta_CDF" localSheetId="0">OFFSET(Univariate!$BB$4,1,0,MAX(IFERROR(Number_Of_Histogram_Bins(Univariate!UV_Data,Univariate!$AU$2,Univariate!UV_Include),1),1),1)</definedName>
    <definedName name="UV_FD_Beta_Expected" comment="Freedman-Diaconis Method histogram chart: Beta overlay line (expected counts = bin probability × n)" localSheetId="0">OFFSET(Univariate!$BB$4,1,0,MAX(IFERROR(Number_Of_Histogram_Bins(Univariate!UV_Data,Univariate!$AU$2,Univariate!UV_Include),1),1),1)*Univariate!$E$14</definedName>
    <definedName name="UV_FD_BetaPERT_CDF" localSheetId="0">OFFSET(Univariate!$BC$4,1,0,MAX(IFERROR(Number_Of_Histogram_Bins(Univariate!UV_Data,Univariate!$AU$2,Univariate!UV_Include),1),1),1)</definedName>
    <definedName name="UV_FD_BetaPERT_Expected" comment="Freedman-Diaconis Method histogram chart: BetaPERT overlay line (expected counts = bin probability × n)" localSheetId="0">OFFSET(Univariate!$BC$4,1,0,MAX(IFERROR(Number_Of_Histogram_Bins(Univariate!UV_Data,Univariate!$AU$2,Univariate!UV_Include),1),1),1)*Univariate!$E$14</definedName>
    <definedName name="UV_FD_Counts" comment="Freedman-Diaconis Method histogram chart: bar values (bin counts)" localSheetId="0">OFFSET(Univariate!$AU$4,1,0,MAX(IFERROR(Number_Of_Histogram_Bins(Univariate!UV_Data,Univariate!$AU$2,Univariate!UV_Include),1),1),1)</definedName>
    <definedName name="UV_FD_Exponential_CDF" localSheetId="0">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0">OFFSET(Univariate!$AX$4,1,0,MAX(IFERROR(Number_Of_Histogram_Bins(Univariate!UV_Data,Univariate!$AU$2,Univariate!UV_Include),1),1),1)*Univariate!$E$14</definedName>
    <definedName name="UV_FD_Gamma_CDF" localSheetId="0">OFFSET(Univariate!$AZ$4,1,0,MAX(IFERROR(Number_Of_Histogram_Bins(Univariate!UV_Data,Univariate!$AU$2,Univariate!UV_Include),1),1),1)</definedName>
    <definedName name="UV_FD_Gamma_Expected" comment="Freedman-Diaconis Method histogram chart: Gamma overlay line (expected counts = bin probability × n)" localSheetId="0">OFFSET(Univariate!$AZ$4,1,0,MAX(IFERROR(Number_Of_Histogram_Bins(Univariate!UV_Data,Univariate!$AU$2,Univariate!UV_Include),1),1),1)*Univariate!$E$14</definedName>
    <definedName name="UV_FD_Lognormal_CDF" localSheetId="0">OFFSET(Univariate!$AW$4,1,0,MAX(IFERROR(Number_Of_Histogram_Bins(Univariate!UV_Data,Univariate!$AU$2,Univariate!UV_Include),1),1),1)</definedName>
    <definedName name="UV_FD_Lognormal_Expected" comment="Freedman-Diaconis Method histogram chart: Lognormal overlay line (expected counts = bin probability × n)" localSheetId="0">OFFSET(Univariate!$AW$4,1,0,MAX(IFERROR(Number_Of_Histogram_Bins(Univariate!UV_Data,Univariate!$AU$2,Univariate!UV_Include),1),1),1)*Univariate!$E$14</definedName>
    <definedName name="UV_FD_Lower_Edges" localSheetId="0">OFFSET(Univariate!$AS$4,1,0,MAX(IFERROR(Number_Of_Histogram_Bins(Univariate!UV_Data,Univariate!$AU$2,Univariate!UV_Include),1),1),1)</definedName>
    <definedName name="UV_FD_Normal_CDF" localSheetId="0">OFFSET(Univariate!$AV$4,1,0,MAX(IFERROR(Number_Of_Histogram_Bins(Univariate!UV_Data,Univariate!$AU$2,Univariate!UV_Include),1),1),1)</definedName>
    <definedName name="UV_FD_Normal_Expected" comment="Freedman-Diaconis Method histogram chart: Normal overlay line (expected counts = bin probability × n)" localSheetId="0">OFFSET(Univariate!$AV$4,1,0,MAX(IFERROR(Number_Of_Histogram_Bins(Univariate!UV_Data,Univariate!$AU$2,Univariate!UV_Include),1),1),1)*Univariate!$E$14</definedName>
    <definedName name="UV_FD_Triangular_CDF" localSheetId="0">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0">OFFSET(Univariate!$BA$4,1,0,MAX(IFERROR(Number_Of_Histogram_Bins(Univariate!UV_Data,Univariate!$AU$2,Univariate!UV_Include),1),1),1)*Univariate!$E$14</definedName>
    <definedName name="UV_FD_Upper_Edges" comment="Freedman-Diaconis Method histogram chart: category (X) axis bin edges" localSheetId="0">OFFSET(Univariate!$AT$4,1,0,MAX(IFERROR(Number_Of_Histogram_Bins(Univariate!UV_Data,Univariate!$AU$2,Univariate!UV_Include),1),1),1)</definedName>
    <definedName name="UV_FD_Weibull_CDF" localSheetId="0">OFFSET(Univariate!$AY$4,1,0,MAX(IFERROR(Number_Of_Histogram_Bins(Univariate!UV_Data,Univariate!$AU$2,Univariate!UV_Include),1),1),1)</definedName>
    <definedName name="UV_FD_Weibull_Expected" comment="Freedman-Diaconis Method histogram chart: Weibull overlay line (expected counts = bin probability × n)" localSheetId="0">OFFSET(Univariate!$AY$4,1,0,MAX(IFERROR(Number_Of_Histogram_Bins(Univariate!UV_Data,Univariate!$AU$2,Univariate!UV_Include),1),1),1)*Univariate!$E$14</definedName>
    <definedName name="UV_GAMMA_S1" localSheetId="0">Univariate!$BV$33:$BV$52</definedName>
    <definedName name="UV_GAMMA_S1_Axis" localSheetId="0">Univariate!$BU$33:$BU$52</definedName>
    <definedName name="UV_GAMMA_S2" localSheetId="0">Univariate!$BX$33:$BX$52</definedName>
    <definedName name="UV_GAMMA_S2_Axis" localSheetId="0">Univariate!$BW$33:$BW$52</definedName>
    <definedName name="UV_Include" localSheetId="0">_xlfn.ANCHORARRAY(Univariate!$B$4)</definedName>
    <definedName name="UV_n" localSheetId="0">IFERROR(COUNT(_xlfn._xlws.FILTER(_xlfn.ANCHORARRAY(Univariate!$A$4),Univariate!UV_Include)),0)</definedName>
    <definedName name="UV_Profile_GAMMA_S1_Axis" localSheetId="0">OFFSET(Univariate!$BU$32,1,0,MAX(IFERROR(Univariate!$BV$4,1),1),1)</definedName>
    <definedName name="UV_Profile_GAMMA_S1_NLL" localSheetId="0">OFFSET(Univariate!$BV$32,1,0,MAX(IFERROR(Univariate!$BV$4,1),1),1)</definedName>
    <definedName name="UV_Profile_GAMMA_S2_Axis" localSheetId="0">OFFSET(Univariate!$BW$32,1,0,MAX(IFERROR(Univariate!$BW$4,1),1),1)</definedName>
    <definedName name="UV_Profile_GAMMA_S2_NLL" localSheetId="0">OFFSET(Univariate!$BX$32,1,0,MAX(IFERROR(Univariate!$BW$4,1),1),1)</definedName>
    <definedName name="UV_Profile_WB_S1_Axis" localSheetId="0">OFFSET(Univariate!$BP$32,1,0,MAX(IFERROR(Univariate!$BQ$4,1),1),1)</definedName>
    <definedName name="UV_Profile_WB_S1_NLL" localSheetId="0">OFFSET(Univariate!$BQ$32,1,0,MAX(IFERROR(Univariate!$BQ$4,1),1),1)</definedName>
    <definedName name="UV_Profile_WB_S2_Axis" localSheetId="0">OFFSET(Univariate!$BR$32,1,0,MAX(IFERROR(Univariate!$BR$4,1),1),1)</definedName>
    <definedName name="UV_Profile_WB_S2_NLL" localSheetId="0">OFFSET(Univariate!$BS$32,1,0,MAX(IFERROR(Univariate!$BR$4,1),1),1)</definedName>
    <definedName name="UV_QQ_Beta" comment="Beta Q-Q plot: theoretical quantiles (X axis)" localSheetId="0">OFFSET(Univariate!$BM$4,1,0,MAX(IFERROR(Univariate!$E$14,1),1),1)</definedName>
    <definedName name="UV_QQ_BetaPERT" comment="BetaPERT Q-Q plot: theoretical quantiles (X axis)" localSheetId="0">OFFSET(Univariate!$BN$4,1,0,MAX(IFERROR(Univariate!$E$14,1),1),1)</definedName>
    <definedName name="UV_QQ_Exponential" comment="Exponential Q-Q plot: theoretical quantiles (X axis)" localSheetId="0">OFFSET(Univariate!$BI$4,1,0,MAX(IFERROR(Univariate!$E$14,1),1),1)</definedName>
    <definedName name="UV_QQ_Gamma" comment="Gamma Q-Q plot: theoretical quantiles (X axis)" localSheetId="0">OFFSET(Univariate!$BK$4,1,0,MAX(IFERROR(Univariate!$E$14,1),1),1)</definedName>
    <definedName name="UV_QQ_Lognormal" comment="Lognormal Q-Q plot: theoretical quantiles (X axis)" localSheetId="0">OFFSET(Univariate!$BH$4,1,0,MAX(IFERROR(Univariate!$E$14,1),1),1)</definedName>
    <definedName name="UV_QQ_Normal" comment="Normal Q-Q plot: theoretical quantiles (X axis)" localSheetId="0">OFFSET(Univariate!$BG$4,1,0,MAX(IFERROR(Univariate!$E$14,1),1),1)</definedName>
    <definedName name="UV_QQ_Sample" comment="Q-Q plots: sorted sample values (Y axis, shared by all eight charts)" localSheetId="0">OFFSET(Univariate!$BF$4,1,0,MAX(IFERROR(Univariate!$E$14,1),1),1)</definedName>
    <definedName name="UV_QQ_Triangular" comment="Triangular Q-Q plot: theoretical quantiles (X axis)" localSheetId="0">OFFSET(Univariate!$BL$4,1,0,MAX(IFERROR(Univariate!$E$14,1),1),1)</definedName>
    <definedName name="UV_QQ_Weibull" comment="Weibull Q-Q plot: theoretical quantiles (X axis)" localSheetId="0">OFFSET(Univariate!$BJ$4,1,0,MAX(IFERROR(Univariate!$E$14,1),1),1)</definedName>
    <definedName name="UV_Scott_Beta_CDF" localSheetId="0">OFFSET(Univariate!$AP$4,1,0,MAX(IFERROR(Number_Of_Histogram_Bins(Univariate!UV_Data,Univariate!$AI$2,Univariate!UV_Include),1),1),1)</definedName>
    <definedName name="UV_Scott_Beta_Expected" comment="Scott Method histogram chart: Beta overlay line (expected counts = bin probability × n)" localSheetId="0">OFFSET(Univariate!$AP$4,1,0,MAX(IFERROR(Number_Of_Histogram_Bins(Univariate!UV_Data,Univariate!$AI$2,Univariate!UV_Include),1),1),1)*Univariate!$E$14</definedName>
    <definedName name="UV_Scott_BetaPERT_CDF" localSheetId="0">OFFSET(Univariate!$AQ$4,1,0,MAX(IFERROR(Number_Of_Histogram_Bins(Univariate!UV_Data,Univariate!$AI$2,Univariate!UV_Include),1),1),1)</definedName>
    <definedName name="UV_Scott_BetaPERT_Expected" comment="Scott Method histogram chart: BetaPERT overlay line (expected counts = bin probability × n)" localSheetId="0">OFFSET(Univariate!$AQ$4,1,0,MAX(IFERROR(Number_Of_Histogram_Bins(Univariate!UV_Data,Univariate!$AI$2,Univariate!UV_Include),1),1),1)*Univariate!$E$14</definedName>
    <definedName name="UV_Scott_Counts" comment="Scott Method histogram chart: bar values (bin counts)" localSheetId="0">OFFSET(Univariate!$AI$4,1,0,MAX(IFERROR(Number_Of_Histogram_Bins(Univariate!UV_Data,Univariate!$AI$2,Univariate!UV_Include),1),1),1)</definedName>
    <definedName name="UV_Scott_Exponential_CDF" localSheetId="0">OFFSET(Univariate!$AL$4,1,0,MAX(IFERROR(Number_Of_Histogram_Bins(Univariate!UV_Data,Univariate!$AI$2,Univariate!UV_Include),1),1),1)</definedName>
    <definedName name="UV_Scott_Exponential_Expected" comment="Scott Method histogram chart: Exponential overlay line (expected counts = bin probability × n)" localSheetId="0">OFFSET(Univariate!$AL$4,1,0,MAX(IFERROR(Number_Of_Histogram_Bins(Univariate!UV_Data,Univariate!$AI$2,Univariate!UV_Include),1),1),1)*Univariate!$E$14</definedName>
    <definedName name="UV_Scott_Gamma_CDF" localSheetId="0">OFFSET(Univariate!$AN$4,1,0,MAX(IFERROR(Number_Of_Histogram_Bins(Univariate!UV_Data,Univariate!$AI$2,Univariate!UV_Include),1),1),1)</definedName>
    <definedName name="UV_Scott_Gamma_Expected" comment="Scott Method histogram chart: Gamma overlay line (expected counts = bin probability × n)" localSheetId="0">OFFSET(Univariate!$AN$4,1,0,MAX(IFERROR(Number_Of_Histogram_Bins(Univariate!UV_Data,Univariate!$AI$2,Univariate!UV_Include),1),1),1)*Univariate!$E$14</definedName>
    <definedName name="UV_Scott_Lognormal_CDF" localSheetId="0">OFFSET(Univariate!$AK$4,1,0,MAX(IFERROR(Number_Of_Histogram_Bins(Univariate!UV_Data,Univariate!$AI$2,Univariate!UV_Include),1),1),1)</definedName>
    <definedName name="UV_Scott_Lognormal_Expected" comment="Scott Method histogram chart: Lognormal overlay line (expected counts = bin probability × n)" localSheetId="0">OFFSET(Univariate!$AK$4,1,0,MAX(IFERROR(Number_Of_Histogram_Bins(Univariate!UV_Data,Univariate!$AI$2,Univariate!UV_Include),1),1),1)*Univariate!$E$14</definedName>
    <definedName name="UV_Scott_Lower_Edges" localSheetId="0">OFFSET(Univariate!$AG$4,1,0,MAX(IFERROR(Number_Of_Histogram_Bins(Univariate!UV_Data,Univariate!$AI$2,Univariate!UV_Include),1),1),1)</definedName>
    <definedName name="UV_Scott_Normal_CDF" localSheetId="0">OFFSET(Univariate!$AJ$4,1,0,MAX(IFERROR(Number_Of_Histogram_Bins(Univariate!UV_Data,Univariate!$AI$2,Univariate!UV_Include),1),1),1)</definedName>
    <definedName name="UV_Scott_Normal_Expected" comment="Scott Method histogram chart: Normal overlay line (expected counts = bin probability × n)" localSheetId="0">OFFSET(Univariate!$AJ$4,1,0,MAX(IFERROR(Number_Of_Histogram_Bins(Univariate!UV_Data,Univariate!$AI$2,Univariate!UV_Include),1),1),1)*Univariate!$E$14</definedName>
    <definedName name="UV_Scott_Triangular_CDF" localSheetId="0">OFFSET(Univariate!$AO$4,1,0,MAX(IFERROR(Number_Of_Histogram_Bins(Univariate!UV_Data,Univariate!$AI$2,Univariate!UV_Include),1),1),1)</definedName>
    <definedName name="UV_Scott_Triangular_Expected" comment="Scott Method histogram chart: Triangular overlay line (expected counts = bin probability × n)" localSheetId="0">OFFSET(Univariate!$AO$4,1,0,MAX(IFERROR(Number_Of_Histogram_Bins(Univariate!UV_Data,Univariate!$AI$2,Univariate!UV_Include),1),1),1)*Univariate!$E$14</definedName>
    <definedName name="UV_Scott_Upper_Edges" comment="Scott Method histogram chart: category (X) axis bin edges" localSheetId="0">OFFSET(Univariate!$AH$4,1,0,MAX(IFERROR(Number_Of_Histogram_Bins(Univariate!UV_Data,Univariate!$AI$2,Univariate!UV_Include),1),1),1)</definedName>
    <definedName name="UV_Scott_Weibull_CDF" localSheetId="0">OFFSET(Univariate!$AM$4,1,0,MAX(IFERROR(Number_Of_Histogram_Bins(Univariate!UV_Data,Univariate!$AI$2,Univariate!UV_Include),1),1),1)</definedName>
    <definedName name="UV_Scott_Weibull_Expected" comment="Scott Method histogram chart: Weibull overlay line (expected counts = bin probability × n)" localSheetId="0">OFFSET(Univariate!$AM$4,1,0,MAX(IFERROR(Number_Of_Histogram_Bins(Univariate!UV_Data,Univariate!$AI$2,Univariate!UV_Include),1),1),1)*Univariate!$E$14</definedName>
    <definedName name="UV_Sturges_Beta_CDF" localSheetId="0">OFFSET(Univariate!$AD$4,1,0,MAX(IFERROR(Number_Of_Histogram_Bins(Univariate!UV_Data,Univariate!$W$2,Univariate!UV_Include),1),1),1)</definedName>
    <definedName name="UV_Sturges_Beta_Expected" comment="Sturges Method histogram chart: Beta overlay line (expected counts = bin probability × n)" localSheetId="0">OFFSET(Univariate!$AD$4,1,0,MAX(IFERROR(Number_Of_Histogram_Bins(Univariate!UV_Data,Univariate!$W$2,Univariate!UV_Include),1),1),1)*Univariate!$E$14</definedName>
    <definedName name="UV_Sturges_BetaPERT_CDF" localSheetId="0">OFFSET(Univariate!$AE$4,1,0,MAX(IFERROR(Number_Of_Histogram_Bins(Univariate!UV_Data,Univariate!$W$2,Univariate!UV_Include),1),1),1)</definedName>
    <definedName name="UV_Sturges_BetaPERT_Expected" comment="Sturges Method histogram chart: BetaPERT overlay line (expected counts = bin probability × n)" localSheetId="0">OFFSET(Univariate!$AE$4,1,0,MAX(IFERROR(Number_Of_Histogram_Bins(Univariate!UV_Data,Univariate!$W$2,Univariate!UV_Include),1),1),1)*Univariate!$E$14</definedName>
    <definedName name="UV_Sturges_Counts" comment="Sturges Method histogram chart: bar values (bin counts)" localSheetId="0">OFFSET(Univariate!$W$4,1,0,MAX(IFERROR(Number_Of_Histogram_Bins(Univariate!UV_Data,Univariate!$W$2,Univariate!UV_Include),1),1),1)</definedName>
    <definedName name="UV_Sturges_Exponential_CDF" localSheetId="0">OFFSET(Univariate!$Z$4,1,0,MAX(IFERROR(Number_Of_Histogram_Bins(Univariate!UV_Data,Univariate!$W$2,Univariate!UV_Include),1),1),1)</definedName>
    <definedName name="UV_Sturges_Exponential_Expected" comment="Sturges Method histogram chart: Exponential overlay line (expected counts = bin probability × n)" localSheetId="0">OFFSET(Univariate!$Z$4,1,0,MAX(IFERROR(Number_Of_Histogram_Bins(Univariate!UV_Data,Univariate!$W$2,Univariate!UV_Include),1),1),1)*Univariate!$E$14</definedName>
    <definedName name="UV_Sturges_Gamma_CDF" localSheetId="0">OFFSET(Univariate!$AB$4,1,0,MAX(IFERROR(Number_Of_Histogram_Bins(Univariate!UV_Data,Univariate!$W$2,Univariate!UV_Include),1),1),1)</definedName>
    <definedName name="UV_Sturges_Gamma_Expected" comment="Sturges Method histogram chart: Gamma overlay line (expected counts = bin probability × n)" localSheetId="0">OFFSET(Univariate!$AB$4,1,0,MAX(IFERROR(Number_Of_Histogram_Bins(Univariate!UV_Data,Univariate!$W$2,Univariate!UV_Include),1),1),1)*Univariate!$E$14</definedName>
    <definedName name="UV_Sturges_Lognormal_CDF" localSheetId="0">OFFSET(Univariate!$Y$4,1,0,MAX(IFERROR(Number_Of_Histogram_Bins(Univariate!UV_Data,Univariate!$W$2,Univariate!UV_Include),1),1),1)</definedName>
    <definedName name="UV_Sturges_Lognormal_Expected" comment="Sturges Method histogram chart: Lognormal overlay line (expected counts = bin probability × n)" localSheetId="0">OFFSET(Univariate!$Y$4,1,0,MAX(IFERROR(Number_Of_Histogram_Bins(Univariate!UV_Data,Univariate!$W$2,Univariate!UV_Include),1),1),1)*Univariate!$E$14</definedName>
    <definedName name="UV_Sturges_Lower_Edges" localSheetId="0">OFFSET(Univariate!$U$4,1,0,MAX(IFERROR(Number_Of_Histogram_Bins(Univariate!UV_Data,Univariate!$W$2,Univariate!UV_Include),1),1),1)</definedName>
    <definedName name="UV_Sturges_Normal_CDF" localSheetId="0">OFFSET(Univariate!$X$4,1,0,MAX(IFERROR(Number_Of_Histogram_Bins(Univariate!UV_Data,Univariate!$W$2,Univariate!UV_Include),1),1),1)</definedName>
    <definedName name="UV_Sturges_Normal_Expected" comment="Sturges Method histogram chart: Normal overlay line (expected counts = bin probability × n)" localSheetId="0">OFFSET(Univariate!$X$4,1,0,MAX(IFERROR(Number_Of_Histogram_Bins(Univariate!UV_Data,Univariate!$W$2,Univariate!UV_Include),1),1),1)*Univariate!$E$14</definedName>
    <definedName name="UV_Sturges_Triangular_CDF" localSheetId="0">OFFSET(Univariate!$AC$4,1,0,MAX(IFERROR(Number_Of_Histogram_Bins(Univariate!UV_Data,Univariate!$W$2,Univariate!UV_Include),1),1),1)</definedName>
    <definedName name="UV_Sturges_Triangular_Expected" comment="Sturges Method histogram chart: Triangular overlay line (expected counts = bin probability × n)" localSheetId="0">OFFSET(Univariate!$AC$4,1,0,MAX(IFERROR(Number_Of_Histogram_Bins(Univariate!UV_Data,Univariate!$W$2,Univariate!UV_Include),1),1),1)*Univariate!$E$14</definedName>
    <definedName name="UV_Sturges_Upper_Edges" comment="Sturges Method histogram chart: category (X) axis bin edges" localSheetId="0">OFFSET(Univariate!$V$4,1,0,MAX(IFERROR(Number_Of_Histogram_Bins(Univariate!UV_Data,Univariate!$W$2,Univariate!UV_Include),1),1),1)</definedName>
    <definedName name="UV_Sturges_Weibull_CDF" localSheetId="0">OFFSET(Univariate!$AA$4,1,0,MAX(IFERROR(Number_Of_Histogram_Bins(Univariate!UV_Data,Univariate!$W$2,Univariate!UV_Include),1),1),1)</definedName>
    <definedName name="UV_Sturges_Weibull_Expected" comment="Sturges Method histogram chart: Weibull overlay line (expected counts = bin probability × n)" localSheetId="0">OFFSET(Univariate!$AA$4,1,0,MAX(IFERROR(Number_Of_Histogram_Bins(Univariate!UV_Data,Univariate!$W$2,Univariate!UV_Include),1),1),1)*Univariate!$E$14</definedName>
    <definedName name="UV_WB_S1" localSheetId="0">Univariate!$BQ$33:$BQ$52</definedName>
    <definedName name="UV_WB_S1_Axis" localSheetId="0">Univariate!$BP$33:$BP$52</definedName>
    <definedName name="UV_WB_S2" localSheetId="0">Univariate!$BS$33:$BS$52</definedName>
    <definedName name="UV_WB_S2_Axis" localSheetId="0">Univariate!$BR$33:$BR$52</definedName>
    <definedName name="VIF" comment="Variance Inflation Factor per predictor = 1/(1−R²ⱼ). VIF = 1: no collinearity. VIF &gt; 5: review. VIF &gt; 10: problem.">_xlfn.LAMBDA(_xlpm.Predictors,_xlop.Include,_xlfn.LET(_xlpm.filt_arg,IF(_xlfn.ISOMITTED(_xlpm.Include),TRUE,_xlpm.Include),_xlpm.k,COLUMNS(_xlpm.Predictors),IF(_xlpm.k=1,1,_xlfn.LET(_xlpm.col_idx,_xlfn.SEQUENCE(1,_xlpm.k),_xlpm.ones,_xlfn.SEQUENCE(ROWS(_xlpm.Predictors),1,1,0),_xlpm.R2_vec,_xlfn.MAKEARRAY(_xlpm.k,1,_xlfn.LAMBDA(_xlpm.j,_xlpm._,R_Squared(_xlfn.HSTACK(_xlpm.ones,_xlfn.CHOOSECOLS(_xlpm.Predictors,_xlfn._xlws.FILTER(_xlpm.col_idx,_xlpm.col_idx&lt;&gt;_xlpm.j))),_xlfn.CHOOSECOLS(_xlpm.Predictors,_xlpm.j),TRUE,_xlpm.filt_arg))),1/(1-_xlpm.R2_vec)))))</definedName>
    <definedName name="Y_Ranked" comment="Filtered Y values sorted from low to high. Paired with Normal_Scores to build a Y-variable Q-Q plot.">_xlfn.LAMBDA(_xlpm.Y,_xlop.Include,_xlfn._xlws.SORT(_xlfn._xlws.FILTER(_xlpm.Y,IF(_xlfn.ISOMITTED(_xlpm.Include),TRUE,_xlpm.Include))))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W2939" i="2" l="1"/>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G54" i="21"/>
  <c r="G34" i="21"/>
  <c r="G14" i="21"/>
  <c r="CA10" i="21"/>
  <c r="BZ7" i="21"/>
  <c r="CB4" i="21"/>
  <c r="BW4" i="21"/>
  <c r="BR4" i="21"/>
  <c r="B4" i="21" a="1"/>
  <c r="A4" i="21" a="1"/>
  <c r="AI3" i="21" l="1" a="1"/>
  <c r="BY33" i="21" a="1"/>
  <c r="AU3" i="21" a="1"/>
  <c r="W3" i="21" a="1"/>
  <c r="E15" i="21" a="1"/>
  <c r="E14" i="21"/>
  <c r="E13" i="21" a="1"/>
  <c r="M12" i="21"/>
  <c r="N12" i="21" s="1" a="1"/>
  <c r="K12" i="21"/>
  <c r="I12" i="21"/>
  <c r="E12" i="21" a="1"/>
  <c r="E11" i="21"/>
  <c r="M10" i="21"/>
  <c r="N10" i="21" s="1" a="1"/>
  <c r="K10" i="21"/>
  <c r="I10" i="21"/>
  <c r="E10" i="21"/>
  <c r="E9" i="21"/>
  <c r="E8" i="21"/>
  <c r="BV7" i="21" a="1"/>
  <c r="BQ7" i="21" a="1"/>
  <c r="I7" i="21"/>
  <c r="E7" i="21"/>
  <c r="S6" i="21" a="1"/>
  <c r="R6" i="21" a="1"/>
  <c r="N6" i="21" a="1"/>
  <c r="K6" i="21" a="1"/>
  <c r="I6" i="21" a="1"/>
  <c r="E6" i="21"/>
  <c r="BF5" i="21" a="1"/>
  <c r="BE5" i="21" a="1"/>
  <c r="AU5" i="21" a="1"/>
  <c r="AT5" i="21" a="1"/>
  <c r="AS5" i="21" a="1"/>
  <c r="AI5" i="21" a="1"/>
  <c r="AH5" i="21" a="1"/>
  <c r="AG5" i="21" a="1"/>
  <c r="W5" i="21" a="1"/>
  <c r="V5" i="21" a="1"/>
  <c r="U5" i="21" a="1"/>
  <c r="K5" i="21"/>
  <c r="I5" i="21"/>
  <c r="E5" i="21"/>
  <c r="E4" i="21"/>
  <c r="CA11" i="21" l="1" a="1"/>
  <c r="BZ12" i="21" a="1"/>
  <c r="CA12" i="21" a="1"/>
  <c r="BV5" i="21"/>
  <c r="BV6" i="21"/>
  <c r="BV9" i="21" s="1"/>
  <c r="BQ5" i="21"/>
  <c r="BQ6" i="21"/>
  <c r="BQ9" i="21" s="1"/>
  <c r="BG5" i="21" a="1"/>
  <c r="BH5" i="21" a="1"/>
  <c r="BI5" i="21" a="1"/>
  <c r="BL5" i="21" a="1"/>
  <c r="BN5" i="21" a="1"/>
  <c r="AV5" i="21" a="1"/>
  <c r="AW5" i="21" a="1"/>
  <c r="AX5" i="21" a="1"/>
  <c r="BA5" i="21" a="1"/>
  <c r="BC5" i="21" a="1"/>
  <c r="AJ5" i="21" a="1"/>
  <c r="AK5" i="21" a="1"/>
  <c r="AL5" i="21" a="1"/>
  <c r="AO5" i="21" a="1"/>
  <c r="AQ5" i="21" a="1"/>
  <c r="X5" i="21" a="1"/>
  <c r="Y5" i="21" a="1"/>
  <c r="Z5" i="21" a="1"/>
  <c r="AC5" i="21" a="1"/>
  <c r="AE5" i="21" a="1"/>
  <c r="Q12" i="21" a="1"/>
  <c r="P12" i="21" a="1"/>
  <c r="S12" i="21" a="1"/>
  <c r="R12" i="21" a="1"/>
  <c r="Q10" i="21" a="1"/>
  <c r="P10" i="21" a="1"/>
  <c r="S10" i="21" a="1"/>
  <c r="R10" i="21" a="1"/>
  <c r="S7" i="21" a="1"/>
  <c r="R7" i="21" a="1"/>
  <c r="N7" i="21" a="1"/>
  <c r="P6" i="21" a="1"/>
  <c r="Q6" i="21" a="1"/>
  <c r="S5" i="21" a="1"/>
  <c r="R5" i="21" a="1"/>
  <c r="N5" i="21" a="1"/>
  <c r="CB5" i="21" l="1"/>
  <c r="CB33" i="21" s="1" a="1"/>
  <c r="CB6" i="21"/>
  <c r="CC8" i="21"/>
  <c r="CC9" i="21"/>
  <c r="Q7" i="21" a="1"/>
  <c r="P7" i="21" a="1"/>
  <c r="Q5" i="21" a="1"/>
  <c r="P5" i="21" a="1"/>
  <c r="BU33" i="21" a="1"/>
  <c r="BP33" i="21" a="1"/>
  <c r="CB7" i="21" l="1"/>
  <c r="CD11" i="21" a="1"/>
  <c r="CB12" i="21" a="1"/>
  <c r="I11" i="21" s="1"/>
  <c r="CC12" i="21" a="1"/>
  <c r="K11" i="21" s="1"/>
  <c r="BV52" i="21" a="1"/>
  <c r="BV51" i="21" a="1"/>
  <c r="BV46" i="21" a="1"/>
  <c r="BV49" i="21" a="1"/>
  <c r="BV48" i="21" a="1"/>
  <c r="BV47" i="21" a="1"/>
  <c r="BV45" i="21" a="1"/>
  <c r="BV44" i="21" a="1"/>
  <c r="BV43" i="21" a="1"/>
  <c r="BV42" i="21" a="1"/>
  <c r="BV41" i="21" a="1"/>
  <c r="BV40" i="21" a="1"/>
  <c r="BV33" i="21" a="1"/>
  <c r="BV39" i="21" a="1"/>
  <c r="BV38" i="21" a="1"/>
  <c r="BV37" i="21" a="1"/>
  <c r="BV35" i="21" a="1"/>
  <c r="BV34" i="21" a="1"/>
  <c r="BV50" i="21" a="1"/>
  <c r="BV36" i="21" a="1"/>
  <c r="BQ52" i="21" a="1"/>
  <c r="BQ51" i="21" a="1"/>
  <c r="BQ50" i="21" a="1"/>
  <c r="BQ49" i="21" a="1"/>
  <c r="BQ48" i="21" a="1"/>
  <c r="BQ47" i="21" a="1"/>
  <c r="BQ46" i="21" a="1"/>
  <c r="BQ45" i="21" a="1"/>
  <c r="BQ44" i="21" a="1"/>
  <c r="BQ40" i="21" a="1"/>
  <c r="BQ43" i="21" a="1"/>
  <c r="BQ42" i="21" a="1"/>
  <c r="BQ41" i="21" a="1"/>
  <c r="BQ39" i="21" a="1"/>
  <c r="BQ38" i="21" a="1"/>
  <c r="BQ37" i="21" a="1"/>
  <c r="BQ36" i="21" a="1"/>
  <c r="BQ35" i="21" a="1"/>
  <c r="BQ34" i="21" a="1"/>
  <c r="BQ33" i="21" a="1"/>
  <c r="CC10" i="21"/>
  <c r="AP5" i="21" l="1" a="1"/>
  <c r="R11" i="21" a="1"/>
  <c r="S11" i="21" a="1"/>
  <c r="N11" i="21" a="1"/>
  <c r="BB5" i="21" a="1"/>
  <c r="AD5" i="21" a="1"/>
  <c r="BM5" i="21" a="1"/>
  <c r="BV10" i="21" a="1"/>
  <c r="BV8" i="21" a="1"/>
  <c r="BQ10" i="21" a="1"/>
  <c r="BQ8" i="21" a="1"/>
  <c r="P11" i="21" l="1" a="1"/>
  <c r="Q11" i="21" a="1"/>
  <c r="BV11" i="21"/>
  <c r="BW5" i="21"/>
  <c r="BW6" i="21"/>
  <c r="BW7" i="21"/>
  <c r="BQ11" i="21" a="1"/>
  <c r="BR5" i="21"/>
  <c r="BR6" i="21"/>
  <c r="BR7" i="21"/>
  <c r="BW9" i="21" l="1"/>
  <c r="BW33" i="21" s="1" a="1"/>
  <c r="BR9" i="21"/>
  <c r="BR33" i="21" s="1" a="1"/>
  <c r="BX50" i="21" l="1" a="1"/>
  <c r="BX49" i="21" a="1"/>
  <c r="BX48" i="21" a="1"/>
  <c r="BX47" i="21" a="1"/>
  <c r="BX46" i="21" a="1"/>
  <c r="BX33" i="21" a="1"/>
  <c r="BX45" i="21" a="1"/>
  <c r="BX44" i="21" a="1"/>
  <c r="BX43" i="21" a="1"/>
  <c r="BX39" i="21" a="1"/>
  <c r="BX42" i="21" a="1"/>
  <c r="BX41" i="21" a="1"/>
  <c r="BX40" i="21" a="1"/>
  <c r="BX38" i="21" a="1"/>
  <c r="BX37" i="21" a="1"/>
  <c r="BX36" i="21" a="1"/>
  <c r="BX35" i="21" a="1"/>
  <c r="BX34" i="21" a="1"/>
  <c r="BX52" i="21" a="1"/>
  <c r="BX51" i="21" a="1"/>
  <c r="BS49" i="21" a="1"/>
  <c r="BS48" i="21" a="1"/>
  <c r="BS47" i="21" a="1"/>
  <c r="BS46" i="21" a="1"/>
  <c r="BS45" i="21" a="1"/>
  <c r="BS44" i="21" a="1"/>
  <c r="BS43" i="21" a="1"/>
  <c r="BS42" i="21" a="1"/>
  <c r="BS41" i="21" a="1"/>
  <c r="BS40" i="21" a="1"/>
  <c r="BS39" i="21" a="1"/>
  <c r="BS38" i="21" a="1"/>
  <c r="BS37" i="21" a="1"/>
  <c r="BS36" i="21" a="1"/>
  <c r="BS35" i="21" a="1"/>
  <c r="BS34" i="21" a="1"/>
  <c r="BS33" i="21" a="1"/>
  <c r="BS52" i="21" a="1"/>
  <c r="BS51" i="21" a="1"/>
  <c r="BS50" i="21" a="1"/>
  <c r="BW10" i="21" l="1" a="1"/>
  <c r="BW8" i="21" a="1"/>
  <c r="BR10" i="21" a="1"/>
  <c r="BR8" i="21" a="1"/>
  <c r="BW11" i="21" l="1"/>
  <c r="K9" i="21" s="1"/>
  <c r="N9" i="21" s="1" a="1"/>
  <c r="I9" i="21"/>
  <c r="BR11" i="21" a="1"/>
  <c r="K8" i="21" s="1"/>
  <c r="BJ5" i="21" s="1" a="1"/>
  <c r="I8" i="21"/>
  <c r="Q9" i="21" l="1" a="1"/>
  <c r="P9" i="21" a="1"/>
  <c r="AB5" i="21" a="1"/>
  <c r="AN5" i="21" a="1"/>
  <c r="AZ5" i="21" a="1"/>
  <c r="BK5" i="21" a="1"/>
  <c r="R9" i="21" a="1"/>
  <c r="S9" i="21" a="1"/>
  <c r="AA5" i="21" a="1"/>
  <c r="AM5" i="21" a="1"/>
  <c r="AY5" i="21" a="1"/>
  <c r="N8" i="21" a="1"/>
  <c r="R8" i="21" a="1"/>
  <c r="S8" i="21" a="1"/>
  <c r="Q8" i="21" l="1" a="1"/>
  <c r="P8" i="2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Stephen_Colodner</author>
  </authors>
  <commentList>
    <comment ref="BE1" authorId="0" shapeId="0" xr:uid="{453030A2-61D3-400F-AC67-19D420521F91}">
      <text>
        <r>
          <rPr>
            <b/>
            <sz val="9"/>
            <color indexed="81"/>
            <rFont val="Tahoma"/>
            <family val="2"/>
          </rPr>
          <t>The plotting positions, sorted sample, and per-distribution theoretical quantiles used by the Q-Q charts below. The plotting positions are Hazen, (i - 0.5) / n.</t>
        </r>
      </text>
    </comment>
    <comment ref="U2" authorId="0" shapeId="0" xr:uid="{971A9EE2-1B86-4533-8E97-7A46A271FF1E}">
      <text>
        <r>
          <rPr>
            <b/>
            <sz val="9"/>
            <color indexed="81"/>
            <rFont val="Tahoma"/>
            <family val="2"/>
          </rPr>
          <t>Sturges' rule sets the number of bins to 1 + log2(n), where n is the count of included rows. Simple and best on small, near-normal samples; tends to under-bin larger samples.</t>
        </r>
      </text>
    </comment>
    <comment ref="AG2" authorId="0" shapeId="0" xr:uid="{EFF4DF10-2A72-46EC-AC0D-97AFFEEEE95C}">
      <text>
        <r>
          <rPr>
            <b/>
            <sz val="9"/>
            <color indexed="81"/>
            <rFont val="Tahoma"/>
            <family val="2"/>
          </rPr>
          <t>Scott's rule sets bin width to 3.49 × σ / n^(1/3), where σ is the standard deviation of the included sample. The number of bins is the data range divided by that width, rounded up. More responsive to spread than Sturges.</t>
        </r>
      </text>
    </comment>
    <comment ref="AS2" authorId="0" shapeId="0" xr:uid="{6160A541-27BE-46D5-9A77-E2BF7803AC6A}">
      <text>
        <r>
          <rPr>
            <b/>
            <sz val="9"/>
            <color indexed="81"/>
            <rFont val="Tahoma"/>
            <family val="2"/>
          </rPr>
          <t>Freedman-Diaconis rule sets bin width to 2 × IQR / n^(1/3), where IQR is the interquartile range of the included sample. Robust to outliers — the IQR keeps a few extreme values from blowing out the bin width.</t>
        </r>
      </text>
    </comment>
    <comment ref="N4" authorId="0" shapeId="0" xr:uid="{2D8695CE-8409-4CA6-A58C-BA0D7670D7CE}">
      <text>
        <r>
          <rPr>
            <b/>
            <sz val="9"/>
            <color indexed="81"/>
            <rFont val="Tahoma"/>
            <family val="2"/>
          </rPr>
          <t>Negative Log-Likelihood at the MLE. The smaller the value, the better the fit on this sample; the value alone is not comparable across datasets, but it is the basis for AIC and BIC.</t>
        </r>
      </text>
    </comment>
    <comment ref="O4" authorId="0" shapeId="0" xr:uid="{11417D6C-A130-44A2-93DA-559B1650B32E}">
      <text>
        <r>
          <rPr>
            <b/>
            <sz val="9"/>
            <color indexed="81"/>
            <rFont val="Tahoma"/>
            <family val="2"/>
          </rPr>
          <t>Number of free parameters estimated for this distribution (location, scale, shape as applicable). Used as the AIC/BIC penalty term.</t>
        </r>
      </text>
    </comment>
    <comment ref="P4" authorId="0" shapeId="0" xr:uid="{8623DDF1-CCCC-4790-BD73-B70618B3EEFF}">
      <text>
        <r>
          <rPr>
            <b/>
            <sz val="9"/>
            <color indexed="81"/>
            <rFont val="Tahoma"/>
            <family val="2"/>
          </rPr>
          <t>Akaike Information Criterion. NLL + k. Compares models on the same data; smaller is better. A difference under 2 is essentially equivalent, over 10 is strong evidence for the lower-AIC model.</t>
        </r>
      </text>
    </comment>
    <comment ref="Q4" authorId="0" shapeId="0" xr:uid="{307192D2-8A9F-43AD-A3C8-B1F6B4A50950}">
      <text>
        <r>
          <rPr>
            <b/>
            <sz val="9"/>
            <color indexed="81"/>
            <rFont val="Tahoma"/>
            <family val="2"/>
          </rPr>
          <t>Bayesian Information Criterion. NLL + (k/2) × ln(n). Like AIC, smaller is better, but penalizes extra parameters more strongly as the sample grows.</t>
        </r>
      </text>
    </comment>
    <comment ref="R4" authorId="0" shapeId="0" xr:uid="{20B8C312-2F7E-488A-B98E-A9607493EC8D}">
      <text>
        <r>
          <rPr>
            <b/>
            <sz val="9"/>
            <color indexed="81"/>
            <rFont val="Tahoma"/>
            <family val="2"/>
          </rPr>
          <t>Anderson-Darling statistic — a goodness-of-fit test that weights the tails of the empirical CDF more heavily than the Kolmogorov-Smirnov test. Smaller is better; the value is unitless and the critical thresholds depend on the fitted distribution's parameter count.</t>
        </r>
      </text>
    </comment>
    <comment ref="S4" authorId="0" shapeId="0" xr:uid="{814BC2D4-D421-49D8-A231-879271BF79A3}">
      <text>
        <r>
          <rPr>
            <b/>
            <sz val="9"/>
            <color indexed="81"/>
            <rFont val="Tahoma"/>
            <family val="2"/>
          </rPr>
          <t>Kolmogorov-Smirnov statistic — the maximum vertical distance between the empirical CDF of the included sample and the fitted distribution's CDF. Smaller is better; the value is between 0 and 1.</t>
        </r>
      </text>
    </comment>
    <comment ref="BE4" authorId="0" shapeId="0" xr:uid="{048D591B-16B4-4F0D-A098-85499079FDBB}">
      <text>
        <r>
          <rPr>
            <b/>
            <sz val="9"/>
            <color indexed="81"/>
            <rFont val="Tahoma"/>
            <family val="2"/>
          </rPr>
          <t>Hazen plotting position (i - 0.5) / n, where i is the rank of each sorted sample value and n is the count of included rows. The same convention the Normal Q-Q machinery uses in the regression sheet.</t>
        </r>
      </text>
    </comment>
    <comment ref="BF4" authorId="0" shapeId="0" xr:uid="{C51B7B5B-94D0-4F3B-935E-302BE8815610}">
      <text>
        <r>
          <rPr>
            <b/>
            <sz val="9"/>
            <color indexed="81"/>
            <rFont val="Tahoma"/>
            <family val="2"/>
          </rPr>
          <t>The included sample, sorted smallest to largest. Built as SORT(FILTER(UV_Data, UV_Include)) — only rows passing the filter, in rank order.</t>
        </r>
      </text>
    </comment>
    <comment ref="BP7" authorId="0" shapeId="0" xr:uid="{5A790DAC-46A4-4882-BF3D-F9E63D8D5415}">
      <text>
        <r>
          <rPr>
            <b/>
            <sz val="9"/>
            <color indexed="81"/>
            <rFont val="Tahoma"/>
            <family val="2"/>
          </rPr>
          <t>Closed-form starting value for the searched parameter, used to bracket Stage 1: Weibull from a probability-plot regression of ln(-ln(1-F)) on ln x, Gamma from Minka's approximation. Stage 1's Min and Max default to one third and three times this value; type over them to widen the search.</t>
        </r>
      </text>
    </comment>
    <comment ref="BU7" authorId="0" shapeId="0" xr:uid="{F56FF92F-C924-44F9-B5AC-D738927AEEF5}">
      <text>
        <r>
          <rPr>
            <b/>
            <sz val="9"/>
            <color indexed="81"/>
            <rFont val="Tahoma"/>
            <family val="2"/>
          </rPr>
          <t>Closed-form starting value for the searched parameter, used to bracket Stage 1: Weibull from a probability-plot regression of ln(-ln(1-F)) on ln x, Gamma from Minka's approximation. Stage 1's Min and Max default to one third and three times this value; type over them to widen the search.</t>
        </r>
      </text>
    </comment>
    <comment ref="BQ32" authorId="0" shapeId="0" xr:uid="{AD4A38DA-9D8F-4E87-AE47-5A7842B4EEB9}">
      <text>
        <r>
          <rPr>
            <b/>
            <sz val="9"/>
            <color indexed="81"/>
            <rFont val="Tahoma"/>
            <family val="2"/>
          </rPr>
          <t>Negative log-likelihood at each trial value of the searched parameter, with the other parameter eliminated in closed form (Weibull scale, Gamma rate). The minimum of this curve is the joint MLE, so one 20-point column replaces a 20x20 grid. Charted below as the profile-NLL line chart.</t>
        </r>
      </text>
    </comment>
    <comment ref="BV32" authorId="0" shapeId="0" xr:uid="{500F821B-0E34-4B5C-AF41-95F3D5763C0C}">
      <text>
        <r>
          <rPr>
            <b/>
            <sz val="9"/>
            <color indexed="81"/>
            <rFont val="Tahoma"/>
            <family val="2"/>
          </rPr>
          <t>Negative log-likelihood at each trial value of the searched parameter, with the other parameter eliminated in closed form (Weibull scale, Gamma rate). The minimum of this curve is the joint MLE, so one 20-point column replaces a 20x20 grid. Charted below as the profile-NLL line chart.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<sst xmlns="http://schemas.openxmlformats.org/spreadsheetml/2006/main" count="7043" uniqueCount="1088">
  <si>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</si>
  <si>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</si>
  <si>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</si>
  <si>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</si>
  <si>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</si>
  <si>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</si>
  <si>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</si>
  <si>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</si>
  <si>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</si>
  <si>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</si>
  <si>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</si>
  <si>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</si>
  <si>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</si>
  <si>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Regression_Degrees_Of_Freedom</t>
  </si>
  <si>
    <t>df_regression (k, number of predictors) as a scalar integer</t>
  </si>
  <si>
    <t>How many predictor slots the model is trying to fit.</t>
  </si>
  <si>
    <t>Total_Degrees_Of_Freedom</t>
  </si>
  <si>
    <t>df_total (n-1 with intercept, n without) as a scalar integer</t>
  </si>
  <si>
    <t>The total amount of independent information in the outcome column.</t>
  </si>
  <si>
    <t>R_Squared</t>
  </si>
  <si>
    <t>R² (coefficient of determination) as a scalar in [0, 1]</t>
  </si>
  <si>
    <t>How much of the outcome's movement the model explains.</t>
  </si>
  <si>
    <t>Residual_Degrees_Of_Freedom</t>
  </si>
  <si>
    <t>df_residual (n-k-1 with intercept, n-k without, minus DF_Absorbed) as a scalar integer</t>
  </si>
  <si>
    <t>How much data is left to estimate random error after fitting the model, minus any degrees of freedom a Fixed Effects variable has already absorbed.</t>
  </si>
  <si>
    <t>Multiple_R</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</si>
  <si>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</si>
  <si>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</si>
  <si>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</si>
  <si>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</si>
  <si>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Adjusted R² as a scalar, typically in [0, 1] but can be negative</t>
  </si>
  <si>
    <t>R-squared adjusted so extra predictors do not get free credit.</t>
  </si>
  <si>
    <t>SS_Total</t>
  </si>
  <si>
    <t>SS_total (total sum of squares) as a scalar</t>
  </si>
  <si>
    <t>All of the variation in Y before the model explains any of it.</t>
  </si>
  <si>
    <t>SS_Residual</t>
  </si>
  <si>
    <t>SS_residual (residual/error sum of squares) as a scalar</t>
  </si>
  <si>
    <t>The part of Y's variation the model still misses.</t>
  </si>
  <si>
    <t>SS_Regression</t>
  </si>
  <si>
    <t>SS_regression (explained/model sum of squares) as a scalar</t>
  </si>
  <si>
    <t>The part of Y's variation the model successfully explains.</t>
  </si>
  <si>
    <t>MS_Regression</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</si>
  <si>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</si>
  <si>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</si>
  <si>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</si>
  <si>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</si>
  <si>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</si>
  <si>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</si>
  <si>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</si>
  <si>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SE_Regression</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</si>
  <si>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</si>
  <si>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</si>
  <si>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</si>
  <si>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PRESS</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</si>
  <si>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</si>
  <si>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</si>
  <si>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</si>
  <si>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</si>
  <si>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Akaike Information Criterion (AIC) scalar</t>
  </si>
  <si>
    <t>A score for comparing models that rewards fit but penalizes extra complexity.</t>
  </si>
  <si>
    <t>BIC</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</si>
  <si>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</si>
  <si>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</si>
  <si>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</si>
  <si>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AICc</t>
  </si>
  <si>
    <t>Corrected Akaike Information Criterion (AICc) scalar</t>
  </si>
  <si>
    <t>AIC with an extra small-sample penalty.</t>
  </si>
  <si>
    <t>AICc = AIC + 2p(p+1)/(n−p−1). The small-sample correction reduces upward bias in AIC when n/p &lt; 40. Converges to AIC as n → ∞.
Under v2.1 Fixed Effects, an optional trailing DF_Absorbed adds directly into p, propagating into both the AIC term and the small-sample correction term.</t>
  </si>
  <si>
    <t>Durbin_Watson</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</si>
  <si>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</si>
  <si>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</si>
  <si>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</si>
  <si>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</si>
  <si>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</si>
  <si>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</si>
  <si>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</si>
  <si>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</si>
  <si>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</si>
  <si>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</si>
  <si>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</si>
  <si>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</si>
  <si>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</si>
  <si>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</si>
  <si>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</si>
  <si>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</si>
  <si>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vertical array of fitted OLS coefficients — intercept first (when included), then predictors in input order</t>
  </si>
  <si>
    <t>The fitted intercept and predictor weights used to make predictions.</t>
  </si>
  <si>
    <t>SE_Coefficients</t>
  </si>
  <si>
    <t>vertical array of standard errors of the OLS coefficients — same order as Coefficients</t>
  </si>
  <si>
    <t>How uncertain each fitted coefficient is — rescaled under Fixed Effects since Excel's LINEST can't be told about the absorbed groups directly.</t>
  </si>
  <si>
    <t>T_Statistics</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</si>
  <si>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</si>
  <si>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</si>
  <si>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</si>
  <si>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P_Values</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</si>
  <si>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</si>
  <si>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</si>
  <si>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</si>
  <si>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Confidence_Interval_Lower</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</si>
  <si>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</si>
  <si>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</si>
  <si>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</si>
  <si>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Confidence_Interval_Upper</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</si>
  <si>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</si>
  <si>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</si>
  <si>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</si>
  <si>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Partial_R_Squared</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</si>
  <si>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</si>
  <si>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</si>
  <si>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</si>
  <si>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Partial_Correlation</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</si>
  <si>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</si>
  <si>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</si>
  <si>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</si>
  <si>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Beta_Weights</t>
  </si>
  <si>
    <t>k×1 column vector of standardized coefficients (Beta weights), one per predictor — intercept row excluded</t>
  </si>
  <si>
    <t>Coefficients rescaled so predictors on different units can be compared fairly.</t>
  </si>
  <si>
    <t>VIF</t>
  </si>
  <si>
    <t>k×1 column vector of VIF values, one per predictor (does not include an intercept row)</t>
  </si>
  <si>
    <t>How much overlap with other predictors is inflating each coefficient's instability.</t>
  </si>
  <si>
    <t>Tolerance</t>
  </si>
  <si>
    <t>k×1 column vector of Tolerance values (= 1/VIF), one per predictor</t>
  </si>
  <si>
    <t>How much unique information a predictor still has after overlap with the others.</t>
  </si>
  <si>
    <t>GVIF</t>
  </si>
  <si>
    <t>How much overlap with the other predictors is inflating a variable's instability — one shared number per variable, even when it spans several dummy columns.</t>
  </si>
  <si>
    <t>Generalized_Tolerance</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</si>
  <si>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</si>
  <si>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</si>
  <si>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Prediction_Interval</t>
  </si>
  <si>
    <t>6-element vertical array: [Point Estimate, SE Prediction, t Critical, Lower bound, Upper bound, Confidence Level]</t>
  </si>
  <si>
    <t>A predicted outcome plus the range a new real-world observation is likely to fall in.</t>
  </si>
  <si>
    <t>Group_Prediction_Interval</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</si>
  <si>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</si>
  <si>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</si>
  <si>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</si>
  <si>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</si>
  <si>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</si>
  <si>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</si>
  <si>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</si>
  <si>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</si>
  <si>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</si>
  <si>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</si>
  <si>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</si>
  <si>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</si>
  <si>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</si>
  <si>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</si>
  <si>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</si>
  <si>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</si>
  <si>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</si>
  <si>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</si>
  <si>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</si>
  <si>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</si>
  <si>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</si>
  <si>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</si>
  <si>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</si>
  <si>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</si>
  <si>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</si>
  <si>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</si>
  <si>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</si>
  <si>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</si>
  <si>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filtered numeric design matrix as spilled array</t>
  </si>
  <si>
    <t>The cleaned predictor matrix the regression actually fits.</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</si>
  <si>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</si>
  <si>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</si>
  <si>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</si>
  <si>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</si>
  <si>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</si>
  <si>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</si>
  <si>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</si>
  <si>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fitted Y values as a spilled vector</t>
  </si>
  <si>
    <t>The model's fitted Y values for each row.</t>
  </si>
  <si>
    <t>Computes X_design * beta using MMULT.</t>
  </si>
  <si>
    <t>Residuals</t>
  </si>
  <si>
    <t>raw residuals as a spilled vector</t>
  </si>
  <si>
    <t>How far each actual Y value is above or below its fitted value.</t>
  </si>
  <si>
    <t>Residuals are Y - fitted Y.</t>
  </si>
  <si>
    <t>Scaled_Residuals</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</si>
  <si>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</si>
  <si>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</si>
  <si>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</si>
  <si>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</si>
  <si>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</si>
  <si>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</si>
  <si>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</si>
  <si>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</si>
  <si>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</si>
  <si>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</si>
  <si>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</si>
  <si>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</si>
  <si>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</si>
  <si>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</si>
  <si>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</si>
  <si>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</si>
  <si>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</si>
  <si>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</si>
  <si>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</si>
  <si>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</si>
  <si>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</si>
  <si>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</si>
  <si>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</si>
  <si>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</si>
  <si>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</si>
  <si>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</si>
  <si>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</si>
  <si>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</si>
  <si>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</si>
  <si>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</si>
  <si>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</si>
  <si>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</si>
  <si>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</si>
  <si>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</si>
  <si>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Studentized_Residuals_Ranked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</si>
  <si>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</si>
  <si>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</si>
  <si>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</si>
  <si>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</si>
  <si>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</si>
  <si>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</si>
  <si>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</si>
  <si>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</si>
  <si>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</si>
  <si>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</si>
  <si>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</si>
  <si>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</si>
  <si>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</si>
  <si>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</si>
  <si>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</si>
  <si>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</si>
  <si>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Complete_Cases_Filter</t>
  </si>
  <si>
    <t>boolean column vector — TRUE for rows where every included column is numeric</t>
  </si>
  <si>
    <t>A TRUE/FALSE mask that keeps only rows with usable numeric data.</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</si>
  <si>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</si>
  <si>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</si>
  <si>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</si>
  <si>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</si>
  <si>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</si>
  <si>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</si>
  <si>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</si>
  <si>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k×1 column vector of Pearson correlations between each predictor and Y</t>
  </si>
  <si>
    <t>The straight-line relationship between each predictor and the outcome.</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</si>
  <si>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</si>
  <si>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</si>
  <si>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</si>
  <si>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</si>
  <si>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</si>
  <si>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</si>
  <si>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</si>
  <si>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Whether a variable has a longer tail on one side than the other.</t>
  </si>
  <si>
    <t>Kurtosis</t>
  </si>
  <si>
    <t>Whether a variable has unusually heavy tails or outliers.</t>
  </si>
  <si>
    <t>F_Statistic</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</si>
  <si>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</si>
  <si>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</si>
  <si>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</si>
  <si>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F_Statistic_P_Value</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</si>
  <si>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</si>
  <si>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</si>
  <si>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</si>
  <si>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Correlation_Matrix</t>
  </si>
  <si>
    <t>k×k symmetric matrix of pairwise Pearson correlations (diagonal = 1)</t>
  </si>
  <si>
    <t>The pairwise correlations among all predictor columns.</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</si>
  <si>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</si>
  <si>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</si>
  <si>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</si>
  <si>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</si>
  <si>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</si>
  <si>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</si>
  <si>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</si>
  <si>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</si>
  <si>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</si>
  <si>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</si>
  <si>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</si>
  <si>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</si>
  <si>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</si>
  <si>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</si>
  <si>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</si>
  <si>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</si>
  <si>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</si>
  <si>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</si>
  <si>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</si>
  <si>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</si>
  <si>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</si>
  <si>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</si>
  <si>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</si>
  <si>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</si>
  <si>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</si>
  <si>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</si>
  <si>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</si>
  <si>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</si>
  <si>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</si>
  <si>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</si>
  <si>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</si>
  <si>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</si>
  <si>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</si>
  <si>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</si>
  <si>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</si>
  <si>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</si>
  <si>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</si>
  <si>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</si>
  <si>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</si>
  <si>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</si>
  <si>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</si>
  <si>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</si>
  <si>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</si>
  <si>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</si>
  <si>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</si>
  <si>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</si>
  <si>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</si>
  <si>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</si>
  <si>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</si>
  <si>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</si>
  <si>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</si>
  <si>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</si>
  <si>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</si>
  <si>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</si>
  <si>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</si>
  <si>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</si>
  <si>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</si>
  <si>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</si>
  <si>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</si>
  <si>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</si>
  <si>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</si>
  <si>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</si>
  <si>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</si>
  <si>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</si>
  <si>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</si>
  <si>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</si>
  <si>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</si>
  <si>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</si>
  <si>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</si>
  <si>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</si>
  <si>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</si>
  <si>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</si>
  <si>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</si>
  <si>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</si>
  <si>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</si>
  <si>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</si>
  <si>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</si>
  <si>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</si>
  <si>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</si>
  <si>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</si>
  <si>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</si>
  <si>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</si>
  <si>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</si>
  <si>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</si>
  <si>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</si>
  <si>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</si>
  <si>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</si>
  <si>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</si>
  <si>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</si>
  <si>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</si>
  <si>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</si>
  <si>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</si>
  <si>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</si>
  <si>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</si>
  <si>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</si>
  <si>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</si>
  <si>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</si>
  <si>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</si>
  <si>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</si>
  <si>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</si>
  <si>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</si>
  <si>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</si>
  <si>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</si>
  <si>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</si>
  <si>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</si>
  <si>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</si>
  <si>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</si>
  <si>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</si>
  <si>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</si>
  <si>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</si>
  <si>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</si>
  <si>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</si>
  <si>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</si>
  <si>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</si>
  <si>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</si>
  <si>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</si>
  <si>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</si>
  <si>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</si>
  <si>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</si>
  <si>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</si>
  <si>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</si>
  <si>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</si>
  <si>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</si>
  <si>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</si>
  <si>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</si>
  <si>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</si>
  <si>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</si>
  <si>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</si>
  <si>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</si>
  <si>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</si>
  <si>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</si>
  <si>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</si>
  <si>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</si>
  <si>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</si>
  <si>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</si>
  <si>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</si>
  <si>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</si>
  <si>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</si>
  <si>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</si>
  <si>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</si>
  <si>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</si>
  <si>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</si>
  <si>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</si>
  <si>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</si>
  <si>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</si>
  <si>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</si>
  <si>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</si>
  <si>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</si>
  <si>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</si>
  <si>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</si>
  <si>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</si>
  <si>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</si>
  <si>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</si>
  <si>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</si>
  <si>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</si>
  <si>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</si>
  <si>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</si>
  <si>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</si>
  <si>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</si>
  <si>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</si>
  <si>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</si>
  <si>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</si>
  <si>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</si>
  <si>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</si>
  <si>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</si>
  <si>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</si>
  <si>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</si>
  <si>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</si>
  <si>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</si>
  <si>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</si>
  <si>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</si>
  <si>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</si>
  <si>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</si>
  <si>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</si>
  <si>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</si>
  <si>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</si>
  <si>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</si>
  <si>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</si>
  <si>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</si>
  <si>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</si>
  <si>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</si>
  <si>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</si>
  <si>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</si>
  <si>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</si>
  <si>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</si>
  <si>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</si>
  <si>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</si>
  <si>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</si>
  <si>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</si>
  <si>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</si>
  <si>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</si>
  <si>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</si>
  <si>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</si>
  <si>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</si>
  <si>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</si>
  <si>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</si>
  <si>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</si>
  <si>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</si>
  <si>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</si>
  <si>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</si>
  <si>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</si>
  <si>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</si>
  <si>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</si>
  <si>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</si>
  <si>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</si>
  <si>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</si>
  <si>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</si>
  <si>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</si>
  <si>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</si>
  <si>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</si>
  <si>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</si>
  <si>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</si>
  <si>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</si>
  <si>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</si>
  <si>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</si>
  <si>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</si>
  <si>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</si>
  <si>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</si>
  <si>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</si>
  <si>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</si>
  <si>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</si>
  <si>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Group_Mean</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</si>
  <si>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</si>
  <si>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</si>
  <si>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</si>
  <si>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</si>
  <si>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</si>
  <si>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</si>
  <si>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</si>
  <si>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</si>
  <si>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</si>
  <si>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</si>
  <si>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</si>
  <si>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</si>
  <si>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</si>
  <si>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</si>
  <si>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</si>
  <si>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</si>
  <si>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</si>
  <si>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</si>
  <si>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</si>
  <si>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</si>
  <si>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</si>
  <si>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</si>
  <si>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</si>
  <si>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</si>
  <si>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</si>
  <si>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</si>
  <si>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</si>
  <si>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</si>
  <si>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</si>
  <si>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</si>
  <si>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</si>
  <si>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</si>
  <si>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</si>
  <si>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</si>
  <si>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</si>
  <si>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</si>
  <si>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</si>
  <si>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</si>
  <si>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</si>
  <si>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</si>
  <si>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</si>
  <si>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The design matrix built from the spec — continuous columns as-is (or natural-logged), categorical columns turned into reference-dropped dummies (never logged).</t>
  </si>
  <si>
    <t>Constructed_Column_Names</t>
  </si>
  <si>
    <t>The column headings for the design matrix — like 'Status: Developing', 'Year: 2001', or 'Ln(Weight)' for a logged predictor — one per X_s column.</t>
  </si>
  <si>
    <t>Constructed_Column_Transforms</t>
  </si>
  <si>
    <t>Which constructed columns are natural-logged ('Log') versus untouched ('None') — one flag per X_s() column, with every dummy column from a Categorical Predictor always 'None'.</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</si>
  <si>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</si>
  <si>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</si>
  <si>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</si>
  <si>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</si>
  <si>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</si>
  <si>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</si>
  <si>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</si>
  <si>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</si>
  <si>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</si>
  <si>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</si>
  <si>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</si>
  <si>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</si>
  <si>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</si>
  <si>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</si>
  <si>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</si>
  <si>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</si>
  <si>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</si>
  <si>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</si>
  <si>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</si>
  <si>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</si>
  <si>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</si>
  <si>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The design matrix the model actually fits: unchanged with no Fixed Effects, or with each predictor column's group average subtracted out when a Fixed Effects variable is declared.</t>
  </si>
  <si>
    <t>Serial_Correlation_Group</t>
  </si>
  <si>
    <t>Which column groups the residuals for the serial-correlation checks — the Fixed Effects variable today, with a reserved slot for the future Cluster role.</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</si>
  <si>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</si>
  <si>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</si>
  <si>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</si>
  <si>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</si>
  <si>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</si>
  <si>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</si>
  <si>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</si>
  <si>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</si>
  <si>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</si>
  <si>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</si>
  <si>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</si>
  <si>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</si>
  <si>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</si>
  <si>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</si>
  <si>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</si>
  <si>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</si>
  <si>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</si>
  <si>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</si>
  <si>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</si>
  <si>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</si>
  <si>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</si>
  <si>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</si>
  <si>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</si>
  <si>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</si>
  <si>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</si>
  <si>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</si>
  <si>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</si>
  <si>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</si>
  <si>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</si>
  <si>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</si>
  <si>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</si>
  <si>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</si>
  <si>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</si>
  <si>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</si>
  <si>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</si>
  <si>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</si>
  <si>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</si>
  <si>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</si>
  <si>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</si>
  <si>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</si>
  <si>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</si>
  <si>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</si>
  <si>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</si>
  <si>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</si>
  <si>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</si>
  <si>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</si>
  <si>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</si>
  <si>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</si>
  <si>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</si>
  <si>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</si>
  <si>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</si>
  <si>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</si>
  <si>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</si>
  <si>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</si>
  <si>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</si>
  <si>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</si>
  <si>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</si>
  <si>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</si>
  <si>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</si>
  <si>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</si>
  <si>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</si>
  <si>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</si>
  <si>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</si>
  <si>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</si>
  <si>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</si>
  <si>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</si>
  <si>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</si>
  <si>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</si>
  <si>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</si>
  <si>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</si>
  <si>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</si>
  <si>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</si>
  <si>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</si>
  <si>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</si>
  <si>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</si>
  <si>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</si>
  <si>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</si>
  <si>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</si>
  <si>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</si>
  <si>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</si>
  <si>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</si>
  <si>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</si>
  <si>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</si>
  <si>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</si>
  <si>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</si>
  <si>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</si>
  <si>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</si>
  <si>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</si>
  <si>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</si>
  <si>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</si>
  <si>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</si>
  <si>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</si>
  <si>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</si>
  <si>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</si>
  <si>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</si>
  <si>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</si>
  <si>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</si>
  <si>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</si>
  <si>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</si>
  <si>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</si>
  <si>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</si>
  <si>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</si>
  <si>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</si>
  <si>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</si>
  <si>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</si>
  <si>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</si>
  <si>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</si>
  <si>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</si>
  <si>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</si>
  <si>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</si>
  <si>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</si>
  <si>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</si>
  <si>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</si>
  <si>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</si>
  <si>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</si>
  <si>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</si>
  <si>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</si>
  <si>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</si>
  <si>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</si>
  <si>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</si>
  <si>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</si>
  <si>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</si>
  <si>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</si>
  <si>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</si>
  <si>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</si>
  <si>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</si>
  <si>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</si>
  <si>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</si>
  <si>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</si>
  <si>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</si>
  <si>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</si>
  <si>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</si>
  <si>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</si>
  <si>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</si>
  <si>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</si>
  <si>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</si>
  <si>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</si>
  <si>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</si>
  <si>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</si>
  <si>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</si>
  <si>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</si>
  <si>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</si>
  <si>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</si>
  <si>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</si>
  <si>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</si>
  <si>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</si>
  <si>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</si>
  <si>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</si>
  <si>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</si>
  <si>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</si>
  <si>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</si>
  <si>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</si>
  <si>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</si>
  <si>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</si>
  <si>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</si>
  <si>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</si>
  <si>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</si>
  <si>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</si>
  <si>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</si>
  <si>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</si>
  <si>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</si>
  <si>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</si>
  <si>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</si>
  <si>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</si>
  <si>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</si>
  <si>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</si>
  <si>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</si>
  <si>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</si>
  <si>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</si>
  <si>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</si>
  <si>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</si>
  <si>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</si>
  <si>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</si>
  <si>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</si>
  <si>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</si>
  <si>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</si>
  <si>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</si>
  <si>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</si>
  <si>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</si>
  <si>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</si>
  <si>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</si>
  <si>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</si>
  <si>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</si>
  <si>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</si>
  <si>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</si>
  <si>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</si>
  <si>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</si>
  <si>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</si>
  <si>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</si>
  <si>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</si>
  <si>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</si>
  <si>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</si>
  <si>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</si>
  <si>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</si>
  <si>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</si>
  <si>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</si>
  <si>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</si>
  <si>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</si>
  <si>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</si>
  <si>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</si>
  <si>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</si>
  <si>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</si>
  <si>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</si>
  <si>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</si>
  <si>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</si>
  <si>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</si>
  <si>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</si>
  <si>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</si>
  <si>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</si>
  <si>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</si>
  <si>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</si>
  <si>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</si>
  <si>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</si>
  <si>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</si>
  <si>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</si>
  <si>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</si>
  <si>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</si>
  <si>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</si>
  <si>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</si>
  <si>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</si>
  <si>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</si>
  <si>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</si>
  <si>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</si>
  <si>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</si>
  <si>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</si>
  <si>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</si>
  <si>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</si>
  <si>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</si>
  <si>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</si>
  <si>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</si>
  <si>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</si>
  <si>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</si>
  <si>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</si>
  <si>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Univariate Analysis</t>
  </si>
  <si>
    <t>Data</t>
  </si>
  <si>
    <t>Filter</t>
  </si>
  <si>
    <t>Descriptive Statistics</t>
  </si>
  <si>
    <t>Value</t>
  </si>
  <si>
    <t>Mean</t>
  </si>
  <si>
    <t>Median</t>
  </si>
  <si>
    <t>Mode</t>
  </si>
  <si>
    <t>Std Dev</t>
  </si>
  <si>
    <t>Variance</t>
  </si>
  <si>
    <t>Min</t>
  </si>
  <si>
    <t>Max</t>
  </si>
  <si>
    <t>Range</t>
  </si>
  <si>
    <t>Count</t>
  </si>
  <si>
    <t>Missing</t>
  </si>
  <si>
    <t>Histograms</t>
  </si>
  <si>
    <t>Method</t>
  </si>
  <si>
    <t>Sturges</t>
  </si>
  <si>
    <t>Lower Edges</t>
  </si>
  <si>
    <t>Upper Edges</t>
  </si>
  <si>
    <t>Normal</t>
  </si>
  <si>
    <t>Lognormal</t>
  </si>
  <si>
    <t>Exponential</t>
  </si>
  <si>
    <t>Weibull</t>
  </si>
  <si>
    <t>Gamma</t>
  </si>
  <si>
    <t>Triangular</t>
  </si>
  <si>
    <t>Beta</t>
  </si>
  <si>
    <t>BetaPERT</t>
  </si>
  <si>
    <t>Bins:</t>
  </si>
  <si>
    <t>Scott</t>
  </si>
  <si>
    <t>FD</t>
  </si>
  <si>
    <t>Distribution Fitting/Comparison</t>
  </si>
  <si>
    <t>Distribution</t>
  </si>
  <si>
    <t>θ₁</t>
  </si>
  <si>
    <t>θ₂</t>
  </si>
  <si>
    <t>θ₃</t>
  </si>
  <si>
    <t>NLL</t>
  </si>
  <si>
    <t>k</t>
  </si>
  <si>
    <t>A-D</t>
  </si>
  <si>
    <t>K-S</t>
  </si>
  <si>
    <t>μ_ln</t>
  </si>
  <si>
    <t>σ_ln</t>
  </si>
  <si>
    <t>Rate</t>
  </si>
  <si>
    <t>shape</t>
  </si>
  <si>
    <t>scale</t>
  </si>
  <si>
    <t>rate</t>
  </si>
  <si>
    <t>alpha</t>
  </si>
  <si>
    <t>beta</t>
  </si>
  <si>
    <t>Q-Q Plot Data</t>
  </si>
  <si>
    <t>P</t>
  </si>
  <si>
    <t>Sample</t>
  </si>
  <si>
    <t>Step Size</t>
  </si>
  <si>
    <t>Shape (k)</t>
  </si>
  <si>
    <t>Shape (α)</t>
  </si>
  <si>
    <t>Alpha (α)</t>
  </si>
  <si>
    <t>Beta (β)</t>
  </si>
  <si>
    <t>VERSION HISTORY</t>
  </si>
  <si>
    <t>Version</t>
  </si>
  <si>
    <t>Release Date</t>
  </si>
  <si>
    <t>Breaking?</t>
  </si>
  <si>
    <t>Summary of Changes</t>
  </si>
  <si>
    <t>1.0.0</t>
  </si>
  <si>
    <t>No</t>
  </si>
  <si>
    <t>n (number of observations) is the count of data points available to the model after any filtering is applied. It is the fundamental sample size that drives all degrees-of-freedom calculations.
Returns ROWS(FILTER(Y, filt_arg)). X is not required because row count is fully determined by Y.</t>
  </si>
  <si>
    <t>=LAMBDA(X, [Context],
  LET(
    context_arg, IF(ISOMITTED(Context), Model_Context(), Context),
    has_arg,      Context_Has_Intercept(context_arg),
    COLUMNS(X) - N(has_arg)
  ))</t>
  </si>
  <si>
    <t>X: design matrix — the constructed model columns, including the intercept column when the model has one
[Context]: the materialized Model_Context() 4x1 array - [Has_Intercept, DF_Absorbed, Response_Transform, Predictor_Transform]; defaults to VSTACK(TRUE,0,"None","None") when omitted, so every ad-hoc caller sees an intercept model with no absorbed df</t>
  </si>
  <si>
    <t>df_regression is the number of degrees of freedom attributable to the regression model — equal to k, the number of predictor columns. The intercept term is not counted here; it is accounted for in df_total.
Returns COLUMNS(X) - N(has_arg). Since the v3.0 intercept relocation the design matrix carries its own intercept column, so the count has to be corrected back to the ANOVA convention; Has_Intercept identifies the column rather than switching a behaviour.</t>
  </si>
  <si>
    <t>=LAMBDA(Y, [Include], [Context],
  LET(
    context_arg, IF(ISOMITTED(Context), Model_Context(), Context),
    has_arg,      Context_Has_Intercept(context_arg),
    filt_arg, IF(ISOMITTED(Include),       TRUE, Include),
    n,        Observations(Y, filt_arg),
    n - N(has_arg)
  ))</t>
  </si>
  <si>
    <t>Y: single-column outcome range
[Include]: boolean array — TRUE includes the row, FALSE excludes it
[Context]: the materialized Model_Context() 4x1 array - [Has_Intercept, DF_Absorbed, Response_Transform, Predictor_Transform]; defaults to VSTACK(TRUE,0,"None","None") when omitted, so every ad-hoc caller sees an intercept model with no absorbed df</t>
  </si>
  <si>
    <t>df_total is the total degrees of freedom for the sum of squares. When an intercept is fit (default), one df is spent estimating the grand mean, giving n - 1. When the model is forced through the origin (Has_Intercept = FALSE), no df is spent on the mean, giving n. df_total partitions into df_regression + df_residual.
Calls Observations() for n, then returns n - N(has_arg).</t>
  </si>
  <si>
    <t>=LAMBDA(X, Y, [Include], [Context],
  LET(
    context_arg, IF(ISOMITTED(Context), Model_Context(), Context),
    has_arg,      Context_Has_Intercept(context_arg),
    filt_arg, IF(ISOMITTED(Include),       TRUE, Include),
    1 - SS_Residual(X, Y, filt_arg) / SS_Total(X, Y, filt_arg, context_arg)
  ))</t>
  </si>
  <si>
    <t>X: design matrix — the constructed model columns, including the intercept column when the model has one
Y: single-column outcome range
[Include]: boolean array — TRUE includes the row, FALSE excludes it
[Context]: the materialized Model_Context() 4x1 array - [Has_Intercept, DF_Absorbed, Response_Transform, Predictor_Transform]; defaults to VSTACK(TRUE,0,"None","None") when omitted, so every ad-hoc caller sees an intercept model with no absorbed df</t>
  </si>
  <si>
    <t>R² is the proportion of variation in the response explained by the model — 1 - SS_Residual / SS_Total.
Computed from the sums of squares rather than read out of LINEST. That is deliberate and load-bearing: since the v3.0 intercept relocation every LINEST call passes const = FALSE (the design matrix supplies its own intercept column), and under const = FALSE LINEST's own R² is the UNCENTERED R², computed against Σy² instead of DEVSQ(y). Reading it would silently change R², Adjusted R², Multiple R and the F-statistic for every model with an intercept.
Because SS_Total is itself the intercept-only residual sum of squares, the centered and uncentered cases both fall out of the one expression: with an intercept the denominator is DEVSQ(y), without one it is SUMSQ(y).</t>
  </si>
  <si>
    <t>=LAMBDA(X, Y, [Include], [Context],
  LET(
    filt_arg,     IF(ISOMITTED(Include),     TRUE, Include),
    context_arg, IF(ISOMITTED(Context), Model_Context(), Context),
    absorbed_arg, Context_DF_Absorbed(context_arg),
    Observations(Y, filt_arg) - COLUMNS(X) - absorbed_arg
  ))</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</si>
  <si>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Observations(Y, filt_arg) - COLUMNS(X) - absorbed_arg. Because the design matrix carries its own intercept column, COLUMNS(X) already counts every fitted parameter and no separate intercept correction is needed — which is why this function does not take Has_Intercept.</t>
  </si>
  <si>
    <t>=LAMBDA(X, Y, [Include], [Context],
  LET(
    context_arg, IF(ISOMITTED(Context), Model_Context(), Context),
    has_arg,      Context_Has_Intercept(context_arg),
    filt_arg, IF(ISOMITTED(Include),       TRUE, Include),
    SQRT(R_Squared(X, Y, filt_arg, context_arg))
  ))</t>
  </si>
  <si>
    <t>=LAMBDA(X, Y, [Include], [Context],
  LET(
    context_arg, IF(ISOMITTED(Context), Model_Context(), Context),
    has_arg,      Context_Has_Intercept(context_arg),
    filt_arg,     IF(ISOMITTED(Include),       TRUE, Include),
    absorbed_arg, Context_DF_Absorbed(context_arg),
    1 - (1 - R_Squared(X, Y, filt_arg, context_arg))
      * Total_Degrees_Of_Freedom(Y, filt_arg, context_arg)
      / Residual_Degrees_Of_Freedom(X, Y, filt_arg, context_arg)
  ))</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</si>
  <si>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intercept correction from Total_Degrees_Of_Freedom (the residual df needs none — COLUMNS(X) already counts the intercept column). An optional trailing DF_Absorbed (v2.1 Fixed Effects) threads to Residual_Degrees_Of_Freedom() so the penalty term correctly reflects absorbed group degrees of freedom.</t>
  </si>
  <si>
    <t>=LAMBDA(X, Y, [Include], [Context],
  LET(
    context_arg, IF(ISOMITTED(Context), Model_Context(), Context),
    has_arg,      Context_Has_Intercept(context_arg),
    filt_arg, IF(ISOMITTED(Include),       TRUE, Include),
    y_filt,   FILTER(Y, filt_arg),
    IF(NOT(has_arg),
      SUMSQ(y_filt),
      LET(
        c, FILTER(CHOOSECOLS(X, 1), filt_arg),
        SUMSQ(y_filt) - SUMPRODUCT(c, y_filt) ^ 2 / SUMSQ(c)
      )
    )
  ))</t>
  </si>
  <si>
    <t>SS_Total is the total sum of squares — the residual sum of squares from the intercept-only model, that is, the projection of y off whatever the intercept column actually is:
    SS_Total = ||y||² - (c'y)² / (c'c)
One formula covers all three cases. With c a column of ones it reduces to DEVSQ(y) = Σy² - (Σy)²/n; with no intercept column it is SUMSQ(y); and under weighted least squares, where c is √w, it gives Σw(y - ȳ_w)².
The projection form is used rather than DEVSQ specifically because DEVSQ(√w ⊙ y) is NOT the weighted total sum of squares — it centers on mean(√w·y) instead of ȳ_w, which would leave SS_Total and therefore R² silently wrong under WLS. The decomposition SS_Total = SS_Regression + SS_Residual holds in every case.</t>
  </si>
  <si>
    <t>=LAMBDA(X, Y, [Include],
  LET(
    filt_arg, IF(ISOMITTED(Include), TRUE, Include),
    INDEX(LINEST(FILTER(Y, filt_arg), FILTER(X, filt_arg), FALSE, TRUE), 5, 2)
  ))</t>
  </si>
  <si>
    <t>X: design matrix — the constructed model columns, including the intercept column when the model has one
Y: single-column outcome range
[Include]: boolean array — TRUE includes the row, FALSE excludes it</t>
  </si>
  <si>
    <t>SS_Residual (also SSE, the error sum of squares) is Σ(yᵢ - ŷᵢ)² — the variation the model fails to explain.
Read directly from LINEST's fifth output row, which holds the residual sum of squares regardless of the const setting. Taking it from LINEST rather than deriving it as SS_Total × (1 - R²) is what keeps the sums-of-squares chain acyclic: R_Squared is now derived FROM this value, not the other way round.</t>
  </si>
  <si>
    <t>=LAMBDA(X, Y, [Include], [Context],
  LET(
    context_arg, IF(ISOMITTED(Context), Model_Context(), Context),
    has_arg,      Context_Has_Intercept(context_arg),
    filt_arg, IF(ISOMITTED(Include),       TRUE, Include),
    SS_Total(X, Y, filt_arg, context_arg) - SS_Residual(X, Y, filt_arg)
  ))</t>
  </si>
  <si>
    <t>SS_Regression (also SSR, the model sum of squares) is the variation explained by the fitted model.
Computed as SS_Total - SS_Residual, which makes the ANOVA decomposition SS_Total = SS_Regression + SS_Residual true by construction.</t>
  </si>
  <si>
    <t>=LAMBDA(X, Y, [Include], [Context],
  LET(
    context_arg, IF(ISOMITTED(Context), Model_Context(), Context),
    has_arg,      Context_Has_Intercept(context_arg),
    filt_arg, IF(ISOMITTED(Include),       TRUE, Include),
    SS_Regression(X, Y, filt_arg, context_arg) / Regression_Degrees_Of_Freedom(X, context_arg)
  ))</t>
  </si>
  <si>
    <t>=LAMBDA(X, Y, [Include], [Context],
  LET(
    filt_arg,     IF(ISOMITTED(Include),     TRUE, Include),
    context_arg, IF(ISOMITTED(Context), Model_Context(), Context),
    absorbed_arg, Context_DF_Absorbed(context_arg),
    SS_Residual(X, Y, filt_arg) / Residual_Degrees_Of_Freedom(X, Y, filt_arg, context_arg)
  ))</t>
  </si>
  <si>
    <t>=LAMBDA(X, Y, [Include], [Context],
  LET(
    filt_arg,     IF(ISOMITTED(Include),     TRUE, Include),
    context_arg, IF(ISOMITTED(Context), Model_Context(), Context),
    absorbed_arg, Context_DF_Absorbed(context_arg),
    SQRT(SS_Residual(X, Y, filt_arg) / Residual_Degrees_Of_Freedom(X, Y, filt_arg, context_arg))
  ))</t>
  </si>
  <si>
    <t>=LAMBDA(X, Y, [Include],
  LET(
    filt_arg, IF(ISOMITTED(Include), TRUE, Include),
    SUMSQ(LOOCV_Residual(X, Y, filt_arg))
  ))</t>
  </si>
  <si>
    <t>=LAMBDA(X, Y, [Include], [Context],
  LET(
    filt_arg,     IF(ISOMITTED(Include),     TRUE, Include),
    context_arg, IF(ISOMITTED(Context), Model_Context(), Context),
    absorbed_arg, Context_DF_Absorbed(context_arg),
    n,   Observations(Y, filt_arg),
    ssr, SS_Residual(X, Y, filt_arg),
    p,   COLUMNS(X) + absorbed_arg,
    n * LN(ssr / n) + 2 * p
  ))</t>
  </si>
  <si>
    <t>AIC = n·ln(SSR/n) + 2p, where p = COLUMNS(X), the number of regression parameters. Since the v3.0 intercept relocation the design matrix carries its own intercept column, so COLUMNS(X) counts it directly and no separate intercept term is added.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</si>
  <si>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=LAMBDA(X, Y, [Include], [Context],
  LET(
    filt_arg,     IF(ISOMITTED(Include),     TRUE, Include),
    context_arg, IF(ISOMITTED(Context), Model_Context(), Context),
    absorbed_arg, Context_DF_Absorbed(context_arg),
    n,   Observations(Y, filt_arg),
    ssr, SS_Residual(X, Y, filt_arg),
    p,   COLUMNS(X) + absorbed_arg,
    n * LN(ssr / n) + p * LN(n)
  ))</t>
  </si>
  <si>
    <t>=LAMBDA(X, Y, [Include], [Context],
  LET(
    filt_arg,     IF(ISOMITTED(Include),     TRUE, Include),
    context_arg, IF(ISOMITTED(Context), Model_Context(), Context),
    absorbed_arg, Context_DF_Absorbed(context_arg),
    n,   Observations(Y, filt_arg),
    ssr, SS_Residual(X, Y, filt_arg),
    p,   COLUMNS(X) + absorbed_arg,
    aic, n * LN(ssr / n) + 2 * p,
    aic + 2 * p * (p + 1) / (n - p - 1)
  ))</t>
  </si>
  <si>
    <t>=LAMBDA(X, Y, [Include],
  LET(
    filt_arg, IF(ISOMITTED(Include), TRUE, Include),
    e,        Residuals(X, Y, filt_arg),
    SUM((DROP(e, 1) - DROP(e, -1))^2) / SUM(e^2)
  ))</t>
  </si>
  <si>
    <t>=LAMBDA(X, Y, seq, [Include],
  LET(
    filt_arg, IF(ISOMITTED(Include), TRUE, Include),
    e,        Residuals(X, Y, filt_arg),
    ord,      FILTER(seq, filt_arg),
    es,       SORTBY(e, ord, 1),
    SUM((DROP(es, 1) - DROP(es, -1))^2) / SUM(es^2)
  ))</t>
  </si>
  <si>
    <t>X: design matrix — the constructed model columns, including the intercept column when the model has one
Y: single-column outcome range
seq: single-column ordering axis (the declared Sequence column, e.g. Year) — residuals are sorted by this before differencing, so the result does not depend on physical row order
[Include]: boolean array — TRUE includes the row, FALSE excludes it</t>
  </si>
  <si>
    <t>=LAMBDA(X, Y, group, seq, [delta], [Include],
  LET(
    filt_arg, IF(ISOMITTED(Include), TRUE, Include),
    step,     IF(ISOMITTED(delta), Base_Period_Delta(), delta),
    e,        Residuals(X, Y, filt_arg),
    g_f,      FILTER(group, filt_arg),
    t_f,      FILTER(seq, filt_arg),
    d,        Difference_By(e, g_f, t_f, step),
    n_terms,  SUMPRODUCT(N(ISNUMBER(d))),
    IF(n_terms = 0, NA(),
      SUMPRODUCT(IFERROR(d, 0)^2) / SUMPRODUCT(e^2))
  ))</t>
  </si>
  <si>
    <t>X: design matrix — the constructed model columns, including the intercept column when the model has one
Y: single-column outcome range
group: single-column panel-unit identifiers (the Fixed Effects variable, e.g. Country) — residual differences never cross a group boundary
seq: single-column ordering axis (the declared Sequence column, e.g. Year) — residuals are sorted by this before differencing, so the result does not depend on physical row order
[delta]: base period Δ: differences pair û(i,t) with û(i,t−delta) by exact time value; when omitted, the spec's Base Period Δ (Base_Period_Delta()) is used — never a silent 1
[Include]: boolean array — TRUE includes the row, FALSE excludes it</t>
  </si>
  <si>
    <t>=LAMBDA(X, Y, [Include], [Context],
  LET(
    filt_arg,     IF(ISOMITTED(Include),     TRUE, Include),
    context_arg, IF(ISOMITTED(Context), Model_Context(), Context),
    absorbed_arg, Context_DF_Absorbed(context_arg),
    sr, Scaled_Residuals_Ranked(X, Y, filt_arg, context_arg),
    n,  ROWS(sr),
    ns, NORM.S.INV((SEQUENCE(n) - 0.5) / n),
    CORREL(sr, ns)
  ))</t>
  </si>
  <si>
    <t>=LAMBDA(X, Y, [Include],
  LET(
    filt_arg, IF(ISOMITTED(Include), TRUE, Include),
    ls,       LINEST(FILTER(Y, filt_arg), FILTER(X, filt_arg), FALSE, FALSE),
    k,        COLUMNS(X),
    TRANSPOSE(CHOOSECOLS(ls, SEQUENCE(1, k, k, -1)))
  ))</t>
  </si>
  <si>
    <t>Returns the fitted OLS coefficient vector, in design-matrix column order.
LINEST is called with const = FALSE. This is not a stylistic choice: the design matrix arrives with its intercept column already in it, and letting Excel fit a second intercept on top would produce two exactly collinear terms, a singular Gram matrix, and a result that is wrong rather than absent. With const = FALSE, LINEST returns exactly COLUMNS(X) coefficients in reverse column order, so unwinding it is a single reversal — the old intercept-splicing branch is gone.</t>
  </si>
  <si>
    <t>=LAMBDA(X, Y, [Include], [Context],
  LET(
    filt_arg,     IF(ISOMITTED(Include),     TRUE, Include),
    context_arg, IF(ISOMITTED(Context), Model_Context(), Context),
    absorbed_arg, Context_DF_Absorbed(context_arg),
    ls,       LINEST(FILTER(Y, filt_arg), FILTER(X, filt_arg), FALSE, TRUE),
    ses,      INDEX(ls, 2),
    k,        COLUMNS(X),
    naive_df, Residual_Degrees_Of_Freedom(X, Y, filt_arg),
    true_df,  naive_df - absorbed_arg,
    scale,    SQRT(naive_df / true_df),
    TRANSPOSE(CHOOSECOLS(ses, SEQUENCE(1, k, k, -1))) * scale
  ))</t>
  </si>
  <si>
    <t>Returns the standard errors of the fitted coefficients, in design-matrix column order.
LINEST is called with const = FALSE for the same reason as Coefficients: the intercept is a column of X, not something Excel should add. Under const = FALSE LINEST computes its residual df as n - COLUMNS(X), which is the correct value once the intercept is counted among the columns.
Under fixed effects the absorbed groups are not visible to LINEST, so the standard errors are rescaled by SQRT(naive_df / true_df) rather than reimplementing the fit.</t>
  </si>
  <si>
    <t>=LAMBDA(X, Y, [Include], [Context],
  LET(
    filt_arg,     IF(ISOMITTED(Include),     TRUE, Include),
    context_arg, IF(ISOMITTED(Context), Model_Context(), Context),
    absorbed_arg, Context_DF_Absorbed(context_arg),
    Coefficients(X, Y, filt_arg) / SE_Coefficients(X, Y, filt_arg, context_arg)
  ))</t>
  </si>
  <si>
    <t>=LAMBDA(X, Y, [Include], [Context],
  LET(
    filt_arg,     IF(ISOMITTED(Include),     TRUE, Include),
    context_arg, IF(ISOMITTED(Context), Model_Context(), Context),
    absorbed_arg, Context_DF_Absorbed(context_arg),
    T.DIST.2T(ABS(T_Statistics(X, Y, filt_arg, context_arg)), Residual_Degrees_Of_Freedom(X, Y, filt_arg, context_arg))
  ))</t>
  </si>
  <si>
    <t>=LAMBDA(X, Y, [Include], [Alpha], [Context],
  LET(
    filt_arg,     IF(ISOMITTED(Include),     TRUE, Include),
    alpha_arg,    IF(ISOMITTED(Alpha),       0.05, Alpha),
    context_arg, IF(ISOMITTED(Context), Model_Context(), Context),
    absorbed_arg, Context_DF_Absorbed(context_arg),
    Coefficients(X, Y, filt_arg)
      - T.INV.2T(alpha_arg, Residual_Degrees_Of_Freedom(X, Y, filt_arg, context_arg))
        * SE_Coefficients(X, Y, filt_arg, context_arg)
  ))</t>
  </si>
  <si>
    <t>X: design matrix — the constructed model columns, including the intercept column when the model has one
Y: single-column outcome range
[Include]: boolean array — TRUE includes the row, FALSE excludes it
[Alpha]: significance level (0–1); default 0.05 yields 95% CIs.
[Context]: the materialized Model_Context() 4x1 array - [Has_Intercept, DF_Absorbed, Response_Transform, Predictor_Transform]; defaults to VSTACK(TRUE,0,"None","None") when omitted, so every ad-hoc caller sees an intercept model with no absorbed df</t>
  </si>
  <si>
    <t>=LAMBDA(X, Y, [Include], [Alpha], [Context],
  LET(
    filt_arg,     IF(ISOMITTED(Include),     TRUE, Include),
    alpha_arg,    IF(ISOMITTED(Alpha),       0.05, Alpha),
    context_arg, IF(ISOMITTED(Context), Model_Context(), Context),
    absorbed_arg, Context_DF_Absorbed(context_arg),
    Coefficients(X, Y, filt_arg)
      + T.INV.2T(alpha_arg, Residual_Degrees_Of_Freedom(X, Y, filt_arg, context_arg))
        * SE_Coefficients(X, Y, filt_arg, context_arg)
  ))</t>
  </si>
  <si>
    <t>=LAMBDA(X, Y, [Include], [Context],
  LET(
    filt_arg,     IF(ISOMITTED(Include),     TRUE, Include),
    context_arg, IF(ISOMITTED(Context), Model_Context(), Context),
    absorbed_arg, Context_DF_Absorbed(context_arg),
    t,  T_Statistics(X, Y, filt_arg, context_arg),
    df, Residual_Degrees_Of_Freedom(X, Y, filt_arg, context_arg),
    t^2 / (t^2 + df)
  ))</t>
  </si>
  <si>
    <t>=LAMBDA(X, Y, [Include], [Context],
  LET(
    filt_arg,     IF(ISOMITTED(Include),     TRUE, Include),
    context_arg, IF(ISOMITTED(Context), Model_Context(), Context),
    absorbed_arg, Context_DF_Absorbed(context_arg),
    t,  T_Statistics(X, Y, filt_arg, context_arg),
    df, Residual_Degrees_Of_Freedom(X, Y, filt_arg, context_arg),
    t / SQRT(t^2 + df)
  ))</t>
  </si>
  <si>
    <t>=LAMBDA(X, Y, [Include], [Context],
  LET(
    context_arg, IF(ISOMITTED(Context), Model_Context(), Context),
    has_arg,      Context_Has_Intercept(context_arg),
    filt_arg,   IF(ISOMITTED(Include),       TRUE, Include),
    coefs,      Coefficients(X, Y, filt_arg),
    preds,      IF(has_arg, DROP(X, , 1), X),
    pred_coefs, IF(has_arg, DROP(coefs, 1), coefs),
    sd_y,       STDEV(FILTER(Y, filt_arg)),
    k,          COLUMNS(preds),
    sd_x,       MAKEARRAY(k, 1, LAMBDA(j, _, STDEV(FILTER(CHOOSECOLS(preds, j), filt_arg)))),
    pred_coefs * sd_x / sd_y
  ))</t>
  </si>
  <si>
    <t>Standardized regression coefficients — each slope rescaled by the ratio of its predictor's standard deviation to the response's, making magnitudes comparable across predictors measured in different units.
The intercept is excluded from both halves: its coefficient is dropped, and the per-column standard deviations are taken over the predictor columns of X only. A standard deviation of the intercept column would be zero and the whole vector would come back as zeros or errors.</t>
  </si>
  <si>
    <t>=LAMBDA(Predictors, [Include],
  LET(
    filt_arg, IF(ISOMITTED(Include), TRUE, Include),
    k,        COLUMNS(Predictors),
    IF(k = 1,
      1,
      LET(
        col_idx, SEQUENCE(1, k),
        ones,    SEQUENCE(ROWS(Predictors), 1, 1, 0),
        R2_vec,  MAKEARRAY(k, 1, LAMBDA(j, _,
          R_Squared(
            HSTACK(ones, CHOOSECOLS(Predictors, FILTER(col_idx, col_idx &lt;&gt; j))),
            CHOOSECOLS(Predictors, j),
            TRUE,
            filt_arg
          )
        )),
        1 / (1 - R2_vec)
      )
    )
  ))</t>
  </si>
  <si>
    <t>Predictors: predictor columns before the model-fitting stages — never carries an intercept column
[Include]: boolean array — TRUE includes the row, FALSE excludes it</t>
  </si>
  <si>
    <t>Variance Inflation Factor for each predictor: 1 / (1 - R²ⱼ), where R²ⱼ comes from regressing predictor j on all the others. Values above roughly 5-10 indicate problematic multicollinearity.
Takes PREDICTOR columns, never a design matrix — a constant intercept column among the predictors would make the auxiliary regressions singular. The auxiliary fits themselves do need an intercept, so VIF builds one onto each sub-matrix itself.</t>
  </si>
  <si>
    <t>=LAMBDA(Predictors, [Include],
  1 / VIF(Predictors, Include)
)</t>
  </si>
  <si>
    <t>Tolerance is the reciprocal of the Variance Inflation Factor, 1 / VIF — the share of a predictor's variance not explained by the other predictors. Values below roughly 0.1-0.2 indicate problematic multicollinearity.
Takes predictor columns, never a design matrix.</t>
  </si>
  <si>
    <t>=LAMBDA(Predictors, Column_Names, [Include],
  LET(
    filt_arg, IF(ISOMITTED(Include), TRUE, Include),
    k,        COLUMNS(Predictors),
    grp,      IFERROR(LEFT(Column_Names, FIND(": ", Column_Names) - 1), Column_Names),
    IF(COUNTA(UNIQUE(grp, TRUE)) &lt;= 1,
      MAKEARRAY(k, 1, LAMBDA(j, _, 1)),
      LET(
        R,    Correlation_Matrix(Predictors, filt_arg),
        detR, MDETERM(R),
        MAKEARRAY(k, 1, LAMBDA(j, _,
          LET(
            g,   INDEX(grp, 1, j),
            own, grp = g,
            R11, FILTER(FILTER(R, TRANSPOSE(own)), own),
            R22, FILTER(FILTER(R, TRANSPOSE(NOT(own))), NOT(own)),
            MDETERM(R11) * MDETERM(R22) / detR
          )
        ))
      )
    )
  ))</t>
  </si>
  <si>
    <t>Predictors: predictor columns before the model-fitting stages — never carries an intercept column
Column_Names: 1×k row vector of column labels aligned with X_s, following the "Header: level" convention (e.g. Constructed_Column_Names()); columns sharing the text before the first ": " are treated as one variable's group
[Include]: boolean array — TRUE includes the row, FALSE excludes it</t>
  </si>
  <si>
    <t>k×1 column vector of GVIF values, one per column of Predictors — every dummy column sharing a source variable's group carries the same value</t>
  </si>
  <si>
    <t>Generalized Variance Inflation Factor (Fox &amp; Monette, 1992): GVIF_g = det(R11) * det(R22) / det(R), where R is the k×k correlation matrix of Predictors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Predictors (det(R) = 0) produces #DIV/0! for every column, not only the collinear ones — the same all-or-nothing failure mode VIF's own 1/(1−R²ⱼ) already has at R²ⱼ = 1, surfaced once instead of per column.</t>
  </si>
  <si>
    <t>=LAMBDA(Predictors, Column_Names, [Include],
  1 / GVIF(Predictors, Column_Names, Include)
)</t>
  </si>
  <si>
    <t>k×1 column vector of Generalized Tolerance values (= 1/GVIF), one per column of Predictors</t>
  </si>
  <si>
    <t>=LAMBDA(X, Y, X_new, [Include], [alpha], [Context],
  LET(
    context_arg, IF(ISOMITTED(Context), Model_Context(), Context),
    has_arg,      Context_Has_Intercept(context_arg),
    filt_arg,      IF(ISOMITTED(Include),       TRUE, Include),
    alpha_arg,     IF(ISOMITTED(alpha),         0.05, alpha),
    absorbed_arg, Context_DF_Absorbed(context_arg),
    X_design,      Design_Matrix(X, filt_arg),
    beta,          Coefficients(X, Y, filt_arg),
    s,             SE_Regression(X, Y, filt_arg, context_arg),
    df,            Residual_Degrees_Of_Freedom(X, Y, filt_arg, context_arg),
    t_crit,        T.INV.2T(alpha_arg, df),
    x_new_aligned, IF(has_arg,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</si>
  <si>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 design matrix — the constructed model columns, including the intercept column when the model has one
Y: single-column outcome range
X_new: column vector of predictor values for the new observation — intercept term first (=1 or 0) when Allow_Intercept is TRUE, matching the layout of pred_input on the Regression sheet
[Include]: boolean array — TRUE includes the row, FALSE excludes it
[alpha]: significance level (0–1); default 0.05 yields 95% prediction intervals
[Context]: the materialized Model_Context() 4x1 array - [Has_Intercept, DF_Absorbed, Response_Transform, Predictor_Transform]; defaults to VSTACK(TRUE,0,"None","None") when omitted, so every ad-hoc caller sees an intercept model with no absorbed df</t>
  </si>
  <si>
    <t>Returns a 6-element VSTACK: (1) point estimate = x_new · beta, (2) SE of prediction = s √(1 + x_new'(X'X)⁻¹x_new), (3) t critical value at alpha, (4) lower prediction bound, (5) upper prediction bound, (6) confidence level = 1 − alpha.
When Has_Intercept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 — it is not a well-defined FE prediction on its own under Fixed Effects; Group_Prediction_Interval is the group-mean-relative sibling that adds the ȳᵢ/x̄ᵢ recovery machinery.</t>
  </si>
  <si>
    <t>=LAMBDA(Predictors, Y, X_new, group, selected_group, [Include], [alpha], [Context],
  LET(
    context_arg, IF(ISOMITTED(Context), Model_Context(), Context),
    has_arg,      Context_Has_Intercept(context_arg),
    filt_arg,      IF(ISOMITTED(Include),       TRUE, Include),
    alpha_arg,     IF(ISOMITTED(alpha),         0.05, alpha),
    absorbed_arg, Context_DF_Absorbed(context_arg),
    x_within,      LET(
                       n_x,   COLUMNS(Predictors),
                       seed,  SEQUENCE(ROWS(Predictors), 1, 0, 0),
                       built, REDUCE(seed, SEQUENCE(n_x), LAMBDA(acc, j,
                           HSTACK(acc, Demean_By(INDEX(Predictors, 0, j), group, filt_arg))
                       )),
                       DROP(built, , 1)
                   ),
    y_within,      Demean_By(Y, group, filt_arg),
    design_within, IF(has_arg, HSTACK(SEQUENCE(ROWS(x_within), 1, 1, 0), x_within), x_within),
    beta_full,     Coefficients(design_within, y_within, filt_arg),
    beta,          IF(has_arg, DROP(beta_full, 1), beta_full),
    s,             SE_Regression(design_within, y_within, filt_arg, context_arg),
    df,            Residual_Degrees_Of_Freedom(design_within, y_within, filt_arg, context_arg),
    t_crit,        T.INV.2T(alpha_arg, df),
    X_design,      Design_Matrix(x_within, filt_arg),
    XtX_inv,       Gram_Inverse(X_design),
    xbar_i,        TRANSPOSE(BYCOL(Predictors,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</si>
  <si>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Predictors: predictor columns before the model-fitting stages — never carries an intercept column
Y: single-column outcome range
X_new: column vector of predictor values for the new observation — intercept term first (=1 or 0) when Allow_Intercept is TRUE, matching the layout of pred_input on the Regression sheet
group: single-column panel-unit identifiers (the Fixed Effects variable, e.g. Country) — residual differences never cross a group boundary
selected_group: the one group value to predict for (a dropdown-selected panel unit, or the constant "(all)" sentinel when no Fixed Effects row is declared)
[Include]: boolean array — TRUE includes the row, FALSE excludes it
[alpha]: significance level (0–1); default 0.05 yields 95% prediction intervals
[Context]: the materialized Model_Context() 4x1 array - [Has_Intercept, DF_Absorbed, Response_Transform, Predictor_Transform]; defaults to VSTACK(TRUE,0,"None","None") when omitted, so every ad-hoc caller sees an intercept model with no absorbed df</t>
  </si>
  <si>
    <t>=LAMBDA(X, [Include],
  LET(
    filt_arg, IF(ISOMITTED(Include), TRUE, Include),
    FILTER(X, filt_arg)
  ))</t>
  </si>
  <si>
    <t>X: design matrix — the constructed model columns, including the intercept column when the model has one
[Include]: boolean array — TRUE includes the row, FALSE excludes it</t>
  </si>
  <si>
    <t>Returns the design matrix restricted to the included rows — FILTER(X, filt_arg).
It no longer synthesizes an intercept column. Since v3.0 the constructor (Design_Columns on the Regression sheet) owns every construction stage, including the intercept, so by the time a design matrix reaches an engine function its intercept column is already there. What remains here is the row mask, applied in the engine so that constructors can stay full-height and row-aligned with the source table.</t>
  </si>
  <si>
    <t>=LAMBDA(X, Y, [Include],
  LET(
    filt_arg, IF(ISOMITTED(Include), TRUE, Include),
    MMULT(
      Design_Matrix(X, filt_arg),
      Coefficients(X, Y, filt_arg)
    )
  ))</t>
  </si>
  <si>
    <t>=LAMBDA(X, Y, [Include],
  LET(
    filt_arg, IF(ISOMITTED(Include), TRUE, Include),
    FILTER(Y, filt_arg) - Predictions(X, Y, filt_arg)
  ))</t>
  </si>
  <si>
    <t>=LAMBDA(X, Y, [Include], [Context],
  LET(
    filt_arg,     IF(ISOMITTED(Include),     TRUE, Include),
    context_arg, IF(ISOMITTED(Context), Model_Context(), Context),
    absorbed_arg, Context_DF_Absorbed(context_arg),
    Residuals(X, Y, filt_arg)
      / SE_Regression(X, Y, filt_arg, context_arg)
  ))</t>
  </si>
  <si>
    <t>=LAMBDA(X, Y, n, [Include],
  LET(
    filt_arg, IF(ISOMITTED(Include), TRUE, Include),
    X_filt,   FILTER(X, filt_arg),
    Y_filt,   FILTER(Y, filt_arg),
    X_loo,    Exclude_Row_N(X_filt, n),
    Y_loo,    Exclude_Row_N(Y_filt, n),
    x_n,      Design_Matrix(CHOOSEROWS(X_filt, n)),
    beta_loo, Coefficients(X_loo, Y_loo),
    MMULT(x_n, beta_loo)
  )
)</t>
  </si>
  <si>
    <t>X: design matrix — the constructed model columns, including the intercept column when the model has one
Y: single-column outcome range
n: 1-based row to exclude; negative values count from the end (−1 = last row)
[Include]: boolean array — TRUE includes the row, FALSE excludes it</t>
  </si>
  <si>
    <t>scalar LOO prediction for observation n — the fitted value from a model trained on all rows except n, evaluated at row n of X</t>
  </si>
  <si>
    <t>=LAMBDA(X, Y, [Include],
  LET(
    filt_arg, IF(ISOMITTED(Include), TRUE, Include),
    yhat,     Predictions(X, Y, filt_arg),
    e,        FILTER(Y, filt_arg) - yhat,
    h,        Hat_Diagonal(X, filt_arg),
    yhat - h * e / (1 - h)
  )
)</t>
  </si>
  <si>
    <t>=LAMBDA(X, Y, [Include],
  LET(
    filt_arg, IF(ISOMITTED(Include), TRUE, Include),
    e, Residuals(X, Y, filt_arg),
    h, Hat_Diagonal(X, filt_arg),
    IFERROR(e / (1 - h), NA())
  )
)</t>
  </si>
  <si>
    <t>=LAMBDA(X, [Include],
  LET(
    filt_arg, IF(ISOMITTED(Include), TRUE, Include),
    X_design, Design_Matrix(X, filt_arg),
    p,        COLUMNS(X_design),
    XtX_inv,  Gram_Inverse(X_design),
    Z,        MMULT(X_design, XtX_inv),
    MMULT(Z * X_design, SEQUENCE(p, 1, 1, 0))
  ))</t>
  </si>
  <si>
    <t>=LAMBDA(X, Y, [Include], [Context],
  LET(
    filt_arg,     IF(ISOMITTED(Include),     TRUE, Include),
    context_arg, IF(ISOMITTED(Context), Model_Context(), Context),
    absorbed_arg, Context_DF_Absorbed(context_arg),
    e,  Residuals(X, Y, filt_arg),
    se, SE_Regression(X, Y, filt_arg, context_arg),
    h,  Hat_Diagonal(X, filt_arg),
    IFERROR(e / (se * SQRT(1 - h)), NA())
  ))</t>
  </si>
  <si>
    <t>=LAMBDA(X, Y, [Include], [Context],
  LET(
    filt_arg,     IF(ISOMITTED(Include),     TRUE, Include),
    context_arg, IF(ISOMITTED(Context), Model_Context(), Context),
    absorbed_arg, Context_DF_Absorbed(context_arg),
    SORT(Studentized_Residuals(X, Y, filt_arg, context_arg))
  ))</t>
  </si>
  <si>
    <t>=LAMBDA(X, Y, [Include], [Context],
  LET(
    filt_arg,     IF(ISOMITTED(Include),     TRUE, Include),
    context_arg, IF(ISOMITTED(Context), Model_Context(), Context),
    absorbed_arg, Context_DF_Absorbed(context_arg),
    r, Studentized_Residuals(X, Y, filt_arg, context_arg),
    h, Hat_Diagonal(X, filt_arg),
    p, COLUMNS(Design_Matrix(X, filt_arg)),
    r ^ 2 * h / ((1 - h) * p)
  ))</t>
  </si>
  <si>
    <t>=LAMBDA(X, Y, [Include], [Context],
  LET(
    filt_arg,     IF(ISOMITTED(Include),     TRUE, Include),
    context_arg, IF(ISOMITTED(Context), Model_Context(), Context),
    absorbed_arg, Context_DF_Absorbed(context_arg),
    SORT(Scaled_Residuals(X, Y, filt_arg, context_arg))
  ))</t>
  </si>
  <si>
    <t>Wraps CHOOSECOLS to give column selection a named, self-documenting form. The output is a calculated array with the same row count as the source table, valid as X in any library function.
Primary use: define a named range — e.g. X_Predictors = Column_Select(LifeData, {3,7,9}) — then pass that name as X. Non-contiguous column sets are fully supported. Combine with Complete_Cases_Filter to drop rows that have missing or non-numeric values in the chosen columns.</t>
  </si>
  <si>
    <t>=LAMBDA(Predictors, [Y],
  LET(
    combined, IF(ISOMITTED(Y), Predictors, HSTACK(Predictors, Y)),
    MMULT((ISNUMBER(combined)) * 1, SEQUENCE(COLUMNS(combined), 1, 1, 0)) = COLUMNS(combined)
  )
)</t>
  </si>
  <si>
    <t>Predictors: predictor columns before the model-fitting stages — never carries an intercept column
[Y]: single-column outcome range</t>
  </si>
  <si>
    <t>Produces a ready-made Include argument for any library function. TRUE rows have no blanks, text, or errors in any of the supplied columns.
When Y is omitted, only Predictors columns are checked. When Y is provided, it is HSTACKed onto Predictors so that a single MMULT row-sum determines completeness across all regression inputs at once. ISNUMBER returns FALSE for errors and blanks, so error cells are safely treated as incomplete without propagating into the MMULT result.
Typical usage: R_Squared(Predictors, Y, , Complete_Cases_Filter(Predictors, Y))</t>
  </si>
  <si>
    <t>=LAMBDA(Predictors, Y, [Include],
  LET(
    filt_arg, IF(ISOMITTED(Include), TRUE, Include),
    xf, FILTER(Predictors, filt_arg),
    yf, FILTER(Y,          filt_arg),
    MAKEARRAY(COLUMNS(Predictors), 1, LAMBDA(r, c, CORREL(CHOOSECOLS(xf, r), yf)))
  ))</t>
  </si>
  <si>
    <t>Predictors: predictor columns before the model-fitting stages — never carries an intercept column
Y: single-column outcome range
[Include]: boolean array — TRUE includes the row, FALSE excludes it</t>
  </si>
  <si>
    <t>Pearson_R computes the linear (Pearson product-moment) correlation between each column of Predictors and Y after applying the optional Include argument. When Predictors has a single column the result is a scalar; when Predictors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</si>
  <si>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=LAMBDA(Predictors, [Include],
  LET(
    filt_arg, IF(ISOMITTED(Include), TRUE, Include),
    xf, FILTER(Predictors, filt_arg),
    MAKEARRAY(COLUMNS(Predictors), 1, LAMBDA(r, c, SKEW(CHOOSECOLS(xf, r))))
  ))</t>
  </si>
  <si>
    <t>k×1 column vector of sample skewness values (one per column of Predictors)</t>
  </si>
  <si>
    <t>Skewness returns the sample skewness (Fisher-Pearson standardized third moment) for each column of Predictors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</si>
  <si>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=LAMBDA(Predictors, [Include],
  LET(
    filt_arg, IF(ISOMITTED(Include), TRUE, Include),
    xf, FILTER(Predictors, filt_arg),
    MAKEARRAY(COLUMNS(Predictors), 1, LAMBDA(r, c, KURT(CHOOSECOLS(xf, r))))
  ))</t>
  </si>
  <si>
    <t>k×1 column vector of excess kurtosis values (one per column of Predictors)</t>
  </si>
  <si>
    <t>Kurtosis returns the excess kurtosis for each filtered column of Predictors.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</si>
  <si>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=LAMBDA(X, Y, [Include], [Context],
  LET(
    context_arg, IF(ISOMITTED(Context), Model_Context(), Context),
    has_arg,      Context_Has_Intercept(context_arg),
    filt_arg,     IF(ISOMITTED(Include),       TRUE, Include),
    absorbed_arg, Context_DF_Absorbed(context_arg),
    MS_Regression(X, Y, filt_arg, context_arg) / MS_Residual(X, Y, filt_arg, context_arg)
  ))</t>
  </si>
  <si>
    <t>=LAMBDA(X, Y, [Include], [Context],
  LET(
    context_arg, IF(ISOMITTED(Context), Model_Context(), Context),
    has_arg,      Context_Has_Intercept(context_arg),
    filt_arg,     IF(ISOMITTED(Include),       TRUE, Include),
    absorbed_arg, Context_DF_Absorbed(context_arg),
    F.DIST.RT(
      F_Statistic(X, Y, filt_arg, context_arg),
      Regression_Degrees_Of_Freedom(X, context_arg),
      Residual_Degrees_Of_Freedom(X, Y, filt_arg, context_arg)
    )
  ))</t>
  </si>
  <si>
    <t>=LAMBDA(Predictors, [Include],
  LET(
    filt_arg, IF(ISOMITTED(Include), TRUE, Include),
    xf, FILTER(Predictors, filt_arg),
    k,  COLUMNS(Predictors),
    MAKEARRAY(k, k, LAMBDA(r, c, CORREL(CHOOSECOLS(xf, r), CHOOSECOLS(xf, c))))
  ))</t>
  </si>
  <si>
    <t>Correlation_Matrix returns the k×k Pearson correlation matrix for all columns of Predictors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</si>
  <si>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Ln_Positive returns the natural log of x, restricted to strictly positive numeric input. It is the primitive behind the Regression sheet's Transform = Log spec option (column G): the model spec block's Response_Column(), X(),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</si>
  <si>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</si>
  <si>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later-milestone concern, ships now as a standalone diagnostic ahead of that milestone.</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</si>
  <si>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Design_Response()) automatically fits in log space the instant Log is declared, with no call-site changes. This differs from the v2.1 FE precedent (Design_Response()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</si>
  <si>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 and Sample_Include.</t>
  </si>
  <si>
    <t>Predictor_Columns</t>
  </si>
  <si>
    <t>Sheet-scoped header strip for the Model Construction sheet: the structural twin of X.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 QC asserts the two never diverge. The degenerate skip tests ISNA(INDEX(lv,1,1)), a scalar: lv is a 1x(L-1) row, and an array ISNA condition in front of a wider HSTACK branch broadcasts to #N/A, so the guard must be scalarized.</t>
  </si>
  <si>
    <t>Sheet-scoped Transform-flag strip for the Model Construction sheet: the third structural twin of X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 itself uses. The retained-levels EXPAND is inlined, never LET-bound, for the same eager-empty-array reason X()'s own dummy branch inlines its broadcast.</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</si>
  <si>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</si>
  <si>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Design_Response()/Design_Columns()'s own fe_active branch: those return the RAW (uncentered) Response_Column()/X() when inactive, preserving the v2.0 model's own separately-fit intercept exactly. Group_Prediction_Interval needs a properly group-demeaned (here, grand-mean-centered) matrix for its variance term regardless of FE status, so it always re-demeans by this column rather than reusing Design_Columns() directly.</t>
  </si>
  <si>
    <t>Design_Response</t>
  </si>
  <si>
    <t>Design_Response is the fit-time Response for the Regression sheet — the v2.1 Fixed Effects counterpart to X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Design_Response()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Design_Response()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</si>
  <si>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Design_Columns</t>
  </si>
  <si>
    <t>=LAMBDA(LET(
    n_c,       COLUMNS(Source_Data),
    fe_active, SUMPRODUCT(N(TAKE(Spec_Role, n_c) = "Fixed Effects")) &gt; 0,
    has_int,   N(Allow_Intercept) = 1,
    ones,      SEQUENCE(ROWS(Source_Data), 1, 1, 0),
    k_p,       IFERROR(COLUMNS(Predictor_Columns()), 0),
    IF(k_p = 0,
       IF(has_int, ones, Predictor_Columns()),
       LET(
           demeaned, IF(NOT(fe_active),
                        Predictor_Columns(),
                        LET(
                            fe,    Fixed_Effects_Column(),
                            inc,   Sample_Include(),
                            xp,    Predictor_Columns(),
                            seed,  SEQUENCE(ROWS(xp), 1, 0, 0),
                            built, REDUCE(seed, SEQUENCE(k_p), LAMBDA(acc, j,
                                HSTACK(acc, Demean_By(INDEX(xp, 0, j), fe, inc))
                            )),
                            DROP(built, , 1)
                        )),
           IF(has_int, HSTACK(ones, demeaned), demeaned)
       )
    )
))</t>
  </si>
  <si>
    <t>The fit-time design matrix: X() unchanged when no Fixed Effects row is declared, or each of its columns one-way within-transformed (group-demeaned) when one is; full height, same width as X().</t>
  </si>
  <si>
    <t>Design_Columns is the fit-time design matrix for the Regression sheet — the predictor-side counterpart to Design_Response. With no declared Fixed Effects row it is X() unchanged; with one declared, a REDUCE+HSTACK builds a new matrix column-by-column, demeaning each constructed column of X()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 itself uses for column-by-column assembly.)
Shipped as a NEW function alongside Design_Response, for the identical reason: X() has raw-predictor consumers that must not see demeaned values — the Predictor Summary zone (Pearson_R, Spearman_R, Skewness, Kurtosis, GVIF, Generalized_Tolerance) characterizes each predictor's own distribution, and Constructed_Column_Names() labels columns positionally against X(), not Design_Columns(). Only the fit/inference/prediction/residual chain (Coefficients, Predictions, Residuals, Hat_Diagonal, Cooks_Distance, and everything built from them) is repointed to Design_Columns() — repointing which columns those formulas READ, not a change to what X() itself returns.
The no-FE branch returns X() itself, unchanged, so every existing no-FE model is unaffected by construction — including its error behavior: a zero-predictor spec that makes X() itself error propagates through Design_Columns() identically, never masked.</t>
  </si>
  <si>
    <t>=LAMBDA(LET(
    roles, TAKE(Spec_Role, COLUMNS(Source_Data)),
    key, IFS(
        SUMPRODUCT(N(roles = "Fixed Effects")) &gt; 0, "Fixed Effects",
        SUMPRODUCT(N(roles = "Cluster")) &gt; 0, "Cluster",
        TRUE, "none"
    ),
    SWITCH(key,
        "Fixed Effects", Fixed_Effects_Column(),
        "Cluster", "n/a — Cluster grouping RESERVED",
        "none"
    )
))</t>
  </si>
  <si>
    <t>The grouping-key column for serial-correlation diagnostics: the Fixed Effects data column when a Role="Fixed Effects" row is declared; the token "n/a — Cluster grouping RESERVED" when only a Cluster role is declared; the sentinel "none" when no grouping role exists (ordinary DW path).</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</si>
  <si>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</si>
  <si>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Model_Context</t>
  </si>
  <si>
    <t>=LAMBDA([Has_Intercept], [DF_Absorbed], [Response_Transform], [Predictor_Transform],
  LET(
    has_arg, IF(ISOMITTED(Has_Intercept), TRUE, Has_Intercept),
    df_arg,  IF(ISOMITTED(DF_Absorbed), 0, DF_Absorbed),
    rt_arg,  IF(ISOMITTED(Response_Transform), "None", Response_Transform),
    pt_arg,  IF(ISOMITTED(Predictor_Transform), "None", Predictor_Transform),
    VSTACK(has_arg, df_arg, rt_arg, pt_arg)
  ))</t>
  </si>
  <si>
    <t>[Has_Intercept]: TRUE when column 1 of the design matrix is the intercept column
[DF_Absorbed]: degrees of freedom absorbed by declared Fixed Effects groups; defaults to 0
[Response_Transform]: transform applied to the response (None/Log/...); defaults to None
[Predictor_Transform]: per-predictor transform summary (None/Log/Mixed); defaults to None</t>
  </si>
  <si>
    <t>A 4x1 vertical array: [Has_Intercept, DF_Absorbed, Response_Transform, Predictor_Transform] - the bounded, materializable context every engine function reads via its [Context] argument.</t>
  </si>
  <si>
    <t>Build the 4-row context array (intercept flag, absorbed df, response transform, predictor transform) that every v3.0 engine function receives.</t>
  </si>
  <si>
    <t>Model_Context is the workbook-scoped constructor for the bounded 4x1 context array threaded through the v3.0 engine as the [Context] argument. It bundles the spec-derived scalars an engine function cannot derive from its own design-matrix argument: the intercept flag (column-1 identity, not a synthesize switch), the fixed-effects absorbed df, and the two transform summaries. Free-form callers outside the Regression sheet build a context with it; on the Regression sheet the context is materialized once into a spill range and read back by Fit_Context(), a sheet-scoped zero-arg reader thunk over that fixed range. The reader carries its own name so this constructor is not shadowed on the sheet (the pre-stage-two design reused the name Model_Context for the thunk, which is what the unshadowing split removed).</t>
  </si>
  <si>
    <t>Context_Has_Intercept</t>
  </si>
  <si>
    <t>=LAMBDA(Context,
  INDEX(Context, 1)
)</t>
  </si>
  <si>
    <t>Context: the intercept flag (column-1 identity, not a synthesize switch) - element 1 of Model_Context()</t>
  </si>
  <si>
    <t>Element 1 of the Model_Context() 4x1 array.</t>
  </si>
  <si>
    <t>Read element 1 of the model context array.</t>
  </si>
  <si>
    <t>Accessor for element 1 of the v3.0 [Context] array. Routing every context read through this one-line function means the Model_Context row order is a contract enforced in one place rather than 32 hard-coded positional indices.</t>
  </si>
  <si>
    <t>Context_DF_Absorbed</t>
  </si>
  <si>
    <t>=LAMBDA(Context,
  INDEX(Context, 2)
)</t>
  </si>
  <si>
    <t>Context: the fixed-effects absorbed degrees of freedom - element 2 of Model_Context()</t>
  </si>
  <si>
    <t>Element 2 of the Model_Context() 4x1 array.</t>
  </si>
  <si>
    <t>Read element 2 of the model context array.</t>
  </si>
  <si>
    <t>Accessor for element 2 of the v3.0 [Context] array. Routing every context read through this one-line function means the Model_Context row order is a contract enforced in one place rather than 32 hard-coded positional indices.</t>
  </si>
  <si>
    <t>Context_Response_Transform</t>
  </si>
  <si>
    <t>=LAMBDA(Context,
  INDEX(Context, 3)
)</t>
  </si>
  <si>
    <t>Context: the response transform summary (None/Log) - element 3 of Model_Context()</t>
  </si>
  <si>
    <t>Element 3 of the Model_Context() 4x1 array.</t>
  </si>
  <si>
    <t>Read element 3 of the model context array.</t>
  </si>
  <si>
    <t>Accessor for element 3 of the v3.0 [Context] array. Routing every context read through this one-line function means the Model_Context row order is a contract enforced in one place rather than 32 hard-coded positional indices.</t>
  </si>
  <si>
    <t>Context_Predictor_Transform</t>
  </si>
  <si>
    <t>=LAMBDA(Context,
  INDEX(Context, 4)
)</t>
  </si>
  <si>
    <t>Context: the predictor transform summary (None/Log/Mixed) - element 4 of Model_Context()</t>
  </si>
  <si>
    <t>Element 4 of the Model_Context() 4x1 array.</t>
  </si>
  <si>
    <t>Read element 4 of the model context array.</t>
  </si>
  <si>
    <t>Accessor for element 4 of the v3.0 [Context] array. Routing every context read through this one-line function means the Model_Context row order is a contract enforced in one place rather than 32 hard-coded positional indices.</t>
  </si>
  <si>
    <t>Initial release of the standalone Univariate workbook. Ships Univariate Analysis in its own file so its six two-input Data Tables (Weibull, Gamma, Beta across two stages; 2,400 NLL evaluations per recalculation) can run in full Automatic calculation — distribution-fit results are never stale pending a manual Ctrl+Alt+F9. Carries the complete 126-function LAMBDA library, the Life Expectancy Data sheet the Univariate data zone reads, and this Version History. The sheet content is unchanged from the Univariate Analysis that shipped inside Lambda_Library.xlsx through 3.0.0; only the packaging (own workbook, own calc mode) is new.</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</si>
  <si>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SEQUENCE(ROWS(Source_Data),1,0,0),blk,LAMBDA(x,IF(INDEX(typ,x)&lt;&gt;"Categorical",LET(col,INDEX(Source_Data,0,x),IF(INDEX(trn,x)="Log",Ln_Positive(col,Sample_Include()),col)),LET(col,INDEX(Source_Data,0,x),d,INDEX(refs,x),r,IF(LEN(d&amp;"")=0,"",d),lv,Dummy_Levels(col,r,Sample_Include()),IF(ISNA(INDEX(lv,1,1)),NA(),--(col=lv))))),built,REDUCE(seed,SEQUENCE(n_c),LAMBDA(acc,j,IF(OR(INDEX(rl,j)&lt;&gt;"Predictor (x)",INDEX(inc,j)&lt;&gt;TRUE),acc,LET(a,blk(j),IF(NOT(keep(j,a)),acc,LET(m,HSTACK(acc,a),q,mate(j),IF(q=0,m,LET(b,blk(q),IF(NOT(keep(q,b)),m,LET(o,INDEX(iop,j),REDUCE(m,SEQUENCE(COLUMNS(a)),LAMBDA(p,ai,REDUCE(p,SEQUENCE(COLUMNS(b)),LAMBDA(pp,bi,HSTACK(pp,SWITCH(o,"Product",INDEX(a,0,ai)*INDEX(b,0,bi),"Difference",INDEX(a,0,ai)-INDEX(b,0,bi),"Ratio",IFERROR(INDEX(a,0,ai)/INDEX(b,0,bi),NA()),NA())))))))))))))))),DROP(built,,1)))</t>
  </si>
  <si>
    <t>The constructed design matrix in spec order: continuous predictors passed through (Ln_Positive-transformed when that row's Transform is Log), categoricals reference-dropped one-hot (Transform ignored — see the spec block's red flag for a Categorical row with Log set), each followed immediately by any interaction columns that row declares; full height.</t>
  </si>
  <si>
    <t>Sheet-scoped design-matrix constructor for the Regression sheet. A REDUCE assembles columns in spec order for rows where Role=Predictor and Include=TRUE. Each row's own block is built by the LET-bound blk(): a Continuous predictor is its raw column — or Ln_Positive(column) when that row's Transform (spec column G) is Log — and a Categorical predictor is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From v3.1 the row's block is followed by its INTERACTION columns: mate() resolves spec column M (Interaction Term) to the operand's spec row — 0 when M or N is blank, when the name matches no column, or when the operand's Role is not Predictor, in which case the row contributes its main effect only — and the operand block is built by the SAME blk(), so an operand that is itself Categorical, Log-transformed, or excluded (the flagged-amber marginality case) encodes exactly as it would on its own. The two blocks are combined pairwise by a nested REDUCE, giving COLUMNS(a)*COLUMNS(b) columns: 1 for Continuous x Continuous, L-1 for Continuous x Categorical, (L1-1)(L2-1) for Categorical x Categorical. The operation (spec column N) is the closed Product | Difference | Ratio vocabulary; Ratio returns NA() on a zero denominator rather than a bare #DIV/0!. A row pointing at itself under Product is the documented quadratic term. Two-way only — one operand per spec row, so (AxB)xC is not expressible. Reads Sample_Include only to fix categorical level sets and to gate the Log transform's row mask; the output is always full-height (the row-mask contract). The retained-levels broadcast is inlined, never LET-bound, to avoid an eager empty-array error. The degenerate skip tests ISNA(INDEX(arr,1,1)), a scalar, and only on the Categorical branch: lv is a 1x(L-1) row, and an array ISNA condition in front of a wider HSTACK branch broadcasts to #N/A.</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</si>
  <si>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blk,LAMBDA(x,IF(INDEX(typ,x)&lt;&gt;"Categorical",IF(INDEX(trn,x)="Log","Ln("&amp;INDEX(hdrs,1,x)&amp;")",INDEX(hdrs,1,x)),LET(col,INDEX(Source_Data,0,x),d,INDEX(refs,x),r,IF(LEN(d&amp;"")=0,"",d),lv,Dummy_Levels(col,r,Sample_Include()),IF(ISNA(INDEX(lv,1,1)),NA(),INDEX(hdrs,1,x)&amp;": "&amp;lv)))),built,REDUCE(seed,SEQUENCE(n_c),LAMBDA(acc,j,IF(OR(INDEX(rl,j)&lt;&gt;"Predictor (x)",INDEX(inc,j)&lt;&gt;TRUE),acc,LET(a,blk(j),IF(NOT(keep(j,a)),acc,LET(m,HSTACK(acc,a),q,mate(j),IF(q=0,m,LET(b,blk(q),IF(NOT(keep(q,b)),m,LET(o,INDEX(iop,j),REDUCE(m,SEQUENCE(COLUMNS(a)),LAMBDA(p,ai,REDUCE(p,SEQUENCE(COLUMNS(b)),LAMBDA(pp,bi,HSTACK(pp,INDEX(a,0,ai)&amp;SWITCH(o,"Product"," × ","Difference"," − ","Ratio"," ÷ "," ? ")&amp;INDEX(b,0,bi)))))))))))))))),DROP(built,,1)))</t>
  </si>
  <si>
    <t>One header per constructed column, in the same order and width as Predictor_Columns(): the raw name, Ln(name) under Transform=Log, "name: level" per retained categorical level, and for an interaction column the two operands' own names joined by the operation's symbol — " × " Product, " − " Difference, " ÷ " Ratio, " ? " otherwise.</t>
  </si>
  <si>
    <t>=LAMBDA(LET(n_c,COLUMNS(Source_Data),rl,TAKE(Spec_Role,n_c),inc,TAKE(Spec_Include,n_c),typ,TAKE(Spec_Type,n_c),refs,TAKE(Spec_Reference,n_c),trn,TAKE(Spec_Transform,n_c),itm,TAKE(Spec_Interaction_Term,n_c),iop,TAKE(Spec_Interaction_Operation,n_c),hdrs,TOROW(Header_Names),mate,LAMBDA(j,LET(t,INDEX(itm,j),o,INDEX(iop,j),q,IFERROR(XMATCH(t,hdrs),0),IF(OR(LEN(t&amp;"")=0,LEN(o&amp;"")=0,q=0),0,IF(INDEX(rl,q)&lt;&gt;"Predictor (x)",0,q)))),keep,LAMBDA(x,arr,IF(INDEX(typ,x)&lt;&gt;"Categorical",TRUE,NOT(ISNA(INDEX(arr,1,1))))),seed,"",blk,LAMBDA(x,IF(INDEX(typ,x)&lt;&gt;"Categorical",IF(INDEX(trn,x)="Log","Log","None"),LET(col,INDEX(Source_Data,0,x),d,INDEX(refs,x),r,IF(LEN(d&amp;"")=0,"",d),lv,Dummy_Levels(col,r,Sample_Include()),IF(ISNA(INDEX(lv,1,1)),NA(),EXPAND("None",1,COLUMNS(lv),"None"))))),built,REDUCE(seed,SEQUENCE(n_c),LAMBDA(acc,j,IF(OR(INDEX(rl,j)&lt;&gt;"Predictor (x)",INDEX(inc,j)&lt;&gt;TRUE),acc,LET(a,blk(j),IF(NOT(keep(j,a)),acc,LET(m,HSTACK(acc,a),q,mate(j),IF(q=0,m,LET(b,blk(q),IF(NOT(keep(q,b)),m,LET(o,INDEX(iop,j),HSTACK(m,EXPAND("None",1,COLUMNS(a)*COLUMNS(b),"None")))))))))))),DROP(built,,1)))</t>
  </si>
  <si>
    <t>"Log" or "None" per constructed column, same order and width as Predictor_Columns(). Every dummy column from a Categorical Predictor reads "None", and so does every interaction column — the transform lives on each operand's own column and is applied before the two are combined.</t>
  </si>
  <si>
    <t>Grid Points</t>
  </si>
  <si>
    <t>Start</t>
  </si>
  <si>
    <t>Profile NLL</t>
  </si>
  <si>
    <t>2.0.0</t>
  </si>
  <si>
    <t>Yes</t>
  </si>
  <si>
    <t>The grid shrink, Weibull and Gamma half. Both fits now profile their scale/rate parameter out in closed form (Weibull λ(k) = ((1/n)·Σ x^k)^(1/k); Gamma β(α) = α/mean(x)) and search a 20-point Profile NLL column per stage, replacing four 20x20 grid blocks — 40 negative-log-likelihood evaluations per fit instead of 800. Each Stage 1 brackets a closed-form starting value (Weibull from a probability-plot regression, Gamma from Minka's approximation) at one third to three times that value, so the search no longer depends on a guessed range; the two NLL heatmaps are replaced by profile-NLL line charts. Profiling is still exact MLE — the profile maximizer is the joint maximizer — and on the shipped Life Expectancy sample both fits land closer to the true optimum than the grids they replace (Gamma by 6.8 NLL, worth about 13.7 of AIC). The fitting band is also rearranged: each distribution now has its own column zone with that fit's two stages stacked inside it, rather than one wide band per stage with the three distributions stacked across them. A fit reads as a single self-contained block, the two profile-NLL curves sit side by side, and the Q-Q plot data moves left of the fits. The band is 26 rows shorter and the sheet ends at column DD instead of DF. Each profile-NLL chart moves out of the chart band to sit directly under its own fit zone (BP33, BZ33), one clear row below the curve it draws, and now plots both stages rather than just the wide Stage 1 bracket — Stage 2 carries + markers, so the narrow region the search actually resolved is visible instead of being a couple of pixels of the Stage 1 line. BREAKING for this workbook, on two counts. The Scale (λ) and Rate (β) rows lose their Min, Max, and Step Size input cells — those parameters are solved, not searched — so saved bounds for them no longer mean anything. And every cell in the fitting and Q-Q band changes address, so anything pointing into that band from outside the sheet needs updating; formulas inside the sheet and all named ranges were moved with it. The Shape Min/Max cells remain editable overrides, now formula-defaulted from the start value. Beta is unchanged apart from its new location: it keeps the artifact's only two two-input Data Tables. No function changed; the library version does not move.</t>
  </si>
  <si>
    <t>Smearing_Factor</t>
  </si>
  <si>
    <t>=LAMBDA(X, Y, [Include], [Context],
  LET(
    context_arg, IF(ISOMITTED(Context), Model_Context(), Context),
    filt_arg,    IF(ISOMITTED(Include), TRUE, Include),
    rt,          Context_Response_Transform(context_arg),
    IF(rt="None", 1,
      IF(rt="Log",
        IFERROR(AVERAGE(EXP(Residuals(X, Y, filt_arg))), NA()),
        NA()))
  )
)</t>
  </si>
  <si>
    <t>X: design matrix — the constructed model columns, including the intercept column when the model has one
Y: single-column outcome range (the model's fit-space response: transformed under Log, within-demeaned under FE)
[Include]: boolean array — TRUE includes the row, FALSE excludes it
[Context]: the materialized Model_Context() 4x1 array; defaults to VSTACK(TRUE,0,"None","None") when omitted, so every ad-hoc caller sees an intercept model with no absorbed df and a None response transform</t>
  </si>
  <si>
    <t>Scalar smearing factor. 1.0 when Context_Response_Transform is "None"; AVERAGE(EXP(residuals)) when "Log"; #N/A for any other response-transform value.</t>
  </si>
  <si>
    <t>Duan's smearing factor — 1 when response is untransformed, mean(EXP(residuals)) under Log.</t>
  </si>
  <si>
    <t>Smearing_Factor returns the Duan (1983) smearing factor: the mean of EXP(residuals) over the included sample, used to correct the bias of EXP(ŷ) as a predictor of the conditional mean of y when the response is log-transformed. The simple textbook back-transform EXP(ŷ) is an unbiased predictor of the conditional median; smearing lifts it to an unbiased predictor of the conditional mean.
With Context_Response_Transform = "None" the response is fit in its original units and no smearing is required, so the function returns 1.0 — never NA() — so the sheet's cells stay uniform across the None / Log boundary (a model with smearing=1 reproduces EXP-only exactly, the same way the v2.2 Log wiring reduces to the un-transformed behavior). With "Log" it returns AVERAGE(EXP(Residuals(X, Y, Include))). Any other response-transform value returns #N/A.
The factor is computed on the fit-time pair (X/Y) and is therefore a function of the same residuals the rest of the workbook reads. Under Fixed Effects, Residuals() already returns within residuals (the design is within-demeaned), so the smearing factor uses the within residuals directly; the FE level shift is reintroduced at the back-transformation step, not here.</t>
  </si>
  <si>
    <t>Back_Transform_Response</t>
  </si>
  <si>
    <t>=LAMBDA(Values, [Context], [Method], [Smearing],
  LET(
    context_arg,  IF(ISOMITTED(Context), Model_Context(), Context),
    method_arg,   IF(ISOMITTED(Method), "Duan", Method),
    smear_arg,    IF(ISOMITTED(Smearing), 1, Smearing),
    rt,           Context_Response_Transform(context_arg),
    IF(rt="None", Values,
      IF(rt="Log",
        SWITCH(method_arg,
          "Duan",  IFERROR(EXP(Values) * smear_arg, NA()),
          "Naive", IFERROR(EXP(Values), NA()),
          NA()),
        NA()))
  )
)</t>
  </si>
  <si>
    <t>Values: n × 1 column of fit-space values to back-transform (LN(y) for a Log response; y unchanged for None)
[Context]: the materialized Model_Context() 4x1 array; defaults to VSTACK(TRUE,0,"None","None") when omitted
[Method]: Duan (multiply by smearing factor — predicts the conditional mean) or Naive (EXP only — predicts the conditional median, biased for the mean); defaults to "Duan" so unit-space R² always corresponds to the displayed predictions
[Smearing]: the scalar smearing factor (Smearing_Factor(X, Y, Include, Context)); defaults to 1, so an omitted smearing under Duan collapses to the Naive result</t>
  </si>
  <si>
    <t>n × 1 column: Values unchanged when Context_Response_Transform = "None"; EXP(Values) * Smearing under Duan, EXP(Values) under Naive, when = "Log"; #N/A outside the recognised response-transform × method pairs.</t>
  </si>
  <si>
    <t>Convert a fit-space column to response units — EXP(x) under Log (with or without Duan smearing); pass-through under None.</t>
  </si>
  <si>
    <t>Back_Transform_Response returns the response-scale counterpart of a fit-space column, applying Duan smearing or a naive EXP back-transform when the response is log-transformed. It is the single dispatch site for the response-side transform pair — every other catalog function in the back-transformation family (Unit_Space_Predictions, Unit_Space_Residuals) is built on top of it, so the (response, method) SWITCH lives in exactly one place.
Three recognised branches: Context_Response_Transform = "None" returns Values unchanged (the spec's response transform carries through to the display); "Log" with Method = "Duan" returns EXP(Values) * Smearing; "Log" with Method = "Naive" returns EXP(Values). Any other (transform, method) pair returns #N/A — a deliberately honest signal, not a silent default to Duan. The Duan case is the default because unit-space R² must always correspond to the predictions the sheet shows, and the sheet's default back-transform-method toggle is Duan.
CI/PI bounds are quantiles, not means, so a back-transformation that smears them (multiplies both bounds by the same factor) preserves coverage but would skew the interval away from its nominal width — see the AMENDMENT in docs/v3.3-unit-space-and-back-transformation.md about EXP-only bound back-transformation. The sheet forces the bounds' Back_Transform_Response call to "Naive" for that reason; the caller controls the method, not the function.</t>
  </si>
  <si>
    <t>Unit_Space_Predictions</t>
  </si>
  <si>
    <t>X: design matrix — the constructed model columns, including the intercept column when the model has one
Y: single-column outcome in fit space: transformed under Log, within-demeaned under FE
Y_Full: single-column outcome in response space with the within-demean removed: Response_Column() — transformed but NOT within-demeaned. Their difference on the filtered sample is exactly the level the within transformation removed, so the back-transformed fitted value carries the group effect without an FE-detection branch or new closure.
[Include]: boolean array — TRUE includes the row, FALSE excludes it
[Context]: the materialized Model_Context() 4x1 array; defaults to VSTACK(TRUE,0,"None","None") when omitted
[Method]: Duan (default — multiply by smearing) or Naive; passed through to Back_Transform_Response</t>
  </si>
  <si>
    <t>n × 1 column of back-transformed predictions, in response units. #N/A when the (Context_Response_Transform, Context_Predictor_Transform) pair is outside the six recognised pairs {None, Log} × {None, Log, Mixed}.</t>
  </si>
  <si>
    <t>Predictions in response units — adds back the level shift Y_Full − Y, then back-transforms. The (response, predictor) pair is a six-way SWITCH; outside the six, #N/A.</t>
  </si>
  <si>
    <t>Unit_Space_Residuals</t>
  </si>
  <si>
    <t>n × 1 column of unit-space residuals (observed response in original units minus back-transformed fitted value). #N/A outside the six recognised (response, predictor) pairs.</t>
  </si>
  <si>
    <t>Residuals in response units — observed y minus back-transformed fitted value.</t>
  </si>
  <si>
    <t>Unit_Space_R_Squared</t>
  </si>
  <si>
    <t>Unit-space R² as a scalar. 1 − SSE_unit / SST_unit (about the mean when the model has an intercept, about zero without — mirroring SS_Total). May be negative when the model fits worse than the mean; not clamped.</t>
  </si>
  <si>
    <t>R² in response units — 1 − SUMSQ(y − ŷ_unit) / SST_unit. May be negative; not clamped.</t>
  </si>
  <si>
    <t>Unit_Space_Adjusted_R_Squared</t>
  </si>
  <si>
    <t>=LAMBDA(X, Y, Y_Full, [Include], [Context], [Method],
  LET(
    context_arg, IF(ISOMITTED(Context), Model_Context(), Context),
    filt_arg,    IF(ISOMITTED(Include), TRUE, Include),
    1 - (1 - Unit_Space_R_Squared(X, Y, Y_Full, filt_arg, context_arg, IF(ISOMITTED(Method),"Duan",Method)))
      * Total_Degrees_Of_Freedom(Y, filt_arg, context_arg)
      / Residual_Degrees_Of_Freedom(X, Y, filt_arg, context_arg)
  )
)</t>
  </si>
  <si>
    <t>Unit-space Adjusted R² as a scalar. 1 − (1 − R²_unit) × df_total / df_residual, the standard penalty form. Reuses Total_Degrees_Of_Freedom and Residual_Degrees_Of_Freedom so Context_DF_Absorbed is honoured under FE.</t>
  </si>
  <si>
    <t>Adjusted R² in response units — same penalty form as the in-space version, df threads through Context_DF_Absorbed.</t>
  </si>
  <si>
    <t>Unit_Space_Adjusted_R_Squared penalises the unit-space R² for the model's parameter count, using the standard 1 − (1 − R²_unit) × df_total / df_residual form. df_total and df_residual are read through the same Total_Degrees_Of_Freedom / Residual_Degrees_Of_Freedom functions the centered R² uses, so the FE df correction (Context_DF_Absorbed) threads through automatically — under Fixed Effects the penalty term shrinks by the absorbed group count, exactly as it does for the in-space Adjusted R².
The reduction invariant: with Context_Response_Transform = "None" and no FE, Unit_Space_Adjusted_R_Squared = Adjusted_R_Squared to floating-point precision. The same six recognised (response, predictor) pairs govern when the function returns a number; outside them Unit_Space_R_Squared returns #N/A and this function's arithmetic propagates it. Can be negative when the unit-space model fits worse than the mean — same honest reading as the in-space Adjusted R², never clamped.</t>
  </si>
  <si>
    <t>Unit_Space_RMSE</t>
  </si>
  <si>
    <t>Unit-space RMSE as a scalar. SQRT(SSE_unit / df_residual) — the same divisor SE_Regression uses, so the None / no-FE case reduces to SE_Regression exactly.</t>
  </si>
  <si>
    <t>RMSE in response units — SUMSQ(unit residuals) / df_residual, df corrected for FE.</t>
  </si>
  <si>
    <t>=LAMBDA(
    LET(
        n_c,      COLUMNS(Source_Data),
        position, XMATCH(TRUE, TAKE(Spec_Sequence, n_c), 0),
        value,    INDEX(TAKE(Spec_Sequence_Period, n_c), position),
        IF(ISNUMBER(value), value, NA())
    )
)</t>
  </si>
  <si>
    <t>Base_Period_Delta returns the base period Δ currently in effect for THIS sheet's sequence axis: the value of the Period In Use spec cell (column J) on the row whose Sequence flag (column H) is TRUE.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SHEET-SCOPED (scope: Regression), like the constructor closures it reads. It was workbook-scoped and sheet-qualified ('Regression'!Spec_Sequence), which had two costs. A workbook with more than one Regression-shaped sheet — the test-model artifact has 47 — would have every one of them read the single sheet named 'Regression'; and a workbook with NO such sheet had the function skipped at build time to avoid an external link, leaving #NAME? wherever it was called. Unqualified names resolve against the sheet the calling formula lives on, so one sheet-scoped definition per Regression sheet gives each its own Δ. The narrow cost: an omitted-delta Lag_By/Difference_By evaluated on a sheet that has no spec block (a data sheet, say) now returns #NAME? instead of borrowing the Regression sheet's Δ — which is the honest answer, since that sheet declares no sequence axis.</t>
  </si>
  <si>
    <t>Model_Formula</t>
  </si>
  <si>
    <t>=LAMBDA(
    LET(
        n_c,        COLUMNS(Source_Data),
        p,          XMATCH("Response (y)", TAKE(Spec_Role, n_c)),
        h,          INDEX(TOROW(Header_Names), p),
        response,   IFERROR(IF(INDEX(TAKE(Spec_Transform, n_c), p) = "Log", "Ln(" &amp; h &amp; ")", h), "(none)"),
        intercept,  IF(Allow_Intercept, "1 + ", "0 + "),
        predictors, IFERROR(TEXTJOIN(" + ", TRUE, Constructed_Column_Names()), ""),
        fe_count,   SUMPRODUCT(N(TAKE(Spec_Role, n_c) = "Fixed Effects")),
        fe_name,    IFERROR(INDEX(TOROW(Header_Names), XMATCH("Fixed Effects", TAKE(Spec_Role, n_c))), "FE"),
        response &amp; " ~ " &amp; intercept &amp; predictors &amp; IF(fe_count &gt; 0, " | " &amp; fe_name, "")
    )
)</t>
  </si>
  <si>
    <t>The model formula as one string: "&lt;response&gt; ~ 1 + &lt;constructed predictors&gt;", with "0 + " when the intercept is off and a " | &lt;FE variable&gt;" suffix when a Fixed Effects row is declared.</t>
  </si>
  <si>
    <t>The model written out in one line — "mpg ~ 1 + weight + horsepower" — built from the spec block, so it always says exactly what is being fitted.</t>
  </si>
  <si>
    <t>Model_Formula renders the saved spec as the one-line formula the model actually is — the caption a reader (and the v3.4 Model Comparison sheet) uses to tell two fits apart. It assembles four pieces out of names that already exist, so it can never describe a model other than the one being fitted:
Response — the Role=Response (y) row's header, wrapped as "Ln(name)" when that row's Transform is Log. It reads the same XMATCH-on-Role position Response_Column() reads, so the label and the fitted column cannot disagree; while no Response row is declared it degrades to "(none)" rather than an error.
Intercept — "1 + " or "0 + ", from the Allow_Intercept toggle.
Predictors — TEXTJOIN over Constructed_Column_Names(), which already emits "Ln(name)" per logged predictor, level-qualified dummy names such as "Status[Developing]", and interaction names, so a mixed Log/None spec renders correctly with no extra work here. IFERROR degrades to an empty right-hand side while the spec names nothing.
Fixed effects — a " | &lt;variable&gt;" suffix when a Role=Fixed Effects row is declared, naming the absorbed variable rather than a bare "FE" token; omitted entirely when the count is zero.
It is a DISPLAY: every piece derives from the spec and no constructor reads it back (ARCHITECTURE §4 — display derives, never feeds). It lives in the catalog rather than inline in one cell so the assembly rules are documented on the LAMBDA_functions sheet and every Regression-shaped sheet renders its own spec identically.
Sheet-scoped, not workbook-scoped: the body reads the sheet-scoped spec names (Spec_Role, Spec_Transform, Header_Names, Allow_Intercept) and the Constructed_Column_Names() closure beside them, so each Regression-shaped sheet in a workbook gets its own formula string — the same reason Base_Period_Delta is sheet-scoped rather than hardcoding 'Regression'!.</t>
  </si>
  <si>
    <t>=LAMBDA(X, Y, Y_Full, [Include], [Context], [Method],
  LET(
    context_arg, IF(ISOMITTED(Context), Model_Context(), Context),
    method_arg,  IF(ISOMITTED(Method), "Duan", Method),
    filt_arg,    IF(ISOMITTED(Include), TRUE, Include),
    rt,          Context_Response_Transform(context_arg),
    pt,          Context_Predictor_Transform(context_arg),
    sm,          Smearing_Factor(X, Y, filt_arg, context_arg),
    shift,       IF(rt = "Log", FILTER(Y_Full, filt_arg) - FILTER(Y, filt_arg), 0),
    fitted,      Predictions(X, Y, filt_arg) + shift,
    SWITCH(rt &amp; "|" &amp; pt,
      "None|None",  Back_Transform_Response(fitted, context_arg, method_arg, sm),
      "None|Log",   Back_Transform_Response(fitted, context_arg, method_arg, sm),
      "None|Mixed", Back_Transform_Response(fitted, context_arg, method_arg, sm),
      "Log|None",   Back_Transform_Response(fitted, context_arg, method_arg, sm),
      "Log|Log",    Back_Transform_Response(fitted, context_arg, method_arg, sm),
      "Log|Mixed",  Back_Transform_Response(fitted, context_arg, method_arg, sm),
      NA())
  )
)</t>
  </si>
  <si>
    <t>Unit_Space_Predictions returns Predictions(X, Y, Include) plus a level shift, back-transformed to response units. The level shift is IF(rt = "Log", FILTER(Y_Full, Include) − FILTER(Y, Include), 0): when no Fixed Effects row is declared Y_Full and Y are the same column and the shift is exactly zero, and it is gated on a Log response because nothing is exponentiated under None — applying it there would silently convert the within-flavoured statistics into total ones and break the reduction invariant; under FE the difference is the group mean the within transformation removed, so the back-transformed fitted value carries the group effect (a unit-space statistic cannot read exp(within deviation) and call itself a prediction of the un-demeaned y).
The pair-SWITCH on (Context_Response_Transform, Context_Predictor_Transform) is the single dispatch point. The six recognised pairs are {None, Log} × {None, Log, Mixed} — the predictor half is INERT for the response-unit arithmetic (a response-unit statistic cannot depend on predictor units) but is carried as validation, so a spec with an unrecognised predictor transform (e.g. the v2.2-era "Center" placeholder) returns #N/A instead of silently producing a number. The dispatchers' actual arithmetic is a single Back_Transform_Response call per row of fitted values — keeps the Unit_Space_* names the names the v2.2 design committed to, and confines the (response, method) combinatorial switch to one place.
The function computes its own smearing factor — caller does not have to pre-compute Smearing_Factor and thread it. Under "None" the SWITCH reduces to a pass-through (Back_Transform_Response returns Values unchanged) and the smearing factor is 1, so the predictions equal Predictions(X, Y, Include) exactly. Under "Log" the smearing factor is the mean of EXP(within residuals) and the back-transform is EXP(fitted) * smearing (Duan) or EXP(fitted) (Naive).</t>
  </si>
  <si>
    <t>Unit_Space_Observed</t>
  </si>
  <si>
    <t>=LAMBDA(Y, Y_Full, [Include], [Context],
  LET(
    context_arg, IF(ISOMITTED(Context), Model_Context(), Context),
    filt_arg,    IF(ISOMITTED(Include), TRUE, Include),
    rt,          Context_Response_Transform(context_arg),
    shift,       IF(rt = "Log", FILTER(Y_Full, filt_arg) - FILTER(Y, filt_arg), 0),
    y_level,     Dependent_Variable(Y, filt_arg) + shift,
    Back_Transform_Response(y_level, context_arg, "Naive", 1)
  )
)</t>
  </si>
  <si>
    <t>Y: Design_Response() — the fit-space response the model was actually fitted on (transformed and, under Fixed Effects, within-demeaned).
Y_Full: Response_Column() — the same response with the within-demean removed. Its difference from Y is the level the within transformation took out.
[Include]: boolean row mask; when omitted every row is used
[Context]: the Model_Context() array; defaults to the constructor's own defaults when omitted</t>
  </si>
  <si>
    <t>n x 1 column of the OBSERVED response, in the same space as Unit_Space_Predictions' output: the raw response under a Log Response row, the within-demeaned fit-space response under None.</t>
  </si>
  <si>
    <t>The observed response, read in the same units as the back-transformed predictions.</t>
  </si>
  <si>
    <t>Unit_Space_Observed is the observed half of every unit-space comparison. It exists because the observed response and the back-transformed prediction have to be read in the SAME space, and which space that is depends on the response transform — so the choice belongs in one function rather than being restated at each of the three goodness-of-fit call sites.
Both branches fall out of one expression. The level shift is IF(rt = "Log", FILTER(Y_Full, Include) - FILTER(Y, Include), 0) — the same shift Unit_Space_Predictions adds to its fitted values — and y_level is Dependent_Variable(Y, Include) + shift. Under Log that is Y_Full (the un-demeaned log response) and the Naive back-transform returns the raw response; under None the shift is zero, y_level is Y itself, and Back_Transform_Response is a pass-through, so the observed side stays the within-demeaned column the ordinary statistics are computed on.
The back-transform is forced to Naive. The smearing factor lifts a prediction from the conditional median to the conditional mean; an observation is neither, and smearing one would corrupt SSE and SST alike.</t>
  </si>
  <si>
    <t>=LAMBDA(X, Y, Y_Full, [Include], [Context], [Method],
  LET(
    context_arg, IF(ISOMITTED(Context), Model_Context(), Context),
    filt_arg,    IF(ISOMITTED(Include), TRUE, Include),
    method_arg,  IF(ISOMITTED(Method), "Duan", Method),
    y_unit,      Unit_Space_Observed(Y, Y_Full, filt_arg, context_arg),
    y_unit - Unit_Space_Predictions(X, Y, Y_Full, filt_arg, context_arg, method_arg)
  )
)</t>
  </si>
  <si>
    <t>X: design matrix — the constructed model columns, including the intercept column when the model has one
Y: single-column outcome in fit space: transformed under Log, within-demeaned under FE
Y_Full: Response_Column() — the FIT-space response with the within-demean removed (ln(y) under a Log Response row), NOT the observed response in original units; the function back-transforms it internally.
[Include]: boolean array — TRUE includes the row, FALSE excludes it
[Context]: the materialized Model_Context() 4x1 array; defaults to VSTACK(TRUE,0,"None","None") when omitted
[Method]: Duan (default) or Naive; passed through to Unit_Space_Predictions</t>
  </si>
  <si>
    <t>Unit_Space_Residuals returns the observed response in original units minus the back-transformed fitted value: Back_Transform_Response(Dependent_Variable(Y_Full, Include), Context, "Naive", 1) − Unit_Space_Predictions(X, Y, Y_Full, Include, Context, Method). Y_Full is the FIT-space un-demeaned response, so the observed side goes back through the same transform as the predictions before the subtraction — always on the Naive branch, because an observation is not a prediction and must never carry the smearing factor. Subtracting Y_Full directly would put ln(y) and a response-unit prediction in one expression. The same (response, predictor) SWITCH governs the result; outside the six recognised pairs both this and Unit_Space_Predictions return #N/A, never a silently-wrong number.
When Context_Response_Transform = "None" and no Fixed Effects row is declared, Unit_Space_Residuals reduces to Residuals(X, Y, Include) exactly — Y_Full and Y are the same column, the level shift is zero, and Back_Transform_Response is a pass-through. The reduction invariant this preserves is the acceptance criterion for the whole back-transformation family: with no transforms and no FE, the new columns equal the originals to floating-point precision, so a model that was already shipped continues to compute the same numbers under v3.3.</t>
  </si>
  <si>
    <t>=LAMBDA(X, Y, Y_Full, [Include], [Context], [Method],
  LET(
    context_arg, IF(ISOMITTED(Context), Model_Context(), Context),
    filt_arg,    IF(ISOMITTED(Include), TRUE, Include),
    method_arg,  IF(ISOMITTED(Method), "Duan", Method),
    y_unit,      Unit_Space_Observed(Y, Y_Full, filt_arg, context_arg),
    pred_unit,   Unit_Space_Predictions(X, Y, Y_Full, filt_arg, context_arg, method_arg),
    sse_unit,    SUMSQ(y_unit - pred_unit),
    sst_unit,    LET(has, Context_Has_Intercept(context_arg),
                     IF(has,
                       SUMSQ(y_unit - AVERAGE(y_unit)),
                       SUMSQ(y_unit))),
    1 - sse_unit / sst_unit
  )
)</t>
  </si>
  <si>
    <t>X: design matrix — the constructed model columns, including the intercept column when the model has one
Y: single-column outcome in fit space: transformed under Log, within-demeaned under FE
Y_Full: Response_Column() — the FIT-space response with the within-demean removed (ln(y) under a Log Response row), NOT the observed response in original units; the function back-transforms it internally.
[Include]: boolean array — TRUE includes the row, FALSE excludes it
[Context]: the materialized Model_Context() 4x1 array; defaults to VSTACK(TRUE,0,"None","None") when omitted
[Method]: Duan (default) or Naive; the unit-space R² always corresponds to the displayed predictions, so this is the same method the Prediction Outputs block uses</t>
  </si>
  <si>
    <t>Unit_Space_R_Squared is the coefficient of determination in the response's original units: 1 − SSE_unit / SST_unit, where SSE_unit is the squared back-transformed residual and SST_unit is the response's total sum of squares. SST_unit is taken about the mean when the model has an intercept (the standard centered total) and about zero otherwise — the same convention SS_Total uses for the within-transform pair. The R² may be negative when the model fits worse than a horizontal line in the response's original units; that is an honest reading of a bad fit and is NOT clamped to zero.
Under FE + Log the unit-space statistics are TOTAL (about the grand mean of raw y), not within. exp(within deviation) predicts nothing, so the back-transformed fitted value necessarily carries the group effect — and so does SST_unit. Every other statistic on the sheet reports the within flavor; this one cannot, so the cell note for the unit-space block states the convention. With Context_Response_Transform = "None" and no FE row, Unit_Space_R_Squared reduces to R_Squared exactly — the reduction invariant the regression tests assert.
The Method argument is propagated to Unit_Space_Predictions so unit-space R² always corresponds to the predictions the sheet shows; the sheet's Back_Transform_Method toggle drives both via a single parameter.
The observed side is Back_Transform_Response(Dependent_Variable(Y_Full, Include), Context, "Naive", 1), not Y_Full itself: Y_Full is Response_Column(), which is ln(y) under a Log Response row, and measuring a back-transformed prediction against ln(y) would put two unit systems in one subtraction. The Naive branch is forced there because the smearing factor lifts a prediction from the conditional median to the conditional mean and has no business touching an observed value.</t>
  </si>
  <si>
    <t>X: design matrix — the constructed model columns, including the intercept column when the model has one
Y: single-column outcome in fit space: transformed under Log, within-demeaned under FE
Y_Full: Response_Column() — the FIT-space response with the within-demean removed (ln(y) under a Log Response row), NOT the observed response in original units; the function back-transforms it internally.
[Include]: boolean array — TRUE includes the row, FALSE excludes it
[Context]: the materialized Model_Context() 4x1 array; defaults to VSTACK(TRUE,0,"None","None") when omitted
[Method]: Duan (default) or Naive; passed through to Unit_Space_R_Squared</t>
  </si>
  <si>
    <t>=LAMBDA(X, Y, Y_Full, [Include], [Context], [Method],
  LET(
    context_arg, IF(ISOMITTED(Context), Model_Context(), Context),
    filt_arg,    IF(ISOMITTED(Include), TRUE, Include),
    method_arg,  IF(ISOMITTED(Method), "Duan", Method),
    y_unit,      Unit_Space_Observed(Y, Y_Full, filt_arg, context_arg),
    pred_unit,   Unit_Space_Predictions(X, Y, Y_Full, filt_arg, context_arg, method_arg),
    SQRT(SUMSQ(y_unit - pred_unit) / Residual_Degrees_Of_Freedom(X, Y, filt_arg, context_arg))
  )
)</t>
  </si>
  <si>
    <t>Unit_Space_RMSE is the standard error of the regression in response units: SQRT(SSE_unit / Residual_Degrees_Of_Freedom(X, Y, Include, Context)). The divisor is read through Residual_Degrees_Of_Freedom, so FE df correction (Context_DF_Absorbed) threads through — under Fixed Effects, df_residual is the within residual df and the RMSE divisor matches what SE_Regression would have produced on the same model. The Method argument is propagated to Unit_Space_Predictions so the RMSE corresponds to the predictions the sheet shows.
The reduction invariant: with Context_Response_Transform = "None" and no FE, Unit_Space_RMSE = SE_Regression exactly. Outside the six recognised (response, predictor) pairs Unit_Space_Predictions returns #N/A, which propagates through the SUMSQ and the SQRT to a final #N/A — never a silently-wrong number.
The observed side is Back_Transform_Response(Dependent_Variable(Y_Full, Include), Context, "Naive", 1), not Y_Full itself: Y_Full is Response_Column(), which is ln(y) under a Log Response row, and measuring a back-transformed prediction against ln(y) would put two unit systems in one subtraction. The Naive branch is forced there because the smearing factor lifts a prediction from the conditional median to the conditional mean and has no business touching an observed value.</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</si>
  <si>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Predictors/Y internally via Demean_By(·, group, include) rather than accepting pre-demeaned Design_Columns()/Design_Response(): those return the RAW Predictors()/Response_Column()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Has_Intercept.
Degenerate collapse (docs/DECISIONS.md's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</si>
  <si>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Full_Factorial</t>
  </si>
  <si>
    <t>=LAMBDA(N,minimums,maximums,
    LET(
        mins,TOROW(minimums),
        maxs,TOROW(maximums),
        d,COLUMNS(mins),
        MAKEARRAY(
            N^d,
            d,
            LAMBDA(r,c,
                LET(
                    i,MOD(QUOTIENT(r-1,N^(d-c)),N),
                    INDEX(mins,1,c)
                        +i*(INDEX(maxs,1,c)-INDEX(mins,1,c))/(N-1)
                )
            )
        )
    )
)</t>
  </si>
  <si>
    <t>N: number of levels per axis — the grid has N evenly-spaced values along every dimension; N must be ≥ 2 (the N-1 divisor is otherwise zero)
minimums: lower bound for each dimension — a 1×d row vector or d×1 column vector; TOROW normalizes either to a single row, so orientation does not matter
maximums: upper bound for each dimension — same shape contract as minimums; the c-th entry pairs with the c-th minimum</t>
  </si>
  <si>
    <t>N^d × d matrix — one row per level combination, one column per dimension, each dimension evenly spaced from its minimum to its maximum; column 1 is the slowest-varying axis, column d the fastest</t>
  </si>
  <si>
    <t>Every N-level combination of d variables, each spanning its own [min, max] range — the full-factorial grid.</t>
  </si>
  <si>
    <t>Full_Factorial generates the complete N-level Cartesian-product grid over a d-dimensional box bounded by minimums and maximums. TOROW normalizes both bound vectors to single rows, so a row or column vector may be passed interchangeably; d is COLUMNS of the normalized minimums, and the two bound vectors must agree in length. MAKEARRAY builds N^d rows by d columns, where the level index for dimension c at row r is i = MOD(QUOTIENT(r-1, N^(d-c)), N) — mixed-radix counting with column 1 the slowest-varying axis and column d the fastest — and the value is the linear interpolation mins[c] + i·(maxs[c]-mins[c])/(N-1). With i ranging 0 to N-1, each dimension spans its full [min, max] range in N evenly-spaced points: the N=2 case is the 2^d corners of the box, and larger N densifies every dimension uniformly. N must be ≥ 2 (the N-1 divisor is otherwise zero); the single-dimension case d=1 reduces to an N-point linear spacing from minimums to maximums. This is the general grid the Beta (and any two-parameter) grid search is a specialization of — a 2-D N×N grid is Full_Factorial(N, VSTACK(alpha_min, beta_min), VSTACK(alpha_max, beta_max)).</t>
  </si>
  <si>
    <t>Weibull Profile-NLL MLE  —  Shape (k); Scale (λ) profiled out</t>
  </si>
  <si>
    <t>Stage 1 (Wide Scope)</t>
  </si>
  <si>
    <t>Stage 2 (refined)</t>
  </si>
  <si>
    <t>Min NLL</t>
  </si>
  <si>
    <t>Optimal Shape (k)</t>
  </si>
  <si>
    <t>Optimal Scale (λ) (profiled)</t>
  </si>
  <si>
    <t>Gamma Profile-NLL MLE  —  Shape (α); Rate (β) profiled out</t>
  </si>
  <si>
    <t>Optimal Shape (α)</t>
  </si>
  <si>
    <t>Optimal Rate (β) (profiled)</t>
  </si>
  <si>
    <t>Beta Full_Factorial MLE  —  Alpha (α) × Beta (β); two stages side by side</t>
  </si>
  <si>
    <t>α Min</t>
  </si>
  <si>
    <t>α Max</t>
  </si>
  <si>
    <t>α Step</t>
  </si>
  <si>
    <t>β Min</t>
  </si>
  <si>
    <t>β Max</t>
  </si>
  <si>
    <t>β Step</t>
  </si>
  <si>
    <t>Best (α, 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</si>
</sst>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E+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9"/>
      <color indexed="81"/>
      <name val="Tahoma"/>
      <family val="2"/>
    </font>
  </fonts>
  <fills count="5">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DCE6F1"/>
        <bgColor indexed="64"/>
      </patternFill>
    </fill>
  </fills>
  <borders count="9">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45">
    <xf numFmtId="0" fontId="0" fillId="0" borderId="0" xfId="0"/>
    <xf numFmtId="49" fontId="0" fillId="0" borderId="0" xfId="0" applyNumberFormat="1" applyAlignment="1">
      <alignment wrapText="1"/>
    </xf>
    <xf numFmtId="0" fontId="0" fillId="0" borderId="0" xfId="0" applyAlignment="1">
      <alignment wrapText="1"/>
    </xf>
    <xf numFmtId="0" fontId="2" fillId="0" borderId="0" xfId="0" applyFont="1"/>
    <xf numFmtId="0" fontId="1" fillId="2" borderId="0" xfId="0" applyFont="1" applyFill="1"/>
    <xf numFmtId="0" fontId="1" fillId="3" borderId="0" xfId="0" applyFont="1" applyFill="1"/>
    <xf numFmtId="164" fontId="0" fillId="3" borderId="0" xfId="0" applyNumberFormat="1" applyFill="1"/>
    <xf numFmtId="1" fontId="0" fillId="3" borderId="0" xfId="0" applyNumberFormat="1" applyFill="1"/>
    <xf numFmtId="0" fontId="1" fillId="4" borderId="0" xfId="0" applyFont="1" applyFill="1"/>
    <xf numFmtId="164" fontId="0" fillId="0" borderId="0" xfId="0" applyNumberFormat="1"/>
    <xf numFmtId="1" fontId="0" fillId="0" borderId="0" xfId="0" applyNumberFormat="1"/>
    <xf numFmtId="0" fontId="1" fillId="4" borderId="1" xfId="0" applyFont="1" applyFill="1" applyBorder="1"/>
    <xf numFmtId="0" fontId="0" fillId="0" borderId="1" xfId="0" applyBorder="1"/>
    <xf numFmtId="0" fontId="0" fillId="0" borderId="2" xfId="0" applyBorder="1"/>
    <xf numFmtId="1" fontId="0" fillId="0" borderId="3" xfId="0" applyNumberFormat="1" applyBorder="1"/>
    <xf numFmtId="164" fontId="1" fillId="4" borderId="4" xfId="0" applyNumberFormat="1" applyFont="1" applyFill="1" applyBorder="1"/>
    <xf numFmtId="164" fontId="0" fillId="0" borderId="4" xfId="0" applyNumberFormat="1" applyBorder="1"/>
    <xf numFmtId="1" fontId="0" fillId="0" borderId="4" xfId="0" applyNumberFormat="1" applyBorder="1"/>
    <xf numFmtId="1" fontId="0" fillId="0" borderId="5" xfId="0" applyNumberFormat="1" applyBorder="1"/>
    <xf numFmtId="0" fontId="0" fillId="2" borderId="0" xfId="0" applyFill="1"/>
    <xf numFmtId="165" fontId="0" fillId="0" borderId="0" xfId="0" applyNumberFormat="1"/>
    <xf numFmtId="0" fontId="0" fillId="0" borderId="3" xfId="0" applyBorder="1"/>
    <xf numFmtId="164" fontId="0" fillId="0" borderId="3" xfId="0" applyNumberFormat="1" applyBorder="1"/>
    <xf numFmtId="166" fontId="0" fillId="0" borderId="3"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4" fontId="0" fillId="0" borderId="1" xfId="0" applyNumberFormat="1" applyBorder="1"/>
    <xf numFmtId="164" fontId="0" fillId="0" borderId="2" xfId="0" applyNumberFormat="1" applyBorder="1"/>
    <xf numFmtId="166" fontId="0" fillId="0" borderId="4" xfId="0" applyNumberFormat="1" applyBorder="1"/>
    <xf numFmtId="166" fontId="0" fillId="0" borderId="5" xfId="0" applyNumberFormat="1" applyBorder="1"/>
    <xf numFmtId="14" fontId="0" fillId="0" borderId="0" xfId="0" applyNumberFormat="1"/>
    <xf numFmtId="164" fontId="0" fillId="0" borderId="5" xfId="0" applyNumberFormat="1" applyBorder="1"/>
    <xf numFmtId="166" fontId="0" fillId="0" borderId="0" xfId="0" applyNumberFormat="1"/>
    <xf numFmtId="0" fontId="1" fillId="2" borderId="6" xfId="0" applyFont="1" applyFill="1" applyBorder="1"/>
    <xf numFmtId="0" fontId="0" fillId="0" borderId="7" xfId="0" applyBorder="1"/>
    <xf numFmtId="0" fontId="0" fillId="0" borderId="8" xfId="0" applyBorder="1"/>
    <xf numFmtId="0" fontId="1" fillId="4" borderId="6" xfId="0" applyFont="1" applyFill="1" applyBorder="1"/>
    <xf numFmtId="0" fontId="1" fillId="4" borderId="7" xfId="0" applyFont="1" applyFill="1" applyBorder="1"/>
    <xf numFmtId="0" fontId="1" fillId="4" borderId="8" xfId="0" applyFont="1" applyFill="1" applyBorder="1"/>
    <xf numFmtId="0" fontId="0" fillId="0" borderId="6" xfId="0" applyBorder="1"/>
    <xf numFmtId="1" fontId="0" fillId="0" borderId="7" xfId="0" applyNumberFormat="1" applyBorder="1"/>
    <xf numFmtId="1" fontId="0" fillId="0" borderId="8" xfId="0" applyNumberFormat="1" applyBorder="1"/>
    <xf numFmtId="0" fontId="0" fillId="0" borderId="4" xfId="0" applyBorder="1"/>
    <xf numFmtId="0" fontId="1" fillId="2" borderId="0" xfId="0" applyFont="1" applyFill="1"/>
  </cellXfs>
  <cellStyles count="1">
    <cellStyle name="Normal" xfId="0" builtinId="0"/>
  </cellStyles>
  <dxfs count="16">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Univariate!$G$14</c:f>
          <c:strCache>
            <c:ptCount val="1"/>
            <c:pt idx="0">
              <c:v>Sturges Method Histogram</c:v>
            </c:pt>
          </c:strCache>
        </c:strRef>
      </c:tx>
      <c:overlay val="0"/>
    </c:title>
    <c:autoTitleDeleted val="0"/>
    <c:plotArea>
      <c:layout/>
      <c:barChart>
        <c:barDir val="col"/>
        <c:grouping val="clustered"/>
        <c:varyColors val="0"/>
        <c:ser>
          <c:idx val="0"/>
          <c:order val="0"/>
          <c:tx>
            <c:v>Count</c:v>
          </c:tx>
          <c:invertIfNegative val="0"/>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Univariate!UV_Sturges_Counts</c:f>
              <c:numCache>
                <c:formatCode>0</c:formatCode>
                <c:ptCount val="13"/>
                <c:pt idx="0">
                  <c:v>2</c:v>
                </c:pt>
                <c:pt idx="1">
                  <c:v>10</c:v>
                </c:pt>
                <c:pt idx="2">
                  <c:v>76</c:v>
                </c:pt>
                <c:pt idx="3">
                  <c:v>118</c:v>
                </c:pt>
                <c:pt idx="4">
                  <c:v>170</c:v>
                </c:pt>
                <c:pt idx="5">
                  <c:v>218</c:v>
                </c:pt>
                <c:pt idx="6">
                  <c:v>237</c:v>
                </c:pt>
                <c:pt idx="7">
                  <c:v>351</c:v>
                </c:pt>
                <c:pt idx="8">
                  <c:v>396</c:v>
                </c:pt>
                <c:pt idx="9">
                  <c:v>754</c:v>
                </c:pt>
                <c:pt idx="10">
                  <c:v>343</c:v>
                </c:pt>
                <c:pt idx="11">
                  <c:v>196</c:v>
                </c:pt>
                <c:pt idx="12">
                  <c:v>57</c:v>
                </c:pt>
              </c:numCache>
            </c:numRef>
          </c:val>
          <c:extLst>
            <c:ext xmlns:c16="http://schemas.microsoft.com/office/drawing/2014/chart" uri="{C3380CC4-5D6E-409C-BE32-E72D297353CC}">
              <c16:uniqueId val="{00000001-A36E-4CB5-BDCF-3EF9C5244454}"/>
            </c:ext>
          </c:extLst>
        </c:ser>
        <c:dLbls>
          <c:showLegendKey val="0"/>
          <c:showVal val="0"/>
          <c:showCatName val="0"/>
          <c:showSerName val="0"/>
          <c:showPercent val="0"/>
          <c:showBubbleSize val="0"/>
        </c:dLbls>
        <c:gapWidth val="0"/>
        <c:axId val="421512656"/>
        <c:axId val="275139600"/>
      </c:barChart>
      <c:lineChart>
        <c:grouping val="standard"/>
        <c:varyColors val="0"/>
        <c:ser>
          <c:idx val="1"/>
          <c:order val="1"/>
          <c:tx>
            <c:v>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Univariate!UV_Sturges_Normal_Expected</c:f>
              <c:numCache>
                <c:formatCode>General</c:formatCode>
                <c:ptCount val="13"/>
                <c:pt idx="0">
                  <c:v>2.7637825077142715</c:v>
                </c:pt>
                <c:pt idx="1">
                  <c:v>9.8560746619324693</c:v>
                </c:pt>
                <c:pt idx="2">
                  <c:v>29.398162327012038</c:v>
                </c:pt>
                <c:pt idx="3">
                  <c:v>73.345548026625949</c:v>
                </c:pt>
                <c:pt idx="4">
                  <c:v>153.06751638591393</c:v>
                </c:pt>
                <c:pt idx="5">
                  <c:v>267.21640377216181</c:v>
                </c:pt>
                <c:pt idx="6">
                  <c:v>390.23448391563971</c:v>
                </c:pt>
                <c:pt idx="7">
                  <c:v>476.73676721876984</c:v>
                </c:pt>
                <c:pt idx="8">
                  <c:v>487.22145233104203</c:v>
                </c:pt>
                <c:pt idx="9">
                  <c:v>416.55214476432565</c:v>
                </c:pt>
                <c:pt idx="10">
                  <c:v>297.92312408807055</c:v>
                </c:pt>
                <c:pt idx="11">
                  <c:v>178.2476437704675</c:v>
                </c:pt>
                <c:pt idx="12">
                  <c:v>89.210782546436263</c:v>
                </c:pt>
              </c:numCache>
            </c:numRef>
          </c:val>
          <c:smooth val="1"/>
          <c:extLst>
            <c:ext xmlns:c16="http://schemas.microsoft.com/office/drawing/2014/chart" uri="{C3380CC4-5D6E-409C-BE32-E72D297353CC}">
              <c16:uniqueId val="{00000002-A36E-4CB5-BDCF-3EF9C5244454}"/>
            </c:ext>
          </c:extLst>
        </c:ser>
        <c:ser>
          <c:idx val="2"/>
          <c:order val="2"/>
          <c:tx>
            <c:v>Lognormal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Univariate!UV_Sturges_Lognormal_Expected</c:f>
              <c:numCache>
                <c:formatCode>General</c:formatCode>
                <c:ptCount val="13"/>
                <c:pt idx="0">
                  <c:v>0.4437205090425318</c:v>
                </c:pt>
                <c:pt idx="1">
                  <c:v>4.205871901009119</c:v>
                </c:pt>
                <c:pt idx="2">
                  <c:v>22.471643554719584</c:v>
                </c:pt>
                <c:pt idx="3">
                  <c:v>76.142545747309285</c:v>
                </c:pt>
                <c:pt idx="4">
                  <c:v>178.78156725072213</c:v>
                </c:pt>
                <c:pt idx="5">
                  <c:v>311.36927898676419</c:v>
                </c:pt>
                <c:pt idx="6">
                  <c:v>424.18348476544185</c:v>
                </c:pt>
                <c:pt idx="7">
                  <c:v>471.41510578928916</c:v>
                </c:pt>
                <c:pt idx="8">
                  <c:v>442.00369426251643</c:v>
                </c:pt>
                <c:pt idx="9">
                  <c:v>359.27275020241422</c:v>
                </c:pt>
                <c:pt idx="10">
                  <c:v>258.83819971296072</c:v>
                </c:pt>
                <c:pt idx="11">
                  <c:v>168.32957368583229</c:v>
                </c:pt>
                <c:pt idx="12">
                  <c:v>100.320069396534</c:v>
                </c:pt>
              </c:numCache>
            </c:numRef>
          </c:val>
          <c:smooth val="1"/>
          <c:extLst>
            <c:ext xmlns:c16="http://schemas.microsoft.com/office/drawing/2014/chart" uri="{C3380CC4-5D6E-409C-BE32-E72D297353CC}">
              <c16:uniqueId val="{00000003-A36E-4CB5-BDCF-3EF9C5244454}"/>
            </c:ext>
          </c:extLst>
        </c:ser>
        <c:ser>
          <c:idx val="3"/>
          <c:order val="3"/>
          <c:tx>
            <c:v>Exponential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Univariate!UV_Sturges_Exponential_Expected</c:f>
              <c:numCache>
                <c:formatCode>General</c:formatCode>
                <c:ptCount val="13"/>
                <c:pt idx="0">
                  <c:v>98.579662734667835</c:v>
                </c:pt>
                <c:pt idx="1">
                  <c:v>92.972568442718327</c:v>
                </c:pt>
                <c:pt idx="2">
                  <c:v>87.684399023572468</c:v>
                </c:pt>
                <c:pt idx="3">
                  <c:v>82.697014408741353</c:v>
                </c:pt>
                <c:pt idx="4">
                  <c:v>77.993306315311699</c:v>
                </c:pt>
                <c:pt idx="5">
                  <c:v>73.557139559213624</c:v>
                </c:pt>
                <c:pt idx="6">
                  <c:v>69.373296706507475</c:v>
                </c:pt>
                <c:pt idx="7">
                  <c:v>65.427425872846399</c:v>
                </c:pt>
                <c:pt idx="8">
                  <c:v>61.705991492044518</c:v>
                </c:pt>
                <c:pt idx="9">
                  <c:v>58.196227884865408</c:v>
                </c:pt>
                <c:pt idx="10">
                  <c:v>54.886095468764694</c:v>
                </c:pt>
                <c:pt idx="11">
                  <c:v>51.764239458375712</c:v>
                </c:pt>
                <c:pt idx="12">
                  <c:v>48.819950915054292</c:v>
                </c:pt>
              </c:numCache>
            </c:numRef>
          </c:val>
          <c:smooth val="1"/>
          <c:extLst>
            <c:ext xmlns:c16="http://schemas.microsoft.com/office/drawing/2014/chart" uri="{C3380CC4-5D6E-409C-BE32-E72D297353CC}">
              <c16:uniqueId val="{00000004-A36E-4CB5-BDCF-3EF9C5244454}"/>
            </c:ext>
          </c:extLst>
        </c:ser>
        <c:ser>
          <c:idx val="4"/>
          <c:order val="4"/>
          <c:tx>
            <c:v>Weibull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Univariate!UV_Sturges_Weibull_Expected</c:f>
              <c:numCache>
                <c:formatCode>General</c:formatCode>
                <c:ptCount val="13"/>
                <c:pt idx="0">
                  <c:v>7.936118887524791</c:v>
                </c:pt>
                <c:pt idx="1">
                  <c:v>17.771042501278711</c:v>
                </c:pt>
                <c:pt idx="2">
                  <c:v>36.794281229425671</c:v>
                </c:pt>
                <c:pt idx="3">
                  <c:v>70.980600030140238</c:v>
                </c:pt>
                <c:pt idx="4">
                  <c:v>127.81689798718398</c:v>
                </c:pt>
                <c:pt idx="5">
                  <c:v>213.81960802332046</c:v>
                </c:pt>
                <c:pt idx="6">
                  <c:v>327.98927542861685</c:v>
                </c:pt>
                <c:pt idx="7">
                  <c:v>450.52566425273341</c:v>
                </c:pt>
                <c:pt idx="8">
                  <c:v>533.61804929996185</c:v>
                </c:pt>
                <c:pt idx="9">
                  <c:v>515.33378400210233</c:v>
                </c:pt>
                <c:pt idx="10">
                  <c:v>374.91740472751326</c:v>
                </c:pt>
                <c:pt idx="11">
                  <c:v>184.47952493737441</c:v>
                </c:pt>
                <c:pt idx="12">
                  <c:v>53.228776304554373</c:v>
                </c:pt>
              </c:numCache>
            </c:numRef>
          </c:val>
          <c:smooth val="1"/>
          <c:extLst>
            <c:ext xmlns:c16="http://schemas.microsoft.com/office/drawing/2014/chart" uri="{C3380CC4-5D6E-409C-BE32-E72D297353CC}">
              <c16:uniqueId val="{00000005-A36E-4CB5-BDCF-3EF9C5244454}"/>
            </c:ext>
          </c:extLst>
        </c:ser>
        <c:ser>
          <c:idx val="5"/>
          <c:order val="5"/>
          <c:tx>
            <c:v>Gamma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Univariate!UV_Sturges_Gamma_Expected</c:f>
              <c:numCache>
                <c:formatCode>General</c:formatCode>
                <c:ptCount val="13"/>
                <c:pt idx="0">
                  <c:v>0.89674680097196968</c:v>
                </c:pt>
                <c:pt idx="1">
                  <c:v>5.8140015603611221</c:v>
                </c:pt>
                <c:pt idx="2">
                  <c:v>24.935587525290302</c:v>
                </c:pt>
                <c:pt idx="3">
                  <c:v>75.532721074995237</c:v>
                </c:pt>
                <c:pt idx="4">
                  <c:v>170.07232582724222</c:v>
                </c:pt>
                <c:pt idx="5">
                  <c:v>296.4860973567354</c:v>
                </c:pt>
                <c:pt idx="6">
                  <c:v>413.58312951168614</c:v>
                </c:pt>
                <c:pt idx="7">
                  <c:v>474.30184786001161</c:v>
                </c:pt>
                <c:pt idx="8">
                  <c:v>457.33371333581869</c:v>
                </c:pt>
                <c:pt idx="9">
                  <c:v>377.81723628209437</c:v>
                </c:pt>
                <c:pt idx="10">
                  <c:v>271.72657707620783</c:v>
                </c:pt>
                <c:pt idx="11">
                  <c:v>172.46657666511575</c:v>
                </c:pt>
                <c:pt idx="12">
                  <c:v>97.745314221389336</c:v>
                </c:pt>
              </c:numCache>
            </c:numRef>
          </c:val>
          <c:smooth val="1"/>
          <c:extLst>
            <c:ext xmlns:c16="http://schemas.microsoft.com/office/drawing/2014/chart" uri="{C3380CC4-5D6E-409C-BE32-E72D297353CC}">
              <c16:uniqueId val="{00000006-A36E-4CB5-BDCF-3EF9C5244454}"/>
            </c:ext>
          </c:extLst>
        </c:ser>
        <c:ser>
          <c:idx val="6"/>
          <c:order val="6"/>
          <c:tx>
            <c:v>Triangular</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Univariate!UV_Sturges_Triangular_Expected</c:f>
              <c:numCache>
                <c:formatCode>General</c:formatCode>
                <c:ptCount val="13"/>
                <c:pt idx="0">
                  <c:v>25.438141140951959</c:v>
                </c:pt>
                <c:pt idx="1">
                  <c:v>75.025160908889461</c:v>
                </c:pt>
                <c:pt idx="2">
                  <c:v>124.61218067682698</c:v>
                </c:pt>
                <c:pt idx="3">
                  <c:v>174.19920044476444</c:v>
                </c:pt>
                <c:pt idx="4">
                  <c:v>223.78622021270195</c:v>
                </c:pt>
                <c:pt idx="5">
                  <c:v>273.3732399806396</c:v>
                </c:pt>
                <c:pt idx="6">
                  <c:v>322.96025974857702</c:v>
                </c:pt>
                <c:pt idx="7">
                  <c:v>372.54727951651432</c:v>
                </c:pt>
                <c:pt idx="8">
                  <c:v>422.13429928445208</c:v>
                </c:pt>
                <c:pt idx="9">
                  <c:v>398.5993092153729</c:v>
                </c:pt>
                <c:pt idx="10">
                  <c:v>285.29992417233399</c:v>
                </c:pt>
                <c:pt idx="11">
                  <c:v>171.77030850487188</c:v>
                </c:pt>
                <c:pt idx="12">
                  <c:v>58.240692837409142</c:v>
                </c:pt>
              </c:numCache>
            </c:numRef>
          </c:val>
          <c:smooth val="1"/>
          <c:extLst>
            <c:ext xmlns:c16="http://schemas.microsoft.com/office/drawing/2014/chart" uri="{C3380CC4-5D6E-409C-BE32-E72D297353CC}">
              <c16:uniqueId val="{00000007-A36E-4CB5-BDCF-3EF9C5244454}"/>
            </c:ext>
          </c:extLst>
        </c:ser>
        <c:ser>
          <c:idx val="7"/>
          <c:order val="7"/>
          <c:tx>
            <c:v>Beta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Univariate!UV_Sturges_Beta_Expected</c:f>
              <c:numCache>
                <c:formatCode>General</c:formatCode>
                <c:ptCount val="13"/>
                <c:pt idx="0">
                  <c:v>7.14170950447688E-2</c:v>
                </c:pt>
                <c:pt idx="1">
                  <c:v>2.9009901849758006</c:v>
                </c:pt>
                <c:pt idx="2">
                  <c:v>21.024618591605066</c:v>
                </c:pt>
                <c:pt idx="3">
                  <c:v>73.517208522433251</c:v>
                </c:pt>
                <c:pt idx="4">
                  <c:v>171.45145967259339</c:v>
                </c:pt>
                <c:pt idx="5">
                  <c:v>305.47774390366914</c:v>
                </c:pt>
                <c:pt idx="6">
                  <c:v>442.91797930156878</c:v>
                </c:pt>
                <c:pt idx="7">
                  <c:v>536.50874378601304</c:v>
                </c:pt>
                <c:pt idx="8">
                  <c:v>542.9488283981234</c:v>
                </c:pt>
                <c:pt idx="9">
                  <c:v>445.81290348295516</c:v>
                </c:pt>
                <c:pt idx="10">
                  <c:v>273.78231537286365</c:v>
                </c:pt>
                <c:pt idx="11">
                  <c:v>101.02887835826883</c:v>
                </c:pt>
                <c:pt idx="12">
                  <c:v>10.556912704776252</c:v>
                </c:pt>
              </c:numCache>
            </c:numRef>
          </c:val>
          <c:smooth val="1"/>
          <c:extLst>
            <c:ext xmlns:c16="http://schemas.microsoft.com/office/drawing/2014/chart" uri="{C3380CC4-5D6E-409C-BE32-E72D297353CC}">
              <c16:uniqueId val="{00000008-A36E-4CB5-BDCF-3EF9C5244454}"/>
            </c:ext>
          </c:extLst>
        </c:ser>
        <c:ser>
          <c:idx val="8"/>
          <c:order val="8"/>
          <c:tx>
            <c:v>BetaPERT</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Univariate!UV_Sturges_BetaPERT_Expected</c:f>
              <c:numCache>
                <c:formatCode>General</c:formatCode>
                <c:ptCount val="13"/>
                <c:pt idx="0">
                  <c:v>1.0663009001511186</c:v>
                </c:pt>
                <c:pt idx="1">
                  <c:v>12.150185075650418</c:v>
                </c:pt>
                <c:pt idx="2">
                  <c:v>42.518339137898408</c:v>
                </c:pt>
                <c:pt idx="3">
                  <c:v>94.398250616831064</c:v>
                </c:pt>
                <c:pt idx="4">
                  <c:v>164.74593231533473</c:v>
                </c:pt>
                <c:pt idx="5">
                  <c:v>246.3857126227654</c:v>
                </c:pt>
                <c:pt idx="6">
                  <c:v>328.84248219128972</c:v>
                </c:pt>
                <c:pt idx="7">
                  <c:v>399.12143870147167</c:v>
                </c:pt>
                <c:pt idx="8">
                  <c:v>442.5753522118074</c:v>
                </c:pt>
                <c:pt idx="9">
                  <c:v>444.03375578218436</c:v>
                </c:pt>
                <c:pt idx="10">
                  <c:v>389.55988258306741</c:v>
                </c:pt>
                <c:pt idx="11">
                  <c:v>269.95942961176758</c:v>
                </c:pt>
                <c:pt idx="12">
                  <c:v>92.636015268801458</c:v>
                </c:pt>
              </c:numCache>
            </c:numRef>
          </c:val>
          <c:smooth val="1"/>
          <c:extLst>
            <c:ext xmlns:c16="http://schemas.microsoft.com/office/drawing/2014/chart" uri="{C3380CC4-5D6E-409C-BE32-E72D297353CC}">
              <c16:uniqueId val="{00000009-A36E-4CB5-BDCF-3EF9C5244454}"/>
            </c:ext>
          </c:extLst>
        </c:ser>
        <c:dLbls>
          <c:showLegendKey val="0"/>
          <c:showVal val="0"/>
          <c:showCatName val="0"/>
          <c:showSerName val="0"/>
          <c:showPercent val="0"/>
          <c:showBubbleSize val="0"/>
        </c:dLbls>
        <c:marker val="1"/>
        <c:smooth val="0"/>
        <c:axId val="421512656"/>
        <c:axId val="275139600"/>
      </c:lineChart>
      <c:catAx>
        <c:axId val="421512656"/>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275139600"/>
        <c:crosses val="autoZero"/>
        <c:auto val="1"/>
        <c:lblAlgn val="ctr"/>
        <c:lblOffset val="100"/>
        <c:noMultiLvlLbl val="0"/>
      </c:catAx>
      <c:valAx>
        <c:axId val="275139600"/>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42151265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Univariate!$G$34</c:f>
          <c:strCache>
            <c:ptCount val="1"/>
            <c:pt idx="0">
              <c:v>Scott Method Histogram</c:v>
            </c:pt>
          </c:strCache>
        </c:strRef>
      </c:tx>
      <c:overlay val="0"/>
    </c:title>
    <c:autoTitleDeleted val="0"/>
    <c:plotArea>
      <c:layout/>
      <c:barChart>
        <c:barDir val="col"/>
        <c:grouping val="clustered"/>
        <c:varyColors val="0"/>
        <c:ser>
          <c:idx val="0"/>
          <c:order val="0"/>
          <c:tx>
            <c:v>Count</c:v>
          </c:tx>
          <c:invertIfNegative val="0"/>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Univariate!UV_Scott_Counts</c:f>
              <c:numCache>
                <c:formatCode>0</c:formatCode>
                <c:ptCount val="23"/>
                <c:pt idx="0">
                  <c:v>1</c:v>
                </c:pt>
                <c:pt idx="1">
                  <c:v>1</c:v>
                </c:pt>
                <c:pt idx="2">
                  <c:v>4</c:v>
                </c:pt>
                <c:pt idx="3">
                  <c:v>20</c:v>
                </c:pt>
                <c:pt idx="4">
                  <c:v>41</c:v>
                </c:pt>
                <c:pt idx="5">
                  <c:v>60</c:v>
                </c:pt>
                <c:pt idx="6">
                  <c:v>68</c:v>
                </c:pt>
                <c:pt idx="7">
                  <c:v>93</c:v>
                </c:pt>
                <c:pt idx="8">
                  <c:v>109</c:v>
                </c:pt>
                <c:pt idx="9">
                  <c:v>140</c:v>
                </c:pt>
                <c:pt idx="10">
                  <c:v>89</c:v>
                </c:pt>
                <c:pt idx="11">
                  <c:v>145</c:v>
                </c:pt>
                <c:pt idx="12">
                  <c:v>173</c:v>
                </c:pt>
                <c:pt idx="13">
                  <c:v>200</c:v>
                </c:pt>
                <c:pt idx="14">
                  <c:v>164</c:v>
                </c:pt>
                <c:pt idx="15">
                  <c:v>308</c:v>
                </c:pt>
                <c:pt idx="16">
                  <c:v>513</c:v>
                </c:pt>
                <c:pt idx="17">
                  <c:v>274</c:v>
                </c:pt>
                <c:pt idx="18">
                  <c:v>251</c:v>
                </c:pt>
                <c:pt idx="19">
                  <c:v>150</c:v>
                </c:pt>
                <c:pt idx="20">
                  <c:v>67</c:v>
                </c:pt>
                <c:pt idx="21">
                  <c:v>27</c:v>
                </c:pt>
                <c:pt idx="22">
                  <c:v>30</c:v>
                </c:pt>
              </c:numCache>
            </c:numRef>
          </c:val>
          <c:extLst>
            <c:ext xmlns:c16="http://schemas.microsoft.com/office/drawing/2014/chart" uri="{C3380CC4-5D6E-409C-BE32-E72D297353CC}">
              <c16:uniqueId val="{00000001-4E78-4DC1-AB0E-E4E465ADBCA4}"/>
            </c:ext>
          </c:extLst>
        </c:ser>
        <c:dLbls>
          <c:showLegendKey val="0"/>
          <c:showVal val="0"/>
          <c:showCatName val="0"/>
          <c:showSerName val="0"/>
          <c:showPercent val="0"/>
          <c:showBubbleSize val="0"/>
        </c:dLbls>
        <c:gapWidth val="0"/>
        <c:axId val="425193360"/>
        <c:axId val="275082480"/>
      </c:barChart>
      <c:lineChart>
        <c:grouping val="standard"/>
        <c:varyColors val="0"/>
        <c:ser>
          <c:idx val="1"/>
          <c:order val="1"/>
          <c:tx>
            <c:v>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Univariate!UV_Scott_Normal_Expected</c:f>
              <c:numCache>
                <c:formatCode>General</c:formatCode>
                <c:ptCount val="23"/>
                <c:pt idx="0">
                  <c:v>1.1002919797007837</c:v>
                </c:pt>
                <c:pt idx="1">
                  <c:v>2.3767469003777291</c:v>
                </c:pt>
                <c:pt idx="2">
                  <c:v>4.8466103023372531</c:v>
                </c:pt>
                <c:pt idx="3">
                  <c:v>9.3298341144929768</c:v>
                </c:pt>
                <c:pt idx="4">
                  <c:v>16.954728614080597</c:v>
                </c:pt>
                <c:pt idx="5">
                  <c:v>29.086352973043944</c:v>
                </c:pt>
                <c:pt idx="6">
                  <c:v>47.10527833257968</c:v>
                </c:pt>
                <c:pt idx="7">
                  <c:v>72.01651261057205</c:v>
                </c:pt>
                <c:pt idx="8">
                  <c:v>103.93865710948769</c:v>
                </c:pt>
                <c:pt idx="9">
                  <c:v>141.61357036880588</c:v>
                </c:pt>
                <c:pt idx="10">
                  <c:v>182.14431255953883</c:v>
                </c:pt>
                <c:pt idx="11">
                  <c:v>221.1614888004631</c:v>
                </c:pt>
                <c:pt idx="12">
                  <c:v>253.5050864275259</c:v>
                </c:pt>
                <c:pt idx="13">
                  <c:v>274.31353000125233</c:v>
                </c:pt>
                <c:pt idx="14">
                  <c:v>280.21489319194131</c:v>
                </c:pt>
                <c:pt idx="15">
                  <c:v>270.22072056696129</c:v>
                </c:pt>
                <c:pt idx="16">
                  <c:v>245.99682664589358</c:v>
                </c:pt>
                <c:pt idx="17">
                  <c:v>211.40912036674925</c:v>
                </c:pt>
                <c:pt idx="18">
                  <c:v>171.51463563398519</c:v>
                </c:pt>
                <c:pt idx="19">
                  <c:v>131.35958149624909</c:v>
                </c:pt>
                <c:pt idx="20">
                  <c:v>94.974113072190789</c:v>
                </c:pt>
                <c:pt idx="21">
                  <c:v>64.823343963167531</c:v>
                </c:pt>
                <c:pt idx="22">
                  <c:v>41.767650284715202</c:v>
                </c:pt>
              </c:numCache>
            </c:numRef>
          </c:val>
          <c:smooth val="1"/>
          <c:extLst>
            <c:ext xmlns:c16="http://schemas.microsoft.com/office/drawing/2014/chart" uri="{C3380CC4-5D6E-409C-BE32-E72D297353CC}">
              <c16:uniqueId val="{00000002-4E78-4DC1-AB0E-E4E465ADBCA4}"/>
            </c:ext>
          </c:extLst>
        </c:ser>
        <c:ser>
          <c:idx val="2"/>
          <c:order val="2"/>
          <c:tx>
            <c:v>Lognormal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Univariate!UV_Scott_Lognormal_Expected</c:f>
              <c:numCache>
                <c:formatCode>General</c:formatCode>
                <c:ptCount val="23"/>
                <c:pt idx="0">
                  <c:v>0.11604249498883461</c:v>
                </c:pt>
                <c:pt idx="1">
                  <c:v>0.51447413113909868</c:v>
                </c:pt>
                <c:pt idx="2">
                  <c:v>1.8178585437628438</c:v>
                </c:pt>
                <c:pt idx="3">
                  <c:v>5.2781135478875552</c:v>
                </c:pt>
                <c:pt idx="4">
                  <c:v>12.917290925134429</c:v>
                </c:pt>
                <c:pt idx="5">
                  <c:v>27.221797294204897</c:v>
                </c:pt>
                <c:pt idx="6">
                  <c:v>50.299283254732096</c:v>
                </c:pt>
                <c:pt idx="7">
                  <c:v>82.753618213888558</c:v>
                </c:pt>
                <c:pt idx="8">
                  <c:v>122.83284391222604</c:v>
                </c:pt>
                <c:pt idx="9">
                  <c:v>166.36922067734923</c:v>
                </c:pt>
                <c:pt idx="10">
                  <c:v>207.64885411338292</c:v>
                </c:pt>
                <c:pt idx="11">
                  <c:v>240.87751537869886</c:v>
                </c:pt>
                <c:pt idx="12">
                  <c:v>261.64761227449361</c:v>
                </c:pt>
                <c:pt idx="13">
                  <c:v>267.87804193192778</c:v>
                </c:pt>
                <c:pt idx="14">
                  <c:v>259.99449338532378</c:v>
                </c:pt>
                <c:pt idx="15">
                  <c:v>240.44403411194855</c:v>
                </c:pt>
                <c:pt idx="16">
                  <c:v>212.83961109280403</c:v>
                </c:pt>
                <c:pt idx="17">
                  <c:v>181.06260924514748</c:v>
                </c:pt>
                <c:pt idx="18">
                  <c:v>148.56080846491651</c:v>
                </c:pt>
                <c:pt idx="19">
                  <c:v>117.94413729688549</c:v>
                </c:pt>
                <c:pt idx="20">
                  <c:v>90.865547672434488</c:v>
                </c:pt>
                <c:pt idx="21">
                  <c:v>68.108500678561825</c:v>
                </c:pt>
                <c:pt idx="22">
                  <c:v>49.785197122716518</c:v>
                </c:pt>
              </c:numCache>
            </c:numRef>
          </c:val>
          <c:smooth val="1"/>
          <c:extLst>
            <c:ext xmlns:c16="http://schemas.microsoft.com/office/drawing/2014/chart" uri="{C3380CC4-5D6E-409C-BE32-E72D297353CC}">
              <c16:uniqueId val="{00000003-4E78-4DC1-AB0E-E4E465ADBCA4}"/>
            </c:ext>
          </c:extLst>
        </c:ser>
        <c:ser>
          <c:idx val="3"/>
          <c:order val="3"/>
          <c:tx>
            <c:v>Exponential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Univariate!UV_Scott_Exponential_Expected</c:f>
              <c:numCache>
                <c:formatCode>General</c:formatCode>
                <c:ptCount val="23"/>
                <c:pt idx="0">
                  <c:v>56.427319371871135</c:v>
                </c:pt>
                <c:pt idx="1">
                  <c:v>54.590180265240292</c:v>
                </c:pt>
                <c:pt idx="2">
                  <c:v>52.812854031782521</c:v>
                </c:pt>
                <c:pt idx="3">
                  <c:v>51.09339330682505</c:v>
                </c:pt>
                <c:pt idx="4">
                  <c:v>49.429914127247571</c:v>
                </c:pt>
                <c:pt idx="5">
                  <c:v>47.820593867284366</c:v>
                </c:pt>
                <c:pt idx="6">
                  <c:v>46.263669241520496</c:v>
                </c:pt>
                <c:pt idx="7">
                  <c:v>44.757434372915185</c:v>
                </c:pt>
                <c:pt idx="8">
                  <c:v>43.300238923720215</c:v>
                </c:pt>
                <c:pt idx="9">
                  <c:v>41.890486287253829</c:v>
                </c:pt>
                <c:pt idx="10">
                  <c:v>40.526631838543651</c:v>
                </c:pt>
                <c:pt idx="11">
                  <c:v>39.207181241928083</c:v>
                </c:pt>
                <c:pt idx="12">
                  <c:v>37.930688813754742</c:v>
                </c:pt>
                <c:pt idx="13">
                  <c:v>36.695755938387336</c:v>
                </c:pt>
                <c:pt idx="14">
                  <c:v>35.501029535782166</c:v>
                </c:pt>
                <c:pt idx="15">
                  <c:v>34.345200578959791</c:v>
                </c:pt>
                <c:pt idx="16">
                  <c:v>33.227002659741629</c:v>
                </c:pt>
                <c:pt idx="17">
                  <c:v>32.145210601181113</c:v>
                </c:pt>
                <c:pt idx="18">
                  <c:v>31.098639115176034</c:v>
                </c:pt>
                <c:pt idx="19">
                  <c:v>30.086141503779945</c:v>
                </c:pt>
                <c:pt idx="20">
                  <c:v>29.106608402801626</c:v>
                </c:pt>
                <c:pt idx="21">
                  <c:v>28.158966566304006</c:v>
                </c:pt>
                <c:pt idx="22">
                  <c:v>27.242177690683022</c:v>
                </c:pt>
              </c:numCache>
            </c:numRef>
          </c:val>
          <c:smooth val="1"/>
          <c:extLst>
            <c:ext xmlns:c16="http://schemas.microsoft.com/office/drawing/2014/chart" uri="{C3380CC4-5D6E-409C-BE32-E72D297353CC}">
              <c16:uniqueId val="{00000004-4E78-4DC1-AB0E-E4E465ADBCA4}"/>
            </c:ext>
          </c:extLst>
        </c:ser>
        <c:ser>
          <c:idx val="4"/>
          <c:order val="4"/>
          <c:tx>
            <c:v>Weibull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Univariate!UV_Scott_Weibull_Expected</c:f>
              <c:numCache>
                <c:formatCode>General</c:formatCode>
                <c:ptCount val="23"/>
                <c:pt idx="0">
                  <c:v>3.652071114324384</c:v>
                </c:pt>
                <c:pt idx="1">
                  <c:v>5.8961958408041477</c:v>
                </c:pt>
                <c:pt idx="2">
                  <c:v>9.2581466563666837</c:v>
                </c:pt>
                <c:pt idx="3">
                  <c:v>14.171778884117399</c:v>
                </c:pt>
                <c:pt idx="4">
                  <c:v>21.185394824410707</c:v>
                </c:pt>
                <c:pt idx="5">
                  <c:v>30.964933242706685</c:v>
                </c:pt>
                <c:pt idx="6">
                  <c:v>44.276915981773044</c:v>
                </c:pt>
                <c:pt idx="7">
                  <c:v>61.935193022772303</c:v>
                </c:pt>
                <c:pt idx="8">
                  <c:v>84.68939341088074</c:v>
                </c:pt>
                <c:pt idx="9">
                  <c:v>113.0289081801841</c:v>
                </c:pt>
                <c:pt idx="10">
                  <c:v>146.88011979032078</c:v>
                </c:pt>
                <c:pt idx="11">
                  <c:v>185.19696693323544</c:v>
                </c:pt>
                <c:pt idx="12">
                  <c:v>225.50009054672896</c:v>
                </c:pt>
                <c:pt idx="13">
                  <c:v>263.51853190428579</c:v>
                </c:pt>
                <c:pt idx="14">
                  <c:v>293.21778339281548</c:v>
                </c:pt>
                <c:pt idx="15">
                  <c:v>307.58997345601915</c:v>
                </c:pt>
                <c:pt idx="16">
                  <c:v>300.48513241987473</c:v>
                </c:pt>
                <c:pt idx="17">
                  <c:v>269.29083702369422</c:v>
                </c:pt>
                <c:pt idx="18">
                  <c:v>217.4073983844614</c:v>
                </c:pt>
                <c:pt idx="19">
                  <c:v>154.70710450174084</c:v>
                </c:pt>
                <c:pt idx="20">
                  <c:v>94.54880385456508</c:v>
                </c:pt>
                <c:pt idx="21">
                  <c:v>48.127139955434004</c:v>
                </c:pt>
                <c:pt idx="22">
                  <c:v>19.682214290214333</c:v>
                </c:pt>
              </c:numCache>
            </c:numRef>
          </c:val>
          <c:smooth val="1"/>
          <c:extLst>
            <c:ext xmlns:c16="http://schemas.microsoft.com/office/drawing/2014/chart" uri="{C3380CC4-5D6E-409C-BE32-E72D297353CC}">
              <c16:uniqueId val="{00000005-4E78-4DC1-AB0E-E4E465ADBCA4}"/>
            </c:ext>
          </c:extLst>
        </c:ser>
        <c:ser>
          <c:idx val="5"/>
          <c:order val="5"/>
          <c:tx>
            <c:v>Gamma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Univariate!UV_Scott_Gamma_Expected</c:f>
              <c:numCache>
                <c:formatCode>General</c:formatCode>
                <c:ptCount val="23"/>
                <c:pt idx="0">
                  <c:v>0.2801091194826148</c:v>
                </c:pt>
                <c:pt idx="1">
                  <c:v>0.93110071502737191</c:v>
                </c:pt>
                <c:pt idx="2">
                  <c:v>2.6510650491791767</c:v>
                </c:pt>
                <c:pt idx="3">
                  <c:v>6.5699822671354999</c:v>
                </c:pt>
                <c:pt idx="4">
                  <c:v>14.367178034572676</c:v>
                </c:pt>
                <c:pt idx="5">
                  <c:v>28.051312878294521</c:v>
                </c:pt>
                <c:pt idx="6">
                  <c:v>49.401010172417962</c:v>
                </c:pt>
                <c:pt idx="7">
                  <c:v>79.173139040754009</c:v>
                </c:pt>
                <c:pt idx="8">
                  <c:v>116.37576933094994</c:v>
                </c:pt>
                <c:pt idx="9">
                  <c:v>157.96927578942939</c:v>
                </c:pt>
                <c:pt idx="10">
                  <c:v>199.22817083460939</c:v>
                </c:pt>
                <c:pt idx="11">
                  <c:v>234.71951704351758</c:v>
                </c:pt>
                <c:pt idx="12">
                  <c:v>259.57970483191383</c:v>
                </c:pt>
                <c:pt idx="13">
                  <c:v>270.6465558231796</c:v>
                </c:pt>
                <c:pt idx="14">
                  <c:v>267.08191868220803</c:v>
                </c:pt>
                <c:pt idx="15">
                  <c:v>250.34178463812094</c:v>
                </c:pt>
                <c:pt idx="16">
                  <c:v>223.59527572283321</c:v>
                </c:pt>
                <c:pt idx="17">
                  <c:v>190.8534177439106</c:v>
                </c:pt>
                <c:pt idx="18">
                  <c:v>156.09955516351417</c:v>
                </c:pt>
                <c:pt idx="19">
                  <c:v>122.6381305727204</c:v>
                </c:pt>
                <c:pt idx="20">
                  <c:v>92.755885265182343</c:v>
                </c:pt>
                <c:pt idx="21">
                  <c:v>67.677007597381305</c:v>
                </c:pt>
                <c:pt idx="22">
                  <c:v>47.725008781585423</c:v>
                </c:pt>
              </c:numCache>
            </c:numRef>
          </c:val>
          <c:smooth val="1"/>
          <c:extLst>
            <c:ext xmlns:c16="http://schemas.microsoft.com/office/drawing/2014/chart" uri="{C3380CC4-5D6E-409C-BE32-E72D297353CC}">
              <c16:uniqueId val="{00000006-4E78-4DC1-AB0E-E4E465ADBCA4}"/>
            </c:ext>
          </c:extLst>
        </c:ser>
        <c:ser>
          <c:idx val="6"/>
          <c:order val="6"/>
          <c:tx>
            <c:v>Triangular</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Univariate!UV_Scott_Triangular_Expected</c:f>
              <c:numCache>
                <c:formatCode>General</c:formatCode>
                <c:ptCount val="23"/>
                <c:pt idx="0">
                  <c:v>8.2851567414531058</c:v>
                </c:pt>
                <c:pt idx="1">
                  <c:v>24.126756629508741</c:v>
                </c:pt>
                <c:pt idx="2">
                  <c:v>39.968356517564374</c:v>
                </c:pt>
                <c:pt idx="3">
                  <c:v>55.809956405620007</c:v>
                </c:pt>
                <c:pt idx="4">
                  <c:v>71.651556293675597</c:v>
                </c:pt>
                <c:pt idx="5">
                  <c:v>87.49315618173128</c:v>
                </c:pt>
                <c:pt idx="6">
                  <c:v>103.33475606978689</c:v>
                </c:pt>
                <c:pt idx="7">
                  <c:v>119.17635595784249</c:v>
                </c:pt>
                <c:pt idx="8">
                  <c:v>135.01795584589817</c:v>
                </c:pt>
                <c:pt idx="9">
                  <c:v>150.85955573395387</c:v>
                </c:pt>
                <c:pt idx="10">
                  <c:v>166.7011556220094</c:v>
                </c:pt>
                <c:pt idx="11">
                  <c:v>182.54275551006506</c:v>
                </c:pt>
                <c:pt idx="12">
                  <c:v>198.38435539812076</c:v>
                </c:pt>
                <c:pt idx="13">
                  <c:v>214.22595528617629</c:v>
                </c:pt>
                <c:pt idx="14">
                  <c:v>230.06755517423213</c:v>
                </c:pt>
                <c:pt idx="15">
                  <c:v>245.90915506228731</c:v>
                </c:pt>
                <c:pt idx="16">
                  <c:v>236.57760395914332</c:v>
                </c:pt>
                <c:pt idx="17">
                  <c:v>200.31581735161876</c:v>
                </c:pt>
                <c:pt idx="18">
                  <c:v>164.046431627987</c:v>
                </c:pt>
                <c:pt idx="19">
                  <c:v>127.77704590435525</c:v>
                </c:pt>
                <c:pt idx="20">
                  <c:v>91.507660180723491</c:v>
                </c:pt>
                <c:pt idx="21">
                  <c:v>55.238274457092068</c:v>
                </c:pt>
                <c:pt idx="22">
                  <c:v>18.968888733460311</c:v>
                </c:pt>
              </c:numCache>
            </c:numRef>
          </c:val>
          <c:smooth val="1"/>
          <c:extLst>
            <c:ext xmlns:c16="http://schemas.microsoft.com/office/drawing/2014/chart" uri="{C3380CC4-5D6E-409C-BE32-E72D297353CC}">
              <c16:uniqueId val="{00000007-4E78-4DC1-AB0E-E4E465ADBCA4}"/>
            </c:ext>
          </c:extLst>
        </c:ser>
        <c:ser>
          <c:idx val="7"/>
          <c:order val="7"/>
          <c:tx>
            <c:v>Beta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Univariate!UV_Scott_Beta_Expected</c:f>
              <c:numCache>
                <c:formatCode>General</c:formatCode>
                <c:ptCount val="23"/>
                <c:pt idx="0">
                  <c:v>3.1271863500759549E-3</c:v>
                </c:pt>
                <c:pt idx="1">
                  <c:v>0.13616233520223195</c:v>
                </c:pt>
                <c:pt idx="2">
                  <c:v>1.100011475870194</c:v>
                </c:pt>
                <c:pt idx="3">
                  <c:v>4.4080969106502224</c:v>
                </c:pt>
                <c:pt idx="4">
                  <c:v>12.11630757440436</c:v>
                </c:pt>
                <c:pt idx="5">
                  <c:v>26.309127409205217</c:v>
                </c:pt>
                <c:pt idx="6">
                  <c:v>48.539318648816746</c:v>
                </c:pt>
                <c:pt idx="7">
                  <c:v>79.344009559636447</c:v>
                </c:pt>
                <c:pt idx="8">
                  <c:v>117.9172586613944</c:v>
                </c:pt>
                <c:pt idx="9">
                  <c:v>161.98742938955041</c:v>
                </c:pt>
                <c:pt idx="10">
                  <c:v>207.9212949265694</c:v>
                </c:pt>
                <c:pt idx="11">
                  <c:v>251.053340659475</c:v>
                </c:pt>
                <c:pt idx="12">
                  <c:v>286.21700308533838</c:v>
                </c:pt>
                <c:pt idx="13">
                  <c:v>308.43379609664078</c:v>
                </c:pt>
                <c:pt idx="14">
                  <c:v>313.69582871307631</c:v>
                </c:pt>
                <c:pt idx="15">
                  <c:v>299.75654344147938</c:v>
                </c:pt>
                <c:pt idx="16">
                  <c:v>266.82292914277906</c:v>
                </c:pt>
                <c:pt idx="17">
                  <c:v>218.01902024929552</c:v>
                </c:pt>
                <c:pt idx="18">
                  <c:v>159.46354952572682</c:v>
                </c:pt>
                <c:pt idx="19">
                  <c:v>99.770960734528813</c:v>
                </c:pt>
                <c:pt idx="20">
                  <c:v>48.737181016795454</c:v>
                </c:pt>
                <c:pt idx="21">
                  <c:v>14.888200678907642</c:v>
                </c:pt>
                <c:pt idx="22">
                  <c:v>1.3595019531976824</c:v>
                </c:pt>
              </c:numCache>
            </c:numRef>
          </c:val>
          <c:smooth val="1"/>
          <c:extLst>
            <c:ext xmlns:c16="http://schemas.microsoft.com/office/drawing/2014/chart" uri="{C3380CC4-5D6E-409C-BE32-E72D297353CC}">
              <c16:uniqueId val="{00000008-4E78-4DC1-AB0E-E4E465ADBCA4}"/>
            </c:ext>
          </c:extLst>
        </c:ser>
        <c:ser>
          <c:idx val="8"/>
          <c:order val="8"/>
          <c:tx>
            <c:v>BetaPERT</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Univariate!UV_Scott_BetaPERT_Expected</c:f>
              <c:numCache>
                <c:formatCode>General</c:formatCode>
                <c:ptCount val="23"/>
                <c:pt idx="0">
                  <c:v>0.13214387214132137</c:v>
                </c:pt>
                <c:pt idx="1">
                  <c:v>1.5368459049400425</c:v>
                </c:pt>
                <c:pt idx="2">
                  <c:v>5.6208786788816916</c:v>
                </c:pt>
                <c:pt idx="3">
                  <c:v>13.210955984813042</c:v>
                </c:pt>
                <c:pt idx="4">
                  <c:v>24.70418380929571</c:v>
                </c:pt>
                <c:pt idx="5">
                  <c:v>40.154050514110487</c:v>
                </c:pt>
                <c:pt idx="6">
                  <c:v>59.320465211087658</c:v>
                </c:pt>
                <c:pt idx="7">
                  <c:v>81.705970596835201</c:v>
                </c:pt>
                <c:pt idx="8">
                  <c:v>106.58531595651351</c:v>
                </c:pt>
                <c:pt idx="9">
                  <c:v>133.03170422121966</c:v>
                </c:pt>
                <c:pt idx="10">
                  <c:v>159.94163571419756</c:v>
                </c:pt>
                <c:pt idx="11">
                  <c:v>186.05972909037339</c:v>
                </c:pt>
                <c:pt idx="12">
                  <c:v>210.00475150118933</c:v>
                </c:pt>
                <c:pt idx="13">
                  <c:v>230.29820510210581</c:v>
                </c:pt>
                <c:pt idx="14">
                  <c:v>245.39720591615867</c:v>
                </c:pt>
                <c:pt idx="15">
                  <c:v>253.73418509816938</c:v>
                </c:pt>
                <c:pt idx="16">
                  <c:v>253.76747433373589</c:v>
                </c:pt>
                <c:pt idx="17">
                  <c:v>244.04989940115235</c:v>
                </c:pt>
                <c:pt idx="18">
                  <c:v>223.3291365413497</c:v>
                </c:pt>
                <c:pt idx="19">
                  <c:v>190.70975969491082</c:v>
                </c:pt>
                <c:pt idx="20">
                  <c:v>145.95390002325374</c:v>
                </c:pt>
                <c:pt idx="21">
                  <c:v>90.178753350328762</c:v>
                </c:pt>
                <c:pt idx="22">
                  <c:v>28.565926502257128</c:v>
                </c:pt>
              </c:numCache>
            </c:numRef>
          </c:val>
          <c:smooth val="1"/>
          <c:extLst>
            <c:ext xmlns:c16="http://schemas.microsoft.com/office/drawing/2014/chart" uri="{C3380CC4-5D6E-409C-BE32-E72D297353CC}">
              <c16:uniqueId val="{00000009-4E78-4DC1-AB0E-E4E465ADBCA4}"/>
            </c:ext>
          </c:extLst>
        </c:ser>
        <c:dLbls>
          <c:showLegendKey val="0"/>
          <c:showVal val="0"/>
          <c:showCatName val="0"/>
          <c:showSerName val="0"/>
          <c:showPercent val="0"/>
          <c:showBubbleSize val="0"/>
        </c:dLbls>
        <c:marker val="1"/>
        <c:smooth val="0"/>
        <c:axId val="425193360"/>
        <c:axId val="275082480"/>
      </c:lineChart>
      <c:catAx>
        <c:axId val="425193360"/>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275082480"/>
        <c:crosses val="autoZero"/>
        <c:auto val="1"/>
        <c:lblAlgn val="ctr"/>
        <c:lblOffset val="100"/>
        <c:noMultiLvlLbl val="0"/>
      </c:catAx>
      <c:valAx>
        <c:axId val="275082480"/>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425193360"/>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Univariate!$G$54</c:f>
          <c:strCache>
            <c:ptCount val="1"/>
            <c:pt idx="0">
              <c:v>FD Method Histogram</c:v>
            </c:pt>
          </c:strCache>
        </c:strRef>
      </c:tx>
      <c:overlay val="0"/>
    </c:title>
    <c:autoTitleDeleted val="0"/>
    <c:plotArea>
      <c:layout/>
      <c:barChart>
        <c:barDir val="col"/>
        <c:grouping val="clustered"/>
        <c:varyColors val="0"/>
        <c:ser>
          <c:idx val="0"/>
          <c:order val="0"/>
          <c:tx>
            <c:v>Count</c:v>
          </c:tx>
          <c:invertIfNegative val="0"/>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Univariate!UV_FD_Counts</c:f>
              <c:numCache>
                <c:formatCode>0</c:formatCode>
                <c:ptCount val="30"/>
                <c:pt idx="0">
                  <c:v>1</c:v>
                </c:pt>
                <c:pt idx="1">
                  <c:v>1</c:v>
                </c:pt>
                <c:pt idx="2">
                  <c:v>2</c:v>
                </c:pt>
                <c:pt idx="3">
                  <c:v>3</c:v>
                </c:pt>
                <c:pt idx="4">
                  <c:v>12</c:v>
                </c:pt>
                <c:pt idx="5">
                  <c:v>35</c:v>
                </c:pt>
                <c:pt idx="6">
                  <c:v>38</c:v>
                </c:pt>
                <c:pt idx="7">
                  <c:v>35</c:v>
                </c:pt>
                <c:pt idx="8">
                  <c:v>61</c:v>
                </c:pt>
                <c:pt idx="9">
                  <c:v>69</c:v>
                </c:pt>
                <c:pt idx="10">
                  <c:v>81</c:v>
                </c:pt>
                <c:pt idx="11">
                  <c:v>79</c:v>
                </c:pt>
                <c:pt idx="12">
                  <c:v>113</c:v>
                </c:pt>
                <c:pt idx="13">
                  <c:v>64</c:v>
                </c:pt>
                <c:pt idx="14">
                  <c:v>100</c:v>
                </c:pt>
                <c:pt idx="15">
                  <c:v>125</c:v>
                </c:pt>
                <c:pt idx="16">
                  <c:v>131</c:v>
                </c:pt>
                <c:pt idx="17">
                  <c:v>149</c:v>
                </c:pt>
                <c:pt idx="18">
                  <c:v>176</c:v>
                </c:pt>
                <c:pt idx="19">
                  <c:v>99</c:v>
                </c:pt>
                <c:pt idx="20">
                  <c:v>305</c:v>
                </c:pt>
                <c:pt idx="21">
                  <c:v>392</c:v>
                </c:pt>
                <c:pt idx="22">
                  <c:v>251</c:v>
                </c:pt>
                <c:pt idx="23">
                  <c:v>176</c:v>
                </c:pt>
                <c:pt idx="24">
                  <c:v>177</c:v>
                </c:pt>
                <c:pt idx="25">
                  <c:v>103</c:v>
                </c:pt>
                <c:pt idx="26">
                  <c:v>82</c:v>
                </c:pt>
                <c:pt idx="27">
                  <c:v>23</c:v>
                </c:pt>
                <c:pt idx="28">
                  <c:v>24</c:v>
                </c:pt>
                <c:pt idx="29">
                  <c:v>21</c:v>
                </c:pt>
              </c:numCache>
            </c:numRef>
          </c:val>
          <c:extLst>
            <c:ext xmlns:c16="http://schemas.microsoft.com/office/drawing/2014/chart" uri="{C3380CC4-5D6E-409C-BE32-E72D297353CC}">
              <c16:uniqueId val="{00000001-5926-4DA3-BD55-B97D51C06CB8}"/>
            </c:ext>
          </c:extLst>
        </c:ser>
        <c:dLbls>
          <c:showLegendKey val="0"/>
          <c:showVal val="0"/>
          <c:showCatName val="0"/>
          <c:showSerName val="0"/>
          <c:showPercent val="0"/>
          <c:showBubbleSize val="0"/>
        </c:dLbls>
        <c:gapWidth val="0"/>
        <c:axId val="421514976"/>
        <c:axId val="275079600"/>
      </c:barChart>
      <c:lineChart>
        <c:grouping val="standard"/>
        <c:varyColors val="0"/>
        <c:ser>
          <c:idx val="1"/>
          <c:order val="1"/>
          <c:tx>
            <c:v>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Univariate!UV_FD_Normal_Expected</c:f>
              <c:numCache>
                <c:formatCode>General</c:formatCode>
                <c:ptCount val="30"/>
                <c:pt idx="0">
                  <c:v>0.76043438996394841</c:v>
                </c:pt>
                <c:pt idx="1">
                  <c:v>1.3882884116395573</c:v>
                </c:pt>
                <c:pt idx="2">
                  <c:v>2.4499853059879078</c:v>
                </c:pt>
                <c:pt idx="3">
                  <c:v>4.1793926197814493</c:v>
                </c:pt>
                <c:pt idx="4">
                  <c:v>6.891739422707496</c:v>
                </c:pt>
                <c:pt idx="5">
                  <c:v>10.985266067809903</c:v>
                </c:pt>
                <c:pt idx="6">
                  <c:v>16.926159622337032</c:v>
                </c:pt>
                <c:pt idx="7">
                  <c:v>25.209977904445257</c:v>
                </c:pt>
                <c:pt idx="8">
                  <c:v>36.295495925694929</c:v>
                </c:pt>
                <c:pt idx="9">
                  <c:v>50.512549938412263</c:v>
                </c:pt>
                <c:pt idx="10">
                  <c:v>67.953555614901788</c:v>
                </c:pt>
                <c:pt idx="11">
                  <c:v>88.367273546922419</c:v>
                </c:pt>
                <c:pt idx="12">
                  <c:v>111.08032445105606</c:v>
                </c:pt>
                <c:pt idx="13">
                  <c:v>134.97373632192088</c:v>
                </c:pt>
                <c:pt idx="14">
                  <c:v>158.53599215387899</c:v>
                </c:pt>
                <c:pt idx="15">
                  <c:v>180.00019547363152</c:v>
                </c:pt>
                <c:pt idx="16">
                  <c:v>197.55343876827047</c:v>
                </c:pt>
                <c:pt idx="17">
                  <c:v>209.58622684331095</c:v>
                </c:pt>
                <c:pt idx="18">
                  <c:v>214.93513842689214</c:v>
                </c:pt>
                <c:pt idx="19">
                  <c:v>213.06820350288478</c:v>
                </c:pt>
                <c:pt idx="20">
                  <c:v>204.17210482039167</c:v>
                </c:pt>
                <c:pt idx="21">
                  <c:v>189.12141166203995</c:v>
                </c:pt>
                <c:pt idx="22">
                  <c:v>169.33686610580028</c:v>
                </c:pt>
                <c:pt idx="23">
                  <c:v>146.56451719510952</c:v>
                </c:pt>
                <c:pt idx="24">
                  <c:v>122.62320166724815</c:v>
                </c:pt>
                <c:pt idx="25">
                  <c:v>99.170595579907911</c:v>
                </c:pt>
                <c:pt idx="26">
                  <c:v>77.528185925400649</c:v>
                </c:pt>
                <c:pt idx="27">
                  <c:v>58.587196704187242</c:v>
                </c:pt>
                <c:pt idx="28">
                  <c:v>42.796886046635869</c:v>
                </c:pt>
                <c:pt idx="29">
                  <c:v>30.219545896941028</c:v>
                </c:pt>
              </c:numCache>
            </c:numRef>
          </c:val>
          <c:smooth val="1"/>
          <c:extLst>
            <c:ext xmlns:c16="http://schemas.microsoft.com/office/drawing/2014/chart" uri="{C3380CC4-5D6E-409C-BE32-E72D297353CC}">
              <c16:uniqueId val="{00000002-5926-4DA3-BD55-B97D51C06CB8}"/>
            </c:ext>
          </c:extLst>
        </c:ser>
        <c:ser>
          <c:idx val="2"/>
          <c:order val="2"/>
          <c:tx>
            <c:v>Lognormal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Univariate!UV_FD_Lognormal_Expected</c:f>
              <c:numCache>
                <c:formatCode>General</c:formatCode>
                <c:ptCount val="30"/>
                <c:pt idx="0">
                  <c:v>7.0573086918956848E-2</c:v>
                </c:pt>
                <c:pt idx="1">
                  <c:v>0.23319165264031216</c:v>
                </c:pt>
                <c:pt idx="2">
                  <c:v>0.66826979445912016</c:v>
                </c:pt>
                <c:pt idx="3">
                  <c:v>1.6867647679557891</c:v>
                </c:pt>
                <c:pt idx="4">
                  <c:v>3.800203000051757</c:v>
                </c:pt>
                <c:pt idx="5">
                  <c:v>7.7309375278124302</c:v>
                </c:pt>
                <c:pt idx="6">
                  <c:v>14.345432756425405</c:v>
                </c:pt>
                <c:pt idx="7">
                  <c:v>24.495866746589932</c:v>
                </c:pt>
                <c:pt idx="8">
                  <c:v>38.79276877509897</c:v>
                </c:pt>
                <c:pt idx="9">
                  <c:v>57.368722241976975</c:v>
                </c:pt>
                <c:pt idx="10">
                  <c:v>79.71051566858003</c:v>
                </c:pt>
                <c:pt idx="11">
                  <c:v>104.6236927109057</c:v>
                </c:pt>
                <c:pt idx="12">
                  <c:v>130.35378058950792</c:v>
                </c:pt>
                <c:pt idx="13">
                  <c:v>154.83944900693962</c:v>
                </c:pt>
                <c:pt idx="14">
                  <c:v>176.03423275549653</c:v>
                </c:pt>
                <c:pt idx="15">
                  <c:v>192.2183740338977</c:v>
                </c:pt>
                <c:pt idx="16">
                  <c:v>202.23276190267666</c:v>
                </c:pt>
                <c:pt idx="17">
                  <c:v>205.59514134792022</c:v>
                </c:pt>
                <c:pt idx="18">
                  <c:v>202.49255804015209</c:v>
                </c:pt>
                <c:pt idx="19">
                  <c:v>193.67234760677374</c:v>
                </c:pt>
                <c:pt idx="20">
                  <c:v>180.27043200170081</c:v>
                </c:pt>
                <c:pt idx="21">
                  <c:v>163.61913686606556</c:v>
                </c:pt>
                <c:pt idx="22">
                  <c:v>145.07004948845218</c:v>
                </c:pt>
                <c:pt idx="23">
                  <c:v>125.85524655866372</c:v>
                </c:pt>
                <c:pt idx="24">
                  <c:v>106.99703404763027</c:v>
                </c:pt>
                <c:pt idx="25">
                  <c:v>89.265344107378723</c:v>
                </c:pt>
                <c:pt idx="26">
                  <c:v>73.174662349178021</c:v>
                </c:pt>
                <c:pt idx="27">
                  <c:v>59.008950923703182</c:v>
                </c:pt>
                <c:pt idx="28">
                  <c:v>46.862744053848729</c:v>
                </c:pt>
                <c:pt idx="29">
                  <c:v>36.6883213551544</c:v>
                </c:pt>
              </c:numCache>
            </c:numRef>
          </c:val>
          <c:smooth val="1"/>
          <c:extLst>
            <c:ext xmlns:c16="http://schemas.microsoft.com/office/drawing/2014/chart" uri="{C3380CC4-5D6E-409C-BE32-E72D297353CC}">
              <c16:uniqueId val="{00000003-5926-4DA3-BD55-B97D51C06CB8}"/>
            </c:ext>
          </c:extLst>
        </c:ser>
        <c:ser>
          <c:idx val="3"/>
          <c:order val="3"/>
          <c:tx>
            <c:v>Exponential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Univariate!UV_FD_Exponential_Expected</c:f>
              <c:numCache>
                <c:formatCode>General</c:formatCode>
                <c:ptCount val="30"/>
                <c:pt idx="0">
                  <c:v>43.4275069964255</c:v>
                </c:pt>
                <c:pt idx="1">
                  <c:v>42.339346385413911</c:v>
                </c:pt>
                <c:pt idx="2">
                  <c:v>41.27845175389929</c:v>
                </c:pt>
                <c:pt idx="3">
                  <c:v>40.244139899759595</c:v>
                </c:pt>
                <c:pt idx="4">
                  <c:v>39.235744739830984</c:v>
                </c:pt>
                <c:pt idx="5">
                  <c:v>38.252616880957973</c:v>
                </c:pt>
                <c:pt idx="6">
                  <c:v>37.294123201793496</c:v>
                </c:pt>
                <c:pt idx="7">
                  <c:v>36.359646445073722</c:v>
                </c:pt>
                <c:pt idx="8">
                  <c:v>35.448584820121397</c:v>
                </c:pt>
                <c:pt idx="9">
                  <c:v>34.560351615287708</c:v>
                </c:pt>
                <c:pt idx="10">
                  <c:v>33.69437482012971</c:v>
                </c:pt>
                <c:pt idx="11">
                  <c:v>32.850096757035786</c:v>
                </c:pt>
                <c:pt idx="12">
                  <c:v>32.026973722092777</c:v>
                </c:pt>
                <c:pt idx="13">
                  <c:v>31.224475634943989</c:v>
                </c:pt>
                <c:pt idx="14">
                  <c:v>30.442085697426847</c:v>
                </c:pt>
                <c:pt idx="15">
                  <c:v>29.679300060763772</c:v>
                </c:pt>
                <c:pt idx="16">
                  <c:v>28.93562750108444</c:v>
                </c:pt>
                <c:pt idx="17">
                  <c:v>28.210589103090115</c:v>
                </c:pt>
                <c:pt idx="18">
                  <c:v>27.503717951633853</c:v>
                </c:pt>
                <c:pt idx="19">
                  <c:v>26.814558831038433</c:v>
                </c:pt>
                <c:pt idx="20">
                  <c:v>26.142667931935819</c:v>
                </c:pt>
                <c:pt idx="21">
                  <c:v>25.487612565469224</c:v>
                </c:pt>
                <c:pt idx="22">
                  <c:v>24.848970884638959</c:v>
                </c:pt>
                <c:pt idx="23">
                  <c:v>24.22633161264357</c:v>
                </c:pt>
                <c:pt idx="24">
                  <c:v>23.619293778020495</c:v>
                </c:pt>
                <c:pt idx="25">
                  <c:v>23.027466456427685</c:v>
                </c:pt>
                <c:pt idx="26">
                  <c:v>22.450468518891217</c:v>
                </c:pt>
                <c:pt idx="27">
                  <c:v>21.88792838636618</c:v>
                </c:pt>
                <c:pt idx="28">
                  <c:v>21.339483790441445</c:v>
                </c:pt>
                <c:pt idx="29">
                  <c:v>20.80478154004593</c:v>
                </c:pt>
              </c:numCache>
            </c:numRef>
          </c:val>
          <c:smooth val="1"/>
          <c:extLst>
            <c:ext xmlns:c16="http://schemas.microsoft.com/office/drawing/2014/chart" uri="{C3380CC4-5D6E-409C-BE32-E72D297353CC}">
              <c16:uniqueId val="{00000004-5926-4DA3-BD55-B97D51C06CB8}"/>
            </c:ext>
          </c:extLst>
        </c:ser>
        <c:ser>
          <c:idx val="4"/>
          <c:order val="4"/>
          <c:tx>
            <c:v>Weibull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Univariate!UV_FD_Weibull_Expected</c:f>
              <c:numCache>
                <c:formatCode>General</c:formatCode>
                <c:ptCount val="30"/>
                <c:pt idx="0">
                  <c:v>2.6328030586859383</c:v>
                </c:pt>
                <c:pt idx="1">
                  <c:v>3.8224123352795734</c:v>
                </c:pt>
                <c:pt idx="2">
                  <c:v>5.4562564574125778</c:v>
                </c:pt>
                <c:pt idx="3">
                  <c:v>7.6668236704821329</c:v>
                </c:pt>
                <c:pt idx="4">
                  <c:v>10.615214394611467</c:v>
                </c:pt>
                <c:pt idx="5">
                  <c:v>14.493501854136479</c:v>
                </c:pt>
                <c:pt idx="6">
                  <c:v>19.52540256996939</c:v>
                </c:pt>
                <c:pt idx="7">
                  <c:v>25.963999752491503</c:v>
                </c:pt>
                <c:pt idx="8">
                  <c:v>34.084751990805145</c:v>
                </c:pt>
                <c:pt idx="9">
                  <c:v>44.17143373716808</c:v>
                </c:pt>
                <c:pt idx="10">
                  <c:v>56.492085625005082</c:v>
                </c:pt>
                <c:pt idx="11">
                  <c:v>71.26170074378868</c:v>
                </c:pt>
                <c:pt idx="12">
                  <c:v>88.588597797395991</c:v>
                </c:pt>
                <c:pt idx="13">
                  <c:v>108.40280407682944</c:v>
                </c:pt>
                <c:pt idx="14">
                  <c:v>130.36807392025642</c:v>
                </c:pt>
                <c:pt idx="15">
                  <c:v>153.78527432290952</c:v>
                </c:pt>
                <c:pt idx="16">
                  <c:v>177.50436420878972</c:v>
                </c:pt>
                <c:pt idx="17">
                  <c:v>199.87460932862601</c:v>
                </c:pt>
                <c:pt idx="18">
                  <c:v>218.7752900952697</c:v>
                </c:pt>
                <c:pt idx="19">
                  <c:v>231.77567597838774</c:v>
                </c:pt>
                <c:pt idx="20">
                  <c:v>236.46313517432824</c:v>
                </c:pt>
                <c:pt idx="21">
                  <c:v>230.93994386057199</c:v>
                </c:pt>
                <c:pt idx="22">
                  <c:v>214.41647218451087</c:v>
                </c:pt>
                <c:pt idx="23">
                  <c:v>187.73337215423987</c:v>
                </c:pt>
                <c:pt idx="24">
                  <c:v>153.57138110968035</c:v>
                </c:pt>
                <c:pt idx="25">
                  <c:v>116.12467444872372</c:v>
                </c:pt>
                <c:pt idx="26">
                  <c:v>80.181831565861756</c:v>
                </c:pt>
                <c:pt idx="27">
                  <c:v>49.855879091302803</c:v>
                </c:pt>
                <c:pt idx="28">
                  <c:v>27.477666386201779</c:v>
                </c:pt>
                <c:pt idx="29">
                  <c:v>13.185595718008447</c:v>
                </c:pt>
              </c:numCache>
            </c:numRef>
          </c:val>
          <c:smooth val="1"/>
          <c:extLst>
            <c:ext xmlns:c16="http://schemas.microsoft.com/office/drawing/2014/chart" uri="{C3380CC4-5D6E-409C-BE32-E72D297353CC}">
              <c16:uniqueId val="{00000005-5926-4DA3-BD55-B97D51C06CB8}"/>
            </c:ext>
          </c:extLst>
        </c:ser>
        <c:ser>
          <c:idx val="5"/>
          <c:order val="5"/>
          <c:tx>
            <c:v>Gamma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Univariate!UV_FD_Gamma_Expected</c:f>
              <c:numCache>
                <c:formatCode>General</c:formatCode>
                <c:ptCount val="30"/>
                <c:pt idx="0">
                  <c:v>0.17988760536902609</c:v>
                </c:pt>
                <c:pt idx="1">
                  <c:v>0.46770140489717049</c:v>
                </c:pt>
                <c:pt idx="2">
                  <c:v>1.1052229295430016</c:v>
                </c:pt>
                <c:pt idx="3">
                  <c:v>2.392741864288781</c:v>
                </c:pt>
                <c:pt idx="4">
                  <c:v>4.7791002681140728</c:v>
                </c:pt>
                <c:pt idx="5">
                  <c:v>8.8611813275408693</c:v>
                </c:pt>
                <c:pt idx="6">
                  <c:v>15.336477279901009</c:v>
                </c:pt>
                <c:pt idx="7">
                  <c:v>24.89923856287427</c:v>
                </c:pt>
                <c:pt idx="8">
                  <c:v>38.088205595900199</c:v>
                </c:pt>
                <c:pt idx="9">
                  <c:v>55.11442414974664</c:v>
                </c:pt>
                <c:pt idx="10">
                  <c:v>75.712917000169099</c:v>
                </c:pt>
                <c:pt idx="11">
                  <c:v>99.064554276703461</c:v>
                </c:pt>
                <c:pt idx="12">
                  <c:v>123.8213449775965</c:v>
                </c:pt>
                <c:pt idx="13">
                  <c:v>148.24281518941851</c:v>
                </c:pt>
                <c:pt idx="14">
                  <c:v>170.42145990781995</c:v>
                </c:pt>
                <c:pt idx="15">
                  <c:v>188.55136959184139</c:v>
                </c:pt>
                <c:pt idx="16">
                  <c:v>201.18357114940048</c:v>
                </c:pt>
                <c:pt idx="17">
                  <c:v>207.41687131842332</c:v>
                </c:pt>
                <c:pt idx="18">
                  <c:v>206.99112528260292</c:v>
                </c:pt>
                <c:pt idx="19">
                  <c:v>200.27428068317388</c:v>
                </c:pt>
                <c:pt idx="20">
                  <c:v>188.15777913219159</c:v>
                </c:pt>
                <c:pt idx="21">
                  <c:v>171.89110609469549</c:v>
                </c:pt>
                <c:pt idx="22">
                  <c:v>152.89274511186858</c:v>
                </c:pt>
                <c:pt idx="23">
                  <c:v>132.57200153413879</c:v>
                </c:pt>
                <c:pt idx="24">
                  <c:v>112.18688309626398</c:v>
                </c:pt>
                <c:pt idx="25">
                  <c:v>92.751145621269387</c:v>
                </c:pt>
                <c:pt idx="26">
                  <c:v>74.992094854978092</c:v>
                </c:pt>
                <c:pt idx="27">
                  <c:v>59.352046362658001</c:v>
                </c:pt>
                <c:pt idx="28">
                  <c:v>46.021425868263009</c:v>
                </c:pt>
                <c:pt idx="29">
                  <c:v>34.990157056268515</c:v>
                </c:pt>
              </c:numCache>
            </c:numRef>
          </c:val>
          <c:smooth val="1"/>
          <c:extLst>
            <c:ext xmlns:c16="http://schemas.microsoft.com/office/drawing/2014/chart" uri="{C3380CC4-5D6E-409C-BE32-E72D297353CC}">
              <c16:uniqueId val="{00000006-5926-4DA3-BD55-B97D51C06CB8}"/>
            </c:ext>
          </c:extLst>
        </c:ser>
        <c:ser>
          <c:idx val="6"/>
          <c:order val="6"/>
          <c:tx>
            <c:v>Triangular</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Univariate!UV_FD_Triangular_Expected</c:f>
              <c:numCache>
                <c:formatCode>General</c:formatCode>
                <c:ptCount val="30"/>
                <c:pt idx="0">
                  <c:v>4.9350104006824216</c:v>
                </c:pt>
                <c:pt idx="1">
                  <c:v>14.246350779328484</c:v>
                </c:pt>
                <c:pt idx="2">
                  <c:v>23.557691157974546</c:v>
                </c:pt>
                <c:pt idx="3">
                  <c:v>32.869031536620611</c:v>
                </c:pt>
                <c:pt idx="4">
                  <c:v>42.180371915266669</c:v>
                </c:pt>
                <c:pt idx="5">
                  <c:v>51.491712293912734</c:v>
                </c:pt>
                <c:pt idx="6">
                  <c:v>60.803052672558763</c:v>
                </c:pt>
                <c:pt idx="7">
                  <c:v>70.114393051204885</c:v>
                </c:pt>
                <c:pt idx="8">
                  <c:v>79.425733429850894</c:v>
                </c:pt>
                <c:pt idx="9">
                  <c:v>88.73707380849703</c:v>
                </c:pt>
                <c:pt idx="10">
                  <c:v>98.048414187143067</c:v>
                </c:pt>
                <c:pt idx="11">
                  <c:v>107.35975456578912</c:v>
                </c:pt>
                <c:pt idx="12">
                  <c:v>116.67109494443508</c:v>
                </c:pt>
                <c:pt idx="13">
                  <c:v>125.98243532308138</c:v>
                </c:pt>
                <c:pt idx="14">
                  <c:v>135.29377570172724</c:v>
                </c:pt>
                <c:pt idx="15">
                  <c:v>144.60511608037331</c:v>
                </c:pt>
                <c:pt idx="16">
                  <c:v>153.91645645901886</c:v>
                </c:pt>
                <c:pt idx="17">
                  <c:v>163.22779683766458</c:v>
                </c:pt>
                <c:pt idx="18">
                  <c:v>172.53913721631096</c:v>
                </c:pt>
                <c:pt idx="19">
                  <c:v>181.85047759495683</c:v>
                </c:pt>
                <c:pt idx="20">
                  <c:v>190.98265802251234</c:v>
                </c:pt>
                <c:pt idx="21">
                  <c:v>181.84543117527062</c:v>
                </c:pt>
                <c:pt idx="22">
                  <c:v>160.52709223327</c:v>
                </c:pt>
                <c:pt idx="23">
                  <c:v>139.20875329126838</c:v>
                </c:pt>
                <c:pt idx="24">
                  <c:v>117.89041434926742</c:v>
                </c:pt>
                <c:pt idx="25">
                  <c:v>96.572075407266453</c:v>
                </c:pt>
                <c:pt idx="26">
                  <c:v>75.253736465264851</c:v>
                </c:pt>
                <c:pt idx="27">
                  <c:v>53.935397523263887</c:v>
                </c:pt>
                <c:pt idx="28">
                  <c:v>32.617058581262597</c:v>
                </c:pt>
                <c:pt idx="29">
                  <c:v>11.298719639261638</c:v>
                </c:pt>
              </c:numCache>
            </c:numRef>
          </c:val>
          <c:smooth val="1"/>
          <c:extLst>
            <c:ext xmlns:c16="http://schemas.microsoft.com/office/drawing/2014/chart" uri="{C3380CC4-5D6E-409C-BE32-E72D297353CC}">
              <c16:uniqueId val="{00000007-5926-4DA3-BD55-B97D51C06CB8}"/>
            </c:ext>
          </c:extLst>
        </c:ser>
        <c:ser>
          <c:idx val="7"/>
          <c:order val="7"/>
          <c:tx>
            <c:v>Beta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Univariate!UV_FD_Beta_Expected</c:f>
              <c:numCache>
                <c:formatCode>General</c:formatCode>
                <c:ptCount val="30"/>
                <c:pt idx="0">
                  <c:v>7.2730814844609349E-4</c:v>
                </c:pt>
                <c:pt idx="1">
                  <c:v>3.1932958628563407E-2</c:v>
                </c:pt>
                <c:pt idx="2">
                  <c:v>0.26461934653479779</c:v>
                </c:pt>
                <c:pt idx="3">
                  <c:v>1.0959708445438048</c:v>
                </c:pt>
                <c:pt idx="4">
                  <c:v>3.130097233849821</c:v>
                </c:pt>
                <c:pt idx="5">
                  <c:v>7.0968603186782238</c:v>
                </c:pt>
                <c:pt idx="6">
                  <c:v>13.742146188401072</c:v>
                </c:pt>
                <c:pt idx="7">
                  <c:v>23.710959403824884</c:v>
                </c:pt>
                <c:pt idx="8">
                  <c:v>37.438629495326573</c:v>
                </c:pt>
                <c:pt idx="9">
                  <c:v>55.06128826427252</c:v>
                </c:pt>
                <c:pt idx="10">
                  <c:v>76.353563112880423</c:v>
                </c:pt>
                <c:pt idx="11">
                  <c:v>100.69873234098088</c:v>
                </c:pt>
                <c:pt idx="12">
                  <c:v>127.09420633578962</c:v>
                </c:pt>
                <c:pt idx="13">
                  <c:v>154.19302377901516</c:v>
                </c:pt>
                <c:pt idx="14">
                  <c:v>180.38001573081056</c:v>
                </c:pt>
                <c:pt idx="15">
                  <c:v>203.87934546746501</c:v>
                </c:pt>
                <c:pt idx="16">
                  <c:v>222.88824231712758</c:v>
                </c:pt>
                <c:pt idx="17">
                  <c:v>235.72988296261801</c:v>
                </c:pt>
                <c:pt idx="18">
                  <c:v>241.01650457223886</c:v>
                </c:pt>
                <c:pt idx="19">
                  <c:v>237.8119290449317</c:v>
                </c:pt>
                <c:pt idx="20">
                  <c:v>225.78069808600139</c:v>
                </c:pt>
                <c:pt idx="21">
                  <c:v>205.30891276769916</c:v>
                </c:pt>
                <c:pt idx="22">
                  <c:v>177.5795619881799</c:v>
                </c:pt>
                <c:pt idx="23">
                  <c:v>144.58248921353203</c:v>
                </c:pt>
                <c:pt idx="24">
                  <c:v>109.03597357399535</c:v>
                </c:pt>
                <c:pt idx="25">
                  <c:v>74.192787070591464</c:v>
                </c:pt>
                <c:pt idx="26">
                  <c:v>43.497683440003811</c:v>
                </c:pt>
                <c:pt idx="27">
                  <c:v>20.053499282624113</c:v>
                </c:pt>
                <c:pt idx="28">
                  <c:v>5.8331325296961865</c:v>
                </c:pt>
                <c:pt idx="29">
                  <c:v>0.51658439650067578</c:v>
                </c:pt>
              </c:numCache>
            </c:numRef>
          </c:val>
          <c:smooth val="1"/>
          <c:extLst>
            <c:ext xmlns:c16="http://schemas.microsoft.com/office/drawing/2014/chart" uri="{C3380CC4-5D6E-409C-BE32-E72D297353CC}">
              <c16:uniqueId val="{00000008-5926-4DA3-BD55-B97D51C06CB8}"/>
            </c:ext>
          </c:extLst>
        </c:ser>
        <c:ser>
          <c:idx val="8"/>
          <c:order val="8"/>
          <c:tx>
            <c:v>BetaPERT</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Univariate!UV_FD_BetaPERT_Expected</c:f>
              <c:numCache>
                <c:formatCode>General</c:formatCode>
                <c:ptCount val="30"/>
                <c:pt idx="0">
                  <c:v>5.0114904748371845E-2</c:v>
                </c:pt>
                <c:pt idx="1">
                  <c:v>0.58154927094002551</c:v>
                </c:pt>
                <c:pt idx="2">
                  <c:v>2.1469314902554761</c:v>
                </c:pt>
                <c:pt idx="3">
                  <c:v>5.1139886290639884</c:v>
                </c:pt>
                <c:pt idx="4">
                  <c:v>9.7160384291388091</c:v>
                </c:pt>
                <c:pt idx="5">
                  <c:v>16.079888692065541</c:v>
                </c:pt>
                <c:pt idx="6">
                  <c:v>24.241199792545675</c:v>
                </c:pt>
                <c:pt idx="7">
                  <c:v>34.154972117371962</c:v>
                </c:pt>
                <c:pt idx="8">
                  <c:v>45.703583753206694</c:v>
                </c:pt>
                <c:pt idx="9">
                  <c:v>58.703442781396362</c:v>
                </c:pt>
                <c:pt idx="10">
                  <c:v>72.910813966156596</c:v>
                </c:pt>
                <c:pt idx="11">
                  <c:v>88.02715614934263</c:v>
                </c:pt>
                <c:pt idx="12">
                  <c:v>103.70419755075145</c:v>
                </c:pt>
                <c:pt idx="13">
                  <c:v>119.54892152768771</c:v>
                </c:pt>
                <c:pt idx="14">
                  <c:v>135.12861084279797</c:v>
                </c:pt>
                <c:pt idx="15">
                  <c:v>149.97609396757019</c:v>
                </c:pt>
                <c:pt idx="16">
                  <c:v>163.59534910035751</c:v>
                </c:pt>
                <c:pt idx="17">
                  <c:v>175.46765151530042</c:v>
                </c:pt>
                <c:pt idx="18">
                  <c:v>185.05850298020056</c:v>
                </c:pt>
                <c:pt idx="19">
                  <c:v>191.82566965729072</c:v>
                </c:pt>
                <c:pt idx="20">
                  <c:v>195.22879879200136</c:v>
                </c:pt>
                <c:pt idx="21">
                  <c:v>194.74132613347734</c:v>
                </c:pt>
                <c:pt idx="22">
                  <c:v>189.86580850970086</c:v>
                </c:pt>
                <c:pt idx="23">
                  <c:v>180.15459634055102</c:v>
                </c:pt>
                <c:pt idx="24">
                  <c:v>165.23930835010876</c:v>
                </c:pt>
                <c:pt idx="25">
                  <c:v>144.87593574169293</c:v>
                </c:pt>
                <c:pt idx="26">
                  <c:v>119.02068347755028</c:v>
                </c:pt>
                <c:pt idx="27">
                  <c:v>87.975967394603785</c:v>
                </c:pt>
                <c:pt idx="28">
                  <c:v>52.740810041510109</c:v>
                </c:pt>
                <c:pt idx="29">
                  <c:v>16.415165119635695</c:v>
                </c:pt>
              </c:numCache>
            </c:numRef>
          </c:val>
          <c:smooth val="1"/>
          <c:extLst>
            <c:ext xmlns:c16="http://schemas.microsoft.com/office/drawing/2014/chart" uri="{C3380CC4-5D6E-409C-BE32-E72D297353CC}">
              <c16:uniqueId val="{00000009-5926-4DA3-BD55-B97D51C06CB8}"/>
            </c:ext>
          </c:extLst>
        </c:ser>
        <c:dLbls>
          <c:showLegendKey val="0"/>
          <c:showVal val="0"/>
          <c:showCatName val="0"/>
          <c:showSerName val="0"/>
          <c:showPercent val="0"/>
          <c:showBubbleSize val="0"/>
        </c:dLbls>
        <c:marker val="1"/>
        <c:smooth val="0"/>
        <c:axId val="421514976"/>
        <c:axId val="275079600"/>
      </c:lineChart>
      <c:catAx>
        <c:axId val="421514976"/>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275079600"/>
        <c:crosses val="autoZero"/>
        <c:auto val="1"/>
        <c:lblAlgn val="ctr"/>
        <c:lblOffset val="100"/>
        <c:noMultiLvlLbl val="0"/>
      </c:catAx>
      <c:valAx>
        <c:axId val="275079600"/>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42151497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0725-4D1F-AD4B-F1767319D08E}"/>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0725-4D1F-AD4B-F1767319D08E}"/>
            </c:ext>
          </c:extLst>
        </c:ser>
        <c:dLbls>
          <c:showLegendKey val="0"/>
          <c:showVal val="0"/>
          <c:showCatName val="0"/>
          <c:showSerName val="0"/>
          <c:showPercent val="0"/>
          <c:showBubbleSize val="0"/>
        </c:dLbls>
        <c:axId val="392112480"/>
        <c:axId val="275076240"/>
      </c:scatterChart>
      <c:valAx>
        <c:axId val="392112480"/>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75076240"/>
        <c:crosses val="autoZero"/>
        <c:crossBetween val="midCat"/>
      </c:valAx>
      <c:valAx>
        <c:axId val="27507624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39211248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8F87-4C62-8544-B1585C21F115}"/>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8F87-4C62-8544-B1585C21F115}"/>
            </c:ext>
          </c:extLst>
        </c:ser>
        <c:dLbls>
          <c:showLegendKey val="0"/>
          <c:showVal val="0"/>
          <c:showCatName val="0"/>
          <c:showSerName val="0"/>
          <c:showPercent val="0"/>
          <c:showBubbleSize val="0"/>
        </c:dLbls>
        <c:axId val="272622112"/>
        <c:axId val="275086800"/>
      </c:scatterChart>
      <c:valAx>
        <c:axId val="272622112"/>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75086800"/>
        <c:crosses val="autoZero"/>
        <c:crossBetween val="midCat"/>
      </c:valAx>
      <c:valAx>
        <c:axId val="27508680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7262211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AC8E-4F07-A998-173A58243924}"/>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AC8E-4F07-A998-173A58243924}"/>
            </c:ext>
          </c:extLst>
        </c:ser>
        <c:dLbls>
          <c:showLegendKey val="0"/>
          <c:showVal val="0"/>
          <c:showCatName val="0"/>
          <c:showSerName val="0"/>
          <c:showPercent val="0"/>
          <c:showBubbleSize val="0"/>
        </c:dLbls>
        <c:axId val="282748144"/>
        <c:axId val="275097360"/>
      </c:scatterChart>
      <c:valAx>
        <c:axId val="282748144"/>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75097360"/>
        <c:crosses val="autoZero"/>
        <c:crossBetween val="midCat"/>
      </c:valAx>
      <c:valAx>
        <c:axId val="27509736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827481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28.253150554720197</c:v>
                </c:pt>
                <c:pt idx="1">
                  <c:v>31.874944244555284</c:v>
                </c:pt>
                <c:pt idx="2">
                  <c:v>33.714000712843863</c:v>
                </c:pt>
                <c:pt idx="3">
                  <c:v>34.983170044673507</c:v>
                </c:pt>
                <c:pt idx="4">
                  <c:v>35.962368281061224</c:v>
                </c:pt>
                <c:pt idx="5">
                  <c:v>36.764025517790984</c:v>
                </c:pt>
                <c:pt idx="6">
                  <c:v>37.445119690823489</c:v>
                </c:pt>
                <c:pt idx="7">
                  <c:v>38.038682035769931</c:v>
                </c:pt>
                <c:pt idx="8">
                  <c:v>38.5656409038966</c:v>
                </c:pt>
                <c:pt idx="9">
                  <c:v>39.0401251557712</c:v>
                </c:pt>
                <c:pt idx="10">
                  <c:v>39.472139601836716</c:v>
                </c:pt>
                <c:pt idx="11">
                  <c:v>39.869037751876427</c:v>
                </c:pt>
                <c:pt idx="12">
                  <c:v>40.236388633311861</c:v>
                </c:pt>
                <c:pt idx="13">
                  <c:v>40.578514802279166</c:v>
                </c:pt>
                <c:pt idx="14">
                  <c:v>40.898841028882103</c:v>
                </c:pt>
                <c:pt idx="15">
                  <c:v>41.200128547721249</c:v>
                </c:pt>
                <c:pt idx="16">
                  <c:v>41.484637280057719</c:v>
                </c:pt>
                <c:pt idx="17">
                  <c:v>41.754241133987634</c:v>
                </c:pt>
                <c:pt idx="18">
                  <c:v>42.010511821358911</c:v>
                </c:pt>
                <c:pt idx="19">
                  <c:v>42.25478100089353</c:v>
                </c:pt>
                <c:pt idx="20">
                  <c:v>42.488187160525591</c:v>
                </c:pt>
                <c:pt idx="21">
                  <c:v>42.711711538014285</c:v>
                </c:pt>
                <c:pt idx="22">
                  <c:v>42.926206026621713</c:v>
                </c:pt>
                <c:pt idx="23">
                  <c:v>43.132415126275546</c:v>
                </c:pt>
                <c:pt idx="24">
                  <c:v>43.330993406852727</c:v>
                </c:pt>
                <c:pt idx="25">
                  <c:v>43.522519544552253</c:v>
                </c:pt>
                <c:pt idx="26">
                  <c:v>43.707507710203856</c:v>
                </c:pt>
                <c:pt idx="27">
                  <c:v>43.886416888965641</c:v>
                </c:pt>
                <c:pt idx="28">
                  <c:v>44.059658567837324</c:v>
                </c:pt>
                <c:pt idx="29">
                  <c:v>44.227603123419655</c:v>
                </c:pt>
                <c:pt idx="30">
                  <c:v>44.390585165791506</c:v>
                </c:pt>
                <c:pt idx="31">
                  <c:v>44.548908037350792</c:v>
                </c:pt>
                <c:pt idx="32">
                  <c:v>44.702847622543203</c:v>
                </c:pt>
                <c:pt idx="33">
                  <c:v>44.852655591767068</c:v>
                </c:pt>
                <c:pt idx="34">
                  <c:v>44.998562177698197</c:v>
                </c:pt>
                <c:pt idx="35">
                  <c:v>45.140778562895456</c:v>
                </c:pt>
                <c:pt idx="36">
                  <c:v>45.279498942421746</c:v>
                </c:pt>
                <c:pt idx="37">
                  <c:v>45.414902313319637</c:v>
                </c:pt>
                <c:pt idx="38">
                  <c:v>45.547154033364713</c:v>
                </c:pt>
                <c:pt idx="39">
                  <c:v>45.676407184007878</c:v>
                </c:pt>
                <c:pt idx="40">
                  <c:v>45.802803766394042</c:v>
                </c:pt>
                <c:pt idx="41">
                  <c:v>45.926475754481089</c:v>
                </c:pt>
                <c:pt idx="42">
                  <c:v>46.047546025333837</c:v>
                </c:pt>
                <c:pt idx="43">
                  <c:v>46.166129183446351</c:v>
                </c:pt>
                <c:pt idx="44">
                  <c:v>46.282332293302304</c:v>
                </c:pt>
                <c:pt idx="45">
                  <c:v>46.396255532202879</c:v>
                </c:pt>
                <c:pt idx="46">
                  <c:v>46.507992773588441</c:v>
                </c:pt>
                <c:pt idx="47">
                  <c:v>46.61763210957718</c:v>
                </c:pt>
                <c:pt idx="48">
                  <c:v>46.725256320190915</c:v>
                </c:pt>
                <c:pt idx="49">
                  <c:v>46.830943295686183</c:v>
                </c:pt>
                <c:pt idx="50">
                  <c:v>46.934766417522162</c:v>
                </c:pt>
                <c:pt idx="51">
                  <c:v>47.036794902749641</c:v>
                </c:pt>
                <c:pt idx="52">
                  <c:v>47.137094115970122</c:v>
                </c:pt>
                <c:pt idx="53">
                  <c:v>47.235725852473351</c:v>
                </c:pt>
                <c:pt idx="54">
                  <c:v>47.332748595701865</c:v>
                </c:pt>
                <c:pt idx="55">
                  <c:v>47.428217751794811</c:v>
                </c:pt>
                <c:pt idx="56">
                  <c:v>47.522185863625204</c:v>
                </c:pt>
                <c:pt idx="57">
                  <c:v>47.614702806452414</c:v>
                </c:pt>
                <c:pt idx="58">
                  <c:v>47.705815967058719</c:v>
                </c:pt>
                <c:pt idx="59">
                  <c:v>47.79557040802105</c:v>
                </c:pt>
                <c:pt idx="60">
                  <c:v>47.884009018578901</c:v>
                </c:pt>
                <c:pt idx="61">
                  <c:v>47.971172653393928</c:v>
                </c:pt>
                <c:pt idx="62">
                  <c:v>48.057100260352811</c:v>
                </c:pt>
                <c:pt idx="63">
                  <c:v>48.141828998439372</c:v>
                </c:pt>
                <c:pt idx="64">
                  <c:v>48.225394346590143</c:v>
                </c:pt>
                <c:pt idx="65">
                  <c:v>48.307830204352079</c:v>
                </c:pt>
                <c:pt idx="66">
                  <c:v>48.389168985074178</c:v>
                </c:pt>
                <c:pt idx="67">
                  <c:v>48.469441702290297</c:v>
                </c:pt>
                <c:pt idx="68">
                  <c:v>48.548678049883762</c:v>
                </c:pt>
                <c:pt idx="69">
                  <c:v>48.626906476564706</c:v>
                </c:pt>
                <c:pt idx="70">
                  <c:v>48.704154255139237</c:v>
                </c:pt>
                <c:pt idx="71">
                  <c:v>48.780447547003391</c:v>
                </c:pt>
                <c:pt idx="72">
                  <c:v>48.855811462252078</c:v>
                </c:pt>
                <c:pt idx="73">
                  <c:v>48.930270115757992</c:v>
                </c:pt>
                <c:pt idx="74">
                  <c:v>49.003846679540978</c:v>
                </c:pt>
                <c:pt idx="75">
                  <c:v>49.076563431719663</c:v>
                </c:pt>
                <c:pt idx="76">
                  <c:v>49.148441802310565</c:v>
                </c:pt>
                <c:pt idx="77">
                  <c:v>49.219502416115908</c:v>
                </c:pt>
                <c:pt idx="78">
                  <c:v>49.28976513292006</c:v>
                </c:pt>
                <c:pt idx="79">
                  <c:v>49.359249085195941</c:v>
                </c:pt>
                <c:pt idx="80">
                  <c:v>49.427972713504147</c:v>
                </c:pt>
                <c:pt idx="81">
                  <c:v>49.495953799753444</c:v>
                </c:pt>
                <c:pt idx="82">
                  <c:v>49.563209498475871</c:v>
                </c:pt>
                <c:pt idx="83">
                  <c:v>49.629756366257567</c:v>
                </c:pt>
                <c:pt idx="84">
                  <c:v>49.695610389455126</c:v>
                </c:pt>
                <c:pt idx="85">
                  <c:v>49.760787010315752</c:v>
                </c:pt>
                <c:pt idx="86">
                  <c:v>49.825301151611058</c:v>
                </c:pt>
                <c:pt idx="87">
                  <c:v>49.889167239885246</c:v>
                </c:pt>
                <c:pt idx="88">
                  <c:v>49.952399227410176</c:v>
                </c:pt>
                <c:pt idx="89">
                  <c:v>50.015010612933168</c:v>
                </c:pt>
                <c:pt idx="90">
                  <c:v>50.077014461296763</c:v>
                </c:pt>
                <c:pt idx="91">
                  <c:v>50.138423422003015</c:v>
                </c:pt>
                <c:pt idx="92">
                  <c:v>50.199249746790613</c:v>
                </c:pt>
                <c:pt idx="93">
                  <c:v>50.259505306286833</c:v>
                </c:pt>
                <c:pt idx="94">
                  <c:v>50.319201605792486</c:v>
                </c:pt>
                <c:pt idx="95">
                  <c:v>50.378349800254014</c:v>
                </c:pt>
                <c:pt idx="96">
                  <c:v>50.436960708472029</c:v>
                </c:pt>
                <c:pt idx="97">
                  <c:v>50.495044826593208</c:v>
                </c:pt>
                <c:pt idx="98">
                  <c:v>50.552612340928469</c:v>
                </c:pt>
                <c:pt idx="99">
                  <c:v>50.609673140137282</c:v>
                </c:pt>
                <c:pt idx="100">
                  <c:v>50.666236826816068</c:v>
                </c:pt>
                <c:pt idx="101">
                  <c:v>50.722312728524905</c:v>
                </c:pt>
                <c:pt idx="102">
                  <c:v>50.777909908285132</c:v>
                </c:pt>
                <c:pt idx="103">
                  <c:v>50.833037174578472</c:v>
                </c:pt>
                <c:pt idx="104">
                  <c:v>50.887703090875441</c:v>
                </c:pt>
                <c:pt idx="105">
                  <c:v>50.941915984719692</c:v>
                </c:pt>
                <c:pt idx="106">
                  <c:v>50.995683956393137</c:v>
                </c:pt>
                <c:pt idx="107">
                  <c:v>51.049014887184569</c:v>
                </c:pt>
                <c:pt idx="108">
                  <c:v>51.101916447283834</c:v>
                </c:pt>
                <c:pt idx="109">
                  <c:v>51.154396103321481</c:v>
                </c:pt>
                <c:pt idx="110">
                  <c:v>51.206461125572929</c:v>
                </c:pt>
                <c:pt idx="111">
                  <c:v>51.258118594845286</c:v>
                </c:pt>
                <c:pt idx="112">
                  <c:v>51.309375409063044</c:v>
                </c:pt>
                <c:pt idx="113">
                  <c:v>51.360238289568656</c:v>
                </c:pt>
                <c:pt idx="114">
                  <c:v>51.410713787152751</c:v>
                </c:pt>
                <c:pt idx="115">
                  <c:v>51.460808287827589</c:v>
                </c:pt>
                <c:pt idx="116">
                  <c:v>51.510528018357149</c:v>
                </c:pt>
                <c:pt idx="117">
                  <c:v>51.559879051555832</c:v>
                </c:pt>
                <c:pt idx="118">
                  <c:v>51.608867311367376</c:v>
                </c:pt>
                <c:pt idx="119">
                  <c:v>51.657498577735105</c:v>
                </c:pt>
                <c:pt idx="120">
                  <c:v>51.705778491273449</c:v>
                </c:pt>
                <c:pt idx="121">
                  <c:v>51.753712557750504</c:v>
                </c:pt>
                <c:pt idx="122">
                  <c:v>51.801306152391</c:v>
                </c:pt>
                <c:pt idx="123">
                  <c:v>51.848564524007841</c:v>
                </c:pt>
                <c:pt idx="124">
                  <c:v>51.895492798970842</c:v>
                </c:pt>
                <c:pt idx="125">
                  <c:v>51.942095985019954</c:v>
                </c:pt>
                <c:pt idx="126">
                  <c:v>51.988378974930384</c:v>
                </c:pt>
                <c:pt idx="127">
                  <c:v>52.034346550036709</c:v>
                </c:pt>
                <c:pt idx="128">
                  <c:v>52.080003383622035</c:v>
                </c:pt>
                <c:pt idx="129">
                  <c:v>52.125354044178678</c:v>
                </c:pt>
                <c:pt idx="130">
                  <c:v>52.170402998546216</c:v>
                </c:pt>
                <c:pt idx="131">
                  <c:v>52.215154614932203</c:v>
                </c:pt>
                <c:pt idx="132">
                  <c:v>52.259613165820909</c:v>
                </c:pt>
                <c:pt idx="133">
                  <c:v>52.303782830775212</c:v>
                </c:pt>
                <c:pt idx="134">
                  <c:v>52.347667699135904</c:v>
                </c:pt>
                <c:pt idx="135">
                  <c:v>52.391271772623462</c:v>
                </c:pt>
                <c:pt idx="136">
                  <c:v>52.434598967845965</c:v>
                </c:pt>
                <c:pt idx="137">
                  <c:v>52.477653118717576</c:v>
                </c:pt>
                <c:pt idx="138">
                  <c:v>52.520437978791222</c:v>
                </c:pt>
                <c:pt idx="139">
                  <c:v>52.562957223509244</c:v>
                </c:pt>
                <c:pt idx="140">
                  <c:v>52.605214452375165</c:v>
                </c:pt>
                <c:pt idx="141">
                  <c:v>52.647213191050426</c:v>
                </c:pt>
                <c:pt idx="142">
                  <c:v>52.68895689337856</c:v>
                </c:pt>
                <c:pt idx="143">
                  <c:v>52.730448943340306</c:v>
                </c:pt>
                <c:pt idx="144">
                  <c:v>52.771692656942243</c:v>
                </c:pt>
                <c:pt idx="145">
                  <c:v>52.81269128404157</c:v>
                </c:pt>
                <c:pt idx="146">
                  <c:v>52.853448010109958</c:v>
                </c:pt>
                <c:pt idx="147">
                  <c:v>52.893965957938519</c:v>
                </c:pt>
                <c:pt idx="148">
                  <c:v>52.934248189286428</c:v>
                </c:pt>
                <c:pt idx="149">
                  <c:v>52.974297706475511</c:v>
                </c:pt>
                <c:pt idx="150">
                  <c:v>53.014117453932656</c:v>
                </c:pt>
                <c:pt idx="151">
                  <c:v>53.053710319682445</c:v>
                </c:pt>
                <c:pt idx="152">
                  <c:v>53.093079136791552</c:v>
                </c:pt>
                <c:pt idx="153">
                  <c:v>53.132226684767005</c:v>
                </c:pt>
                <c:pt idx="154">
                  <c:v>53.171155690910155</c:v>
                </c:pt>
                <c:pt idx="155">
                  <c:v>53.209868831627674</c:v>
                </c:pt>
                <c:pt idx="156">
                  <c:v>53.248368733701618</c:v>
                </c:pt>
                <c:pt idx="157">
                  <c:v>53.286657975519837</c:v>
                </c:pt>
                <c:pt idx="158">
                  <c:v>53.324739088268295</c:v>
                </c:pt>
                <c:pt idx="159">
                  <c:v>53.362614557086658</c:v>
                </c:pt>
                <c:pt idx="160">
                  <c:v>53.400286822188647</c:v>
                </c:pt>
                <c:pt idx="161">
                  <c:v>53.43775827994822</c:v>
                </c:pt>
                <c:pt idx="162">
                  <c:v>53.475031283953015</c:v>
                </c:pt>
                <c:pt idx="163">
                  <c:v>53.512108146026222</c:v>
                </c:pt>
                <c:pt idx="164">
                  <c:v>53.548991137217818</c:v>
                </c:pt>
                <c:pt idx="165">
                  <c:v>53.585682488766572</c:v>
                </c:pt>
                <c:pt idx="166">
                  <c:v>53.622184393033585</c:v>
                </c:pt>
                <c:pt idx="167">
                  <c:v>53.658499004408526</c:v>
                </c:pt>
                <c:pt idx="168">
                  <c:v>53.694628440189504</c:v>
                </c:pt>
                <c:pt idx="169">
                  <c:v>53.730574781437348</c:v>
                </c:pt>
                <c:pt idx="170">
                  <c:v>53.766340073805459</c:v>
                </c:pt>
                <c:pt idx="171">
                  <c:v>53.801926328345836</c:v>
                </c:pt>
                <c:pt idx="172">
                  <c:v>53.837335522292094</c:v>
                </c:pt>
                <c:pt idx="173">
                  <c:v>53.872569599820508</c:v>
                </c:pt>
                <c:pt idx="174">
                  <c:v>53.907630472789585</c:v>
                </c:pt>
                <c:pt idx="175">
                  <c:v>53.942520021458812</c:v>
                </c:pt>
                <c:pt idx="176">
                  <c:v>53.977240095187739</c:v>
                </c:pt>
                <c:pt idx="177">
                  <c:v>54.011792513115388</c:v>
                </c:pt>
                <c:pt idx="178">
                  <c:v>54.046179064821253</c:v>
                </c:pt>
                <c:pt idx="179">
                  <c:v>54.080401510968123</c:v>
                </c:pt>
                <c:pt idx="180">
                  <c:v>54.114461583927351</c:v>
                </c:pt>
                <c:pt idx="181">
                  <c:v>54.148360988387459</c:v>
                </c:pt>
                <c:pt idx="182">
                  <c:v>54.182101401946134</c:v>
                </c:pt>
                <c:pt idx="183">
                  <c:v>54.215684475686459</c:v>
                </c:pt>
                <c:pt idx="184">
                  <c:v>54.249111834737995</c:v>
                </c:pt>
                <c:pt idx="185">
                  <c:v>54.282385078822777</c:v>
                </c:pt>
                <c:pt idx="186">
                  <c:v>54.315505782787085</c:v>
                </c:pt>
                <c:pt idx="187">
                  <c:v>54.348475497119303</c:v>
                </c:pt>
                <c:pt idx="188">
                  <c:v>54.381295748454221</c:v>
                </c:pt>
                <c:pt idx="189">
                  <c:v>54.41396804006439</c:v>
                </c:pt>
                <c:pt idx="190">
                  <c:v>54.446493852338783</c:v>
                </c:pt>
                <c:pt idx="191">
                  <c:v>54.478874643249043</c:v>
                </c:pt>
                <c:pt idx="192">
                  <c:v>54.511111848804177</c:v>
                </c:pt>
                <c:pt idx="193">
                  <c:v>54.543206883493397</c:v>
                </c:pt>
                <c:pt idx="194">
                  <c:v>54.575161140717981</c:v>
                </c:pt>
                <c:pt idx="195">
                  <c:v>54.606975993212274</c:v>
                </c:pt>
                <c:pt idx="196">
                  <c:v>54.63865279345405</c:v>
                </c:pt>
                <c:pt idx="197">
                  <c:v>54.670192874064909</c:v>
                </c:pt>
                <c:pt idx="198">
                  <c:v>54.701597548200596</c:v>
                </c:pt>
                <c:pt idx="199">
                  <c:v>54.732868109931729</c:v>
                </c:pt>
                <c:pt idx="200">
                  <c:v>54.764005834615389</c:v>
                </c:pt>
                <c:pt idx="201">
                  <c:v>54.795011979257445</c:v>
                </c:pt>
                <c:pt idx="202">
                  <c:v>54.825887782866232</c:v>
                </c:pt>
                <c:pt idx="203">
                  <c:v>54.856634466797708</c:v>
                </c:pt>
                <c:pt idx="204">
                  <c:v>54.887253235092196</c:v>
                </c:pt>
                <c:pt idx="205">
                  <c:v>54.917745274803337</c:v>
                </c:pt>
                <c:pt idx="206">
                  <c:v>54.948111756318987</c:v>
                </c:pt>
                <c:pt idx="207">
                  <c:v>54.978353833674632</c:v>
                </c:pt>
                <c:pt idx="208">
                  <c:v>55.008472644859488</c:v>
                </c:pt>
                <c:pt idx="209">
                  <c:v>55.038469312115261</c:v>
                </c:pt>
                <c:pt idx="210">
                  <c:v>55.068344942228215</c:v>
                </c:pt>
                <c:pt idx="211">
                  <c:v>55.09810062681418</c:v>
                </c:pt>
                <c:pt idx="212">
                  <c:v>55.127737442597159</c:v>
                </c:pt>
                <c:pt idx="213">
                  <c:v>55.157256451681505</c:v>
                </c:pt>
                <c:pt idx="214">
                  <c:v>55.186658701817869</c:v>
                </c:pt>
                <c:pt idx="215">
                  <c:v>55.215945226663024</c:v>
                </c:pt>
                <c:pt idx="216">
                  <c:v>55.245117046033933</c:v>
                </c:pt>
                <c:pt idx="217">
                  <c:v>55.274175166156041</c:v>
                </c:pt>
                <c:pt idx="218">
                  <c:v>55.303120579905872</c:v>
                </c:pt>
                <c:pt idx="219">
                  <c:v>55.331954267048424</c:v>
                </c:pt>
                <c:pt idx="220">
                  <c:v>55.360677194469098</c:v>
                </c:pt>
                <c:pt idx="221">
                  <c:v>55.389290316400611</c:v>
                </c:pt>
                <c:pt idx="222">
                  <c:v>55.417794574644866</c:v>
                </c:pt>
                <c:pt idx="223">
                  <c:v>55.446190898789887</c:v>
                </c:pt>
                <c:pt idx="224">
                  <c:v>55.47448020642215</c:v>
                </c:pt>
                <c:pt idx="225">
                  <c:v>55.502663403334203</c:v>
                </c:pt>
                <c:pt idx="226">
                  <c:v>55.530741383727808</c:v>
                </c:pt>
                <c:pt idx="227">
                  <c:v>55.558715030412728</c:v>
                </c:pt>
                <c:pt idx="228">
                  <c:v>55.586585215001229</c:v>
                </c:pt>
                <c:pt idx="229">
                  <c:v>55.614352798098395</c:v>
                </c:pt>
                <c:pt idx="230">
                  <c:v>55.642018629488497</c:v>
                </c:pt>
                <c:pt idx="231">
                  <c:v>55.669583548317277</c:v>
                </c:pt>
                <c:pt idx="232">
                  <c:v>55.697048383270499</c:v>
                </c:pt>
                <c:pt idx="233">
                  <c:v>55.724413952748741</c:v>
                </c:pt>
                <c:pt idx="234">
                  <c:v>55.75168106503839</c:v>
                </c:pt>
                <c:pt idx="235">
                  <c:v>55.778850518479324</c:v>
                </c:pt>
                <c:pt idx="236">
                  <c:v>55.805923101628863</c:v>
                </c:pt>
                <c:pt idx="237">
                  <c:v>55.832899593422546</c:v>
                </c:pt>
                <c:pt idx="238">
                  <c:v>55.859780763331486</c:v>
                </c:pt>
                <c:pt idx="239">
                  <c:v>55.886567371516463</c:v>
                </c:pt>
                <c:pt idx="240">
                  <c:v>55.91326016897905</c:v>
                </c:pt>
                <c:pt idx="241">
                  <c:v>55.939859897709489</c:v>
                </c:pt>
                <c:pt idx="242">
                  <c:v>55.966367290831641</c:v>
                </c:pt>
                <c:pt idx="243">
                  <c:v>55.992783072745105</c:v>
                </c:pt>
                <c:pt idx="244">
                  <c:v>56.01910795926436</c:v>
                </c:pt>
                <c:pt idx="245">
                  <c:v>56.045342657755121</c:v>
                </c:pt>
                <c:pt idx="246">
                  <c:v>56.071487867268161</c:v>
                </c:pt>
                <c:pt idx="247">
                  <c:v>56.097544278670277</c:v>
                </c:pt>
                <c:pt idx="248">
                  <c:v>56.123512574772789</c:v>
                </c:pt>
                <c:pt idx="249">
                  <c:v>56.149393430457472</c:v>
                </c:pt>
                <c:pt idx="250">
                  <c:v>56.175187512800015</c:v>
                </c:pt>
                <c:pt idx="251">
                  <c:v>56.200895481191139</c:v>
                </c:pt>
                <c:pt idx="252">
                  <c:v>56.226517987455267</c:v>
                </c:pt>
                <c:pt idx="253">
                  <c:v>56.252055675966986</c:v>
                </c:pt>
                <c:pt idx="254">
                  <c:v>56.277509183765225</c:v>
                </c:pt>
                <c:pt idx="255">
                  <c:v>56.302879140665191</c:v>
                </c:pt>
                <c:pt idx="256">
                  <c:v>56.328166169368316</c:v>
                </c:pt>
                <c:pt idx="257">
                  <c:v>56.353370885569937</c:v>
                </c:pt>
                <c:pt idx="258">
                  <c:v>56.378493898065017</c:v>
                </c:pt>
                <c:pt idx="259">
                  <c:v>56.40353580885192</c:v>
                </c:pt>
                <c:pt idx="260">
                  <c:v>56.428497213234145</c:v>
                </c:pt>
                <c:pt idx="261">
                  <c:v>56.453378699920144</c:v>
                </c:pt>
                <c:pt idx="262">
                  <c:v>56.478180851121408</c:v>
                </c:pt>
                <c:pt idx="263">
                  <c:v>56.50290424264854</c:v>
                </c:pt>
                <c:pt idx="264">
                  <c:v>56.527549444005707</c:v>
                </c:pt>
                <c:pt idx="265">
                  <c:v>56.552117018483308</c:v>
                </c:pt>
                <c:pt idx="266">
                  <c:v>56.576607523248811</c:v>
                </c:pt>
                <c:pt idx="267">
                  <c:v>56.601021509436151</c:v>
                </c:pt>
                <c:pt idx="268">
                  <c:v>56.625359522233317</c:v>
                </c:pt>
                <c:pt idx="269">
                  <c:v>56.649622100968372</c:v>
                </c:pt>
                <c:pt idx="270">
                  <c:v>56.673809779194023</c:v>
                </c:pt>
                <c:pt idx="271">
                  <c:v>56.697923084770565</c:v>
                </c:pt>
                <c:pt idx="272">
                  <c:v>56.721962539947278</c:v>
                </c:pt>
                <c:pt idx="273">
                  <c:v>56.745928661442569</c:v>
                </c:pt>
                <c:pt idx="274">
                  <c:v>56.769821960522442</c:v>
                </c:pt>
                <c:pt idx="275">
                  <c:v>56.793642943077785</c:v>
                </c:pt>
                <c:pt idx="276">
                  <c:v>56.817392109700123</c:v>
                </c:pt>
                <c:pt idx="277">
                  <c:v>56.841069955756105</c:v>
                </c:pt>
                <c:pt idx="278">
                  <c:v>56.864676971460703</c:v>
                </c:pt>
                <c:pt idx="279">
                  <c:v>56.888213641949086</c:v>
                </c:pt>
                <c:pt idx="280">
                  <c:v>56.911680447347244</c:v>
                </c:pt>
                <c:pt idx="281">
                  <c:v>56.935077862841389</c:v>
                </c:pt>
                <c:pt idx="282">
                  <c:v>56.958406358746167</c:v>
                </c:pt>
                <c:pt idx="283">
                  <c:v>56.98166640057164</c:v>
                </c:pt>
                <c:pt idx="284">
                  <c:v>57.004858449089205</c:v>
                </c:pt>
                <c:pt idx="285">
                  <c:v>57.027982960396272</c:v>
                </c:pt>
                <c:pt idx="286">
                  <c:v>57.051040385979924</c:v>
                </c:pt>
                <c:pt idx="287">
                  <c:v>57.074031172779449</c:v>
                </c:pt>
                <c:pt idx="288">
                  <c:v>57.096955763247792</c:v>
                </c:pt>
                <c:pt idx="289">
                  <c:v>57.119814595412045</c:v>
                </c:pt>
                <c:pt idx="290">
                  <c:v>57.142608102932819</c:v>
                </c:pt>
                <c:pt idx="291">
                  <c:v>57.165336715162674</c:v>
                </c:pt>
                <c:pt idx="292">
                  <c:v>57.188000857203583</c:v>
                </c:pt>
                <c:pt idx="293">
                  <c:v>57.210600949963364</c:v>
                </c:pt>
                <c:pt idx="294">
                  <c:v>57.233137410211285</c:v>
                </c:pt>
                <c:pt idx="295">
                  <c:v>57.255610650632626</c:v>
                </c:pt>
                <c:pt idx="296">
                  <c:v>57.278021079882407</c:v>
                </c:pt>
                <c:pt idx="297">
                  <c:v>57.300369102638271</c:v>
                </c:pt>
                <c:pt idx="298">
                  <c:v>57.322655119652389</c:v>
                </c:pt>
                <c:pt idx="299">
                  <c:v>57.344879527802561</c:v>
                </c:pt>
                <c:pt idx="300">
                  <c:v>57.367042720142592</c:v>
                </c:pt>
                <c:pt idx="301">
                  <c:v>57.389145085951633</c:v>
                </c:pt>
                <c:pt idx="302">
                  <c:v>57.411187010782946</c:v>
                </c:pt>
                <c:pt idx="303">
                  <c:v>57.433168876511736</c:v>
                </c:pt>
                <c:pt idx="304">
                  <c:v>57.455091061382227</c:v>
                </c:pt>
                <c:pt idx="305">
                  <c:v>57.476953940054067</c:v>
                </c:pt>
                <c:pt idx="306">
                  <c:v>57.498757883647912</c:v>
                </c:pt>
                <c:pt idx="307">
                  <c:v>57.520503259790289</c:v>
                </c:pt>
                <c:pt idx="308">
                  <c:v>57.54219043265784</c:v>
                </c:pt>
                <c:pt idx="309">
                  <c:v>57.563819763020668</c:v>
                </c:pt>
                <c:pt idx="310">
                  <c:v>57.585391608285235</c:v>
                </c:pt>
                <c:pt idx="311">
                  <c:v>57.606906322536425</c:v>
                </c:pt>
                <c:pt idx="312">
                  <c:v>57.628364256578969</c:v>
                </c:pt>
                <c:pt idx="313">
                  <c:v>57.649765757978301</c:v>
                </c:pt>
                <c:pt idx="314">
                  <c:v>57.671111171100726</c:v>
                </c:pt>
                <c:pt idx="315">
                  <c:v>57.692400837152867</c:v>
                </c:pt>
                <c:pt idx="316">
                  <c:v>57.713635094220727</c:v>
                </c:pt>
                <c:pt idx="317">
                  <c:v>57.734814277307919</c:v>
                </c:pt>
                <c:pt idx="318">
                  <c:v>57.755938718373464</c:v>
                </c:pt>
                <c:pt idx="319">
                  <c:v>57.777008746368935</c:v>
                </c:pt>
                <c:pt idx="320">
                  <c:v>57.798024687275031</c:v>
                </c:pt>
                <c:pt idx="321">
                  <c:v>57.818986864137642</c:v>
                </c:pt>
                <c:pt idx="322">
                  <c:v>57.839895597103308</c:v>
                </c:pt>
                <c:pt idx="323">
                  <c:v>57.860751203454207</c:v>
                </c:pt>
                <c:pt idx="324">
                  <c:v>57.881553997642534</c:v>
                </c:pt>
                <c:pt idx="325">
                  <c:v>57.902304291324434</c:v>
                </c:pt>
                <c:pt idx="326">
                  <c:v>57.923002393393389</c:v>
                </c:pt>
                <c:pt idx="327">
                  <c:v>57.943648610013113</c:v>
                </c:pt>
                <c:pt idx="328">
                  <c:v>57.964243244649964</c:v>
                </c:pt>
                <c:pt idx="329">
                  <c:v>57.984786598104854</c:v>
                </c:pt>
                <c:pt idx="330">
                  <c:v>58.005278968544701</c:v>
                </c:pt>
                <c:pt idx="331">
                  <c:v>58.02572065153344</c:v>
                </c:pt>
                <c:pt idx="332">
                  <c:v>58.046111940062509</c:v>
                </c:pt>
                <c:pt idx="333">
                  <c:v>58.06645312458096</c:v>
                </c:pt>
                <c:pt idx="334">
                  <c:v>58.08674449302508</c:v>
                </c:pt>
                <c:pt idx="335">
                  <c:v>58.106986330847626</c:v>
                </c:pt>
                <c:pt idx="336">
                  <c:v>58.127178921046543</c:v>
                </c:pt>
                <c:pt idx="337">
                  <c:v>58.147322544193436</c:v>
                </c:pt>
                <c:pt idx="338">
                  <c:v>58.167417478461402</c:v>
                </c:pt>
                <c:pt idx="339">
                  <c:v>58.18746399965265</c:v>
                </c:pt>
                <c:pt idx="340">
                  <c:v>58.207462381225639</c:v>
                </c:pt>
                <c:pt idx="341">
                  <c:v>58.227412894321851</c:v>
                </c:pt>
                <c:pt idx="342">
                  <c:v>58.247315807792134</c:v>
                </c:pt>
                <c:pt idx="343">
                  <c:v>58.267171388222756</c:v>
                </c:pt>
                <c:pt idx="344">
                  <c:v>58.286979899961004</c:v>
                </c:pt>
                <c:pt idx="345">
                  <c:v>58.306741605140459</c:v>
                </c:pt>
                <c:pt idx="346">
                  <c:v>58.326456763705956</c:v>
                </c:pt>
                <c:pt idx="347">
                  <c:v>58.346125633438028</c:v>
                </c:pt>
                <c:pt idx="348">
                  <c:v>58.365748469977305</c:v>
                </c:pt>
                <c:pt idx="349">
                  <c:v>58.385325526848177</c:v>
                </c:pt>
                <c:pt idx="350">
                  <c:v>58.404857055482545</c:v>
                </c:pt>
                <c:pt idx="351">
                  <c:v>58.424343305242878</c:v>
                </c:pt>
                <c:pt idx="352">
                  <c:v>58.443784523445181</c:v>
                </c:pt>
                <c:pt idx="353">
                  <c:v>58.463180955381567</c:v>
                </c:pt>
                <c:pt idx="354">
                  <c:v>58.482532844342515</c:v>
                </c:pt>
                <c:pt idx="355">
                  <c:v>58.501840431638769</c:v>
                </c:pt>
                <c:pt idx="356">
                  <c:v>58.521103956623129</c:v>
                </c:pt>
                <c:pt idx="357">
                  <c:v>58.540323656711656</c:v>
                </c:pt>
                <c:pt idx="358">
                  <c:v>58.559499767404823</c:v>
                </c:pt>
                <c:pt idx="359">
                  <c:v>58.578632522308311</c:v>
                </c:pt>
                <c:pt idx="360">
                  <c:v>58.597722153153413</c:v>
                </c:pt>
                <c:pt idx="361">
                  <c:v>58.616768889817358</c:v>
                </c:pt>
                <c:pt idx="362">
                  <c:v>58.635772960343196</c:v>
                </c:pt>
                <c:pt idx="363">
                  <c:v>58.654734590959485</c:v>
                </c:pt>
                <c:pt idx="364">
                  <c:v>58.673654006099717</c:v>
                </c:pt>
                <c:pt idx="365">
                  <c:v>58.692531428421454</c:v>
                </c:pt>
                <c:pt idx="366">
                  <c:v>58.711367078825219</c:v>
                </c:pt>
                <c:pt idx="367">
                  <c:v>58.730161176473167</c:v>
                </c:pt>
                <c:pt idx="368">
                  <c:v>58.748913938807483</c:v>
                </c:pt>
                <c:pt idx="369">
                  <c:v>58.76762558156846</c:v>
                </c:pt>
                <c:pt idx="370">
                  <c:v>58.786296318812525</c:v>
                </c:pt>
                <c:pt idx="371">
                  <c:v>58.80492636292982</c:v>
                </c:pt>
                <c:pt idx="372">
                  <c:v>58.823515924661699</c:v>
                </c:pt>
                <c:pt idx="373">
                  <c:v>58.842065213117941</c:v>
                </c:pt>
                <c:pt idx="374">
                  <c:v>58.860574435793694</c:v>
                </c:pt>
                <c:pt idx="375">
                  <c:v>58.879043798586324</c:v>
                </c:pt>
                <c:pt idx="376">
                  <c:v>58.897473505811838</c:v>
                </c:pt>
                <c:pt idx="377">
                  <c:v>58.915863760221363</c:v>
                </c:pt>
                <c:pt idx="378">
                  <c:v>58.934214763017181</c:v>
                </c:pt>
                <c:pt idx="379">
                  <c:v>58.952526713868671</c:v>
                </c:pt>
                <c:pt idx="380">
                  <c:v>58.970799810928007</c:v>
                </c:pt>
                <c:pt idx="381">
                  <c:v>58.989034250845663</c:v>
                </c:pt>
                <c:pt idx="382">
                  <c:v>59.007230228785765</c:v>
                </c:pt>
                <c:pt idx="383">
                  <c:v>59.025387938441142</c:v>
                </c:pt>
                <c:pt idx="384">
                  <c:v>59.043507572048313</c:v>
                </c:pt>
                <c:pt idx="385">
                  <c:v>59.061589320402163</c:v>
                </c:pt>
                <c:pt idx="386">
                  <c:v>59.079633372870511</c:v>
                </c:pt>
                <c:pt idx="387">
                  <c:v>59.097639917408493</c:v>
                </c:pt>
                <c:pt idx="388">
                  <c:v>59.115609140572701</c:v>
                </c:pt>
                <c:pt idx="389">
                  <c:v>59.133541227535225</c:v>
                </c:pt>
                <c:pt idx="390">
                  <c:v>59.151436362097449</c:v>
                </c:pt>
                <c:pt idx="391">
                  <c:v>59.169294726703725</c:v>
                </c:pt>
                <c:pt idx="392">
                  <c:v>59.187116502454828</c:v>
                </c:pt>
                <c:pt idx="393">
                  <c:v>59.204901869121329</c:v>
                </c:pt>
                <c:pt idx="394">
                  <c:v>59.222651005156663</c:v>
                </c:pt>
                <c:pt idx="395">
                  <c:v>59.240364087710219</c:v>
                </c:pt>
                <c:pt idx="396">
                  <c:v>59.258041292640023</c:v>
                </c:pt>
                <c:pt idx="397">
                  <c:v>59.275682794525579</c:v>
                </c:pt>
                <c:pt idx="398">
                  <c:v>59.293288766680234</c:v>
                </c:pt>
                <c:pt idx="399">
                  <c:v>59.310859381163624</c:v>
                </c:pt>
                <c:pt idx="400">
                  <c:v>59.328394808793853</c:v>
                </c:pt>
                <c:pt idx="401">
                  <c:v>59.345895219159551</c:v>
                </c:pt>
                <c:pt idx="402">
                  <c:v>59.363360780631794</c:v>
                </c:pt>
                <c:pt idx="403">
                  <c:v>59.380791660375849</c:v>
                </c:pt>
                <c:pt idx="404">
                  <c:v>59.398188024362845</c:v>
                </c:pt>
                <c:pt idx="405">
                  <c:v>59.415550037381237</c:v>
                </c:pt>
                <c:pt idx="406">
                  <c:v>59.432877863048112</c:v>
                </c:pt>
                <c:pt idx="407">
                  <c:v>59.450171663820463</c:v>
                </c:pt>
                <c:pt idx="408">
                  <c:v>59.467431601006219</c:v>
                </c:pt>
                <c:pt idx="409">
                  <c:v>59.484657834775213</c:v>
                </c:pt>
                <c:pt idx="410">
                  <c:v>59.501850524169988</c:v>
                </c:pt>
                <c:pt idx="411">
                  <c:v>59.519009827116477</c:v>
                </c:pt>
                <c:pt idx="412">
                  <c:v>59.536135900434559</c:v>
                </c:pt>
                <c:pt idx="413">
                  <c:v>59.553228899848499</c:v>
                </c:pt>
                <c:pt idx="414">
                  <c:v>59.570288979997251</c:v>
                </c:pt>
                <c:pt idx="415">
                  <c:v>59.587316294444634</c:v>
                </c:pt>
                <c:pt idx="416">
                  <c:v>59.604310995689445</c:v>
                </c:pt>
                <c:pt idx="417">
                  <c:v>59.621273235175337</c:v>
                </c:pt>
                <c:pt idx="418">
                  <c:v>59.638203163300709</c:v>
                </c:pt>
                <c:pt idx="419">
                  <c:v>59.655100929428386</c:v>
                </c:pt>
                <c:pt idx="420">
                  <c:v>59.67196668189527</c:v>
                </c:pt>
                <c:pt idx="421">
                  <c:v>59.68880056802179</c:v>
                </c:pt>
                <c:pt idx="422">
                  <c:v>59.705602734121307</c:v>
                </c:pt>
                <c:pt idx="423">
                  <c:v>59.722373325509359</c:v>
                </c:pt>
                <c:pt idx="424">
                  <c:v>59.73911248651288</c:v>
                </c:pt>
                <c:pt idx="425">
                  <c:v>59.75582036047922</c:v>
                </c:pt>
                <c:pt idx="426">
                  <c:v>59.772497089785112</c:v>
                </c:pt>
                <c:pt idx="427">
                  <c:v>59.789142815845537</c:v>
                </c:pt>
                <c:pt idx="428">
                  <c:v>59.805757679122486</c:v>
                </c:pt>
                <c:pt idx="429">
                  <c:v>59.822341819133577</c:v>
                </c:pt>
                <c:pt idx="430">
                  <c:v>59.838895374460634</c:v>
                </c:pt>
                <c:pt idx="431">
                  <c:v>59.855418482758175</c:v>
                </c:pt>
                <c:pt idx="432">
                  <c:v>59.871911280761722</c:v>
                </c:pt>
                <c:pt idx="433">
                  <c:v>59.888373904296081</c:v>
                </c:pt>
                <c:pt idx="434">
                  <c:v>59.904806488283576</c:v>
                </c:pt>
                <c:pt idx="435">
                  <c:v>59.921209166752028</c:v>
                </c:pt>
                <c:pt idx="436">
                  <c:v>59.937582072842858</c:v>
                </c:pt>
                <c:pt idx="437">
                  <c:v>59.953925338818898</c:v>
                </c:pt>
                <c:pt idx="438">
                  <c:v>59.970239096072262</c:v>
                </c:pt>
                <c:pt idx="439">
                  <c:v>59.98652347513206</c:v>
                </c:pt>
                <c:pt idx="440">
                  <c:v>60.00277860567202</c:v>
                </c:pt>
                <c:pt idx="441">
                  <c:v>60.019004616518075</c:v>
                </c:pt>
                <c:pt idx="442">
                  <c:v>60.035201635655802</c:v>
                </c:pt>
                <c:pt idx="443">
                  <c:v>60.051369790237878</c:v>
                </c:pt>
                <c:pt idx="444">
                  <c:v>60.067509206591296</c:v>
                </c:pt>
                <c:pt idx="445">
                  <c:v>60.083620010224671</c:v>
                </c:pt>
                <c:pt idx="446">
                  <c:v>60.099702325835331</c:v>
                </c:pt>
                <c:pt idx="447">
                  <c:v>60.115756277316464</c:v>
                </c:pt>
                <c:pt idx="448">
                  <c:v>60.131781987764022</c:v>
                </c:pt>
                <c:pt idx="449">
                  <c:v>60.147779579483704</c:v>
                </c:pt>
                <c:pt idx="450">
                  <c:v>60.163749173997793</c:v>
                </c:pt>
                <c:pt idx="451">
                  <c:v>60.179690892051873</c:v>
                </c:pt>
                <c:pt idx="452">
                  <c:v>60.195604853621589</c:v>
                </c:pt>
                <c:pt idx="453">
                  <c:v>60.211491177919235</c:v>
                </c:pt>
                <c:pt idx="454">
                  <c:v>60.227349983400316</c:v>
                </c:pt>
                <c:pt idx="455">
                  <c:v>60.243181387770015</c:v>
                </c:pt>
                <c:pt idx="456">
                  <c:v>60.258985507989628</c:v>
                </c:pt>
                <c:pt idx="457">
                  <c:v>60.274762460282872</c:v>
                </c:pt>
                <c:pt idx="458">
                  <c:v>60.290512360142209</c:v>
                </c:pt>
                <c:pt idx="459">
                  <c:v>60.30623532233502</c:v>
                </c:pt>
                <c:pt idx="460">
                  <c:v>60.321931460909738</c:v>
                </c:pt>
                <c:pt idx="461">
                  <c:v>60.337600889201973</c:v>
                </c:pt>
                <c:pt idx="462">
                  <c:v>60.353243719840471</c:v>
                </c:pt>
                <c:pt idx="463">
                  <c:v>60.368860064753079</c:v>
                </c:pt>
                <c:pt idx="464">
                  <c:v>60.384450035172662</c:v>
                </c:pt>
                <c:pt idx="465">
                  <c:v>60.400013741642908</c:v>
                </c:pt>
                <c:pt idx="466">
                  <c:v>60.415551294024041</c:v>
                </c:pt>
                <c:pt idx="467">
                  <c:v>60.431062801498634</c:v>
                </c:pt>
                <c:pt idx="468">
                  <c:v>60.446548372577141</c:v>
                </c:pt>
                <c:pt idx="469">
                  <c:v>60.462008115103544</c:v>
                </c:pt>
                <c:pt idx="470">
                  <c:v>60.477442136260876</c:v>
                </c:pt>
                <c:pt idx="471">
                  <c:v>60.492850542576669</c:v>
                </c:pt>
                <c:pt idx="472">
                  <c:v>60.508233439928382</c:v>
                </c:pt>
                <c:pt idx="473">
                  <c:v>60.523590933548739</c:v>
                </c:pt>
                <c:pt idx="474">
                  <c:v>60.538923128031044</c:v>
                </c:pt>
                <c:pt idx="475">
                  <c:v>60.554230127334449</c:v>
                </c:pt>
                <c:pt idx="476">
                  <c:v>60.569512034789099</c:v>
                </c:pt>
                <c:pt idx="477">
                  <c:v>60.584768953101317</c:v>
                </c:pt>
                <c:pt idx="478">
                  <c:v>60.600000984358637</c:v>
                </c:pt>
                <c:pt idx="479">
                  <c:v>60.615208230034916</c:v>
                </c:pt>
                <c:pt idx="480">
                  <c:v>60.630390790995229</c:v>
                </c:pt>
                <c:pt idx="481">
                  <c:v>60.645548767500877</c:v>
                </c:pt>
                <c:pt idx="482">
                  <c:v>60.660682259214227</c:v>
                </c:pt>
                <c:pt idx="483">
                  <c:v>60.675791365203558</c:v>
                </c:pt>
                <c:pt idx="484">
                  <c:v>60.690876183947829</c:v>
                </c:pt>
                <c:pt idx="485">
                  <c:v>60.705936813341459</c:v>
                </c:pt>
                <c:pt idx="486">
                  <c:v>60.720973350698969</c:v>
                </c:pt>
                <c:pt idx="487">
                  <c:v>60.735985892759643</c:v>
                </c:pt>
                <c:pt idx="488">
                  <c:v>60.750974535692109</c:v>
                </c:pt>
                <c:pt idx="489">
                  <c:v>60.765939375098924</c:v>
                </c:pt>
                <c:pt idx="490">
                  <c:v>60.780880506021035</c:v>
                </c:pt>
                <c:pt idx="491">
                  <c:v>60.795798022942257</c:v>
                </c:pt>
                <c:pt idx="492">
                  <c:v>60.810692019793692</c:v>
                </c:pt>
                <c:pt idx="493">
                  <c:v>60.825562589958096</c:v>
                </c:pt>
                <c:pt idx="494">
                  <c:v>60.840409826274183</c:v>
                </c:pt>
                <c:pt idx="495">
                  <c:v>60.855233821040947</c:v>
                </c:pt>
                <c:pt idx="496">
                  <c:v>60.870034666021894</c:v>
                </c:pt>
                <c:pt idx="497">
                  <c:v>60.884812452449225</c:v>
                </c:pt>
                <c:pt idx="498">
                  <c:v>60.899567271027983</c:v>
                </c:pt>
                <c:pt idx="499">
                  <c:v>60.914299211940225</c:v>
                </c:pt>
                <c:pt idx="500">
                  <c:v>60.929008364849061</c:v>
                </c:pt>
                <c:pt idx="501">
                  <c:v>60.943694818902692</c:v>
                </c:pt>
                <c:pt idx="502">
                  <c:v>60.958358662738434</c:v>
                </c:pt>
                <c:pt idx="503">
                  <c:v>60.972999984486634</c:v>
                </c:pt>
                <c:pt idx="504">
                  <c:v>60.987618871774636</c:v>
                </c:pt>
                <c:pt idx="505">
                  <c:v>61.002215411730631</c:v>
                </c:pt>
                <c:pt idx="506">
                  <c:v>61.016789690987551</c:v>
                </c:pt>
                <c:pt idx="507">
                  <c:v>61.031341795686807</c:v>
                </c:pt>
                <c:pt idx="508">
                  <c:v>61.045871811482129</c:v>
                </c:pt>
                <c:pt idx="509">
                  <c:v>61.060379823543244</c:v>
                </c:pt>
                <c:pt idx="510">
                  <c:v>61.074865916559631</c:v>
                </c:pt>
                <c:pt idx="511">
                  <c:v>61.089330174744148</c:v>
                </c:pt>
                <c:pt idx="512">
                  <c:v>61.103772681836674</c:v>
                </c:pt>
                <c:pt idx="513">
                  <c:v>61.118193521107706</c:v>
                </c:pt>
                <c:pt idx="514">
                  <c:v>61.132592775361921</c:v>
                </c:pt>
                <c:pt idx="515">
                  <c:v>61.146970526941679</c:v>
                </c:pt>
                <c:pt idx="516">
                  <c:v>61.161326857730543</c:v>
                </c:pt>
                <c:pt idx="517">
                  <c:v>61.175661849156761</c:v>
                </c:pt>
                <c:pt idx="518">
                  <c:v>61.189975582196631</c:v>
                </c:pt>
                <c:pt idx="519">
                  <c:v>61.204268137377952</c:v>
                </c:pt>
                <c:pt idx="520">
                  <c:v>61.218539594783365</c:v>
                </c:pt>
                <c:pt idx="521">
                  <c:v>61.232790034053679</c:v>
                </c:pt>
                <c:pt idx="522">
                  <c:v>61.247019534391178</c:v>
                </c:pt>
                <c:pt idx="523">
                  <c:v>61.261228174562916</c:v>
                </c:pt>
                <c:pt idx="524">
                  <c:v>61.275416032903898</c:v>
                </c:pt>
                <c:pt idx="525">
                  <c:v>61.289583187320353</c:v>
                </c:pt>
                <c:pt idx="526">
                  <c:v>61.303729715292882</c:v>
                </c:pt>
                <c:pt idx="527">
                  <c:v>61.317855693879579</c:v>
                </c:pt>
                <c:pt idx="528">
                  <c:v>61.331961199719238</c:v>
                </c:pt>
                <c:pt idx="529">
                  <c:v>61.34604630903435</c:v>
                </c:pt>
                <c:pt idx="530">
                  <c:v>61.36011109763421</c:v>
                </c:pt>
                <c:pt idx="531">
                  <c:v>61.374155640917962</c:v>
                </c:pt>
                <c:pt idx="532">
                  <c:v>61.38818001387758</c:v>
                </c:pt>
                <c:pt idx="533">
                  <c:v>61.40218429110088</c:v>
                </c:pt>
                <c:pt idx="534">
                  <c:v>61.416168546774429</c:v>
                </c:pt>
                <c:pt idx="535">
                  <c:v>61.430132854686526</c:v>
                </c:pt>
                <c:pt idx="536">
                  <c:v>61.444077288230019</c:v>
                </c:pt>
                <c:pt idx="537">
                  <c:v>61.45800192040528</c:v>
                </c:pt>
                <c:pt idx="538">
                  <c:v>61.471906823822948</c:v>
                </c:pt>
                <c:pt idx="539">
                  <c:v>61.485792070706843</c:v>
                </c:pt>
                <c:pt idx="540">
                  <c:v>61.499657732896701</c:v>
                </c:pt>
                <c:pt idx="541">
                  <c:v>61.513503881850937</c:v>
                </c:pt>
                <c:pt idx="542">
                  <c:v>61.527330588649448</c:v>
                </c:pt>
                <c:pt idx="543">
                  <c:v>61.541137923996281</c:v>
                </c:pt>
                <c:pt idx="544">
                  <c:v>61.55492595822232</c:v>
                </c:pt>
                <c:pt idx="545">
                  <c:v>61.568694761288029</c:v>
                </c:pt>
                <c:pt idx="546">
                  <c:v>61.582444402786003</c:v>
                </c:pt>
                <c:pt idx="547">
                  <c:v>61.596174951943681</c:v>
                </c:pt>
                <c:pt idx="548">
                  <c:v>61.609886477625857</c:v>
                </c:pt>
                <c:pt idx="549">
                  <c:v>61.623579048337355</c:v>
                </c:pt>
                <c:pt idx="550">
                  <c:v>61.637252732225491</c:v>
                </c:pt>
                <c:pt idx="551">
                  <c:v>61.650907597082686</c:v>
                </c:pt>
                <c:pt idx="552">
                  <c:v>61.66454371034888</c:v>
                </c:pt>
                <c:pt idx="553">
                  <c:v>61.678161139114131</c:v>
                </c:pt>
                <c:pt idx="554">
                  <c:v>61.691759950120982</c:v>
                </c:pt>
                <c:pt idx="555">
                  <c:v>61.705340209766952</c:v>
                </c:pt>
                <c:pt idx="556">
                  <c:v>61.718901984106964</c:v>
                </c:pt>
                <c:pt idx="557">
                  <c:v>61.732445338855712</c:v>
                </c:pt>
                <c:pt idx="558">
                  <c:v>61.745970339390077</c:v>
                </c:pt>
                <c:pt idx="559">
                  <c:v>61.759477050751443</c:v>
                </c:pt>
                <c:pt idx="560">
                  <c:v>61.772965537648076</c:v>
                </c:pt>
                <c:pt idx="561">
                  <c:v>61.786435864457431</c:v>
                </c:pt>
                <c:pt idx="562">
                  <c:v>61.799888095228425</c:v>
                </c:pt>
                <c:pt idx="563">
                  <c:v>61.813322293683754</c:v>
                </c:pt>
                <c:pt idx="564">
                  <c:v>61.82673852322209</c:v>
                </c:pt>
                <c:pt idx="565">
                  <c:v>61.840136846920394</c:v>
                </c:pt>
                <c:pt idx="566">
                  <c:v>61.853517327536082</c:v>
                </c:pt>
                <c:pt idx="567">
                  <c:v>61.866880027509247</c:v>
                </c:pt>
                <c:pt idx="568">
                  <c:v>61.880225008964835</c:v>
                </c:pt>
                <c:pt idx="569">
                  <c:v>61.893552333714794</c:v>
                </c:pt>
                <c:pt idx="570">
                  <c:v>61.906862063260235</c:v>
                </c:pt>
                <c:pt idx="571">
                  <c:v>61.920154258793538</c:v>
                </c:pt>
                <c:pt idx="572">
                  <c:v>61.933428981200507</c:v>
                </c:pt>
                <c:pt idx="573">
                  <c:v>61.946686291062385</c:v>
                </c:pt>
                <c:pt idx="574">
                  <c:v>61.959926248657972</c:v>
                </c:pt>
                <c:pt idx="575">
                  <c:v>61.973148913965673</c:v>
                </c:pt>
                <c:pt idx="576">
                  <c:v>61.986354346665543</c:v>
                </c:pt>
                <c:pt idx="577">
                  <c:v>61.999542606141276</c:v>
                </c:pt>
                <c:pt idx="578">
                  <c:v>62.012713751482217</c:v>
                </c:pt>
                <c:pt idx="579">
                  <c:v>62.025867841485365</c:v>
                </c:pt>
                <c:pt idx="580">
                  <c:v>62.039004934657342</c:v>
                </c:pt>
                <c:pt idx="581">
                  <c:v>62.052125089216297</c:v>
                </c:pt>
                <c:pt idx="582">
                  <c:v>62.065228363093915</c:v>
                </c:pt>
                <c:pt idx="583">
                  <c:v>62.078314813937268</c:v>
                </c:pt>
                <c:pt idx="584">
                  <c:v>62.091384499110745</c:v>
                </c:pt>
                <c:pt idx="585">
                  <c:v>62.104437475697964</c:v>
                </c:pt>
                <c:pt idx="586">
                  <c:v>62.117473800503582</c:v>
                </c:pt>
                <c:pt idx="587">
                  <c:v>62.130493530055233</c:v>
                </c:pt>
                <c:pt idx="588">
                  <c:v>62.143496720605285</c:v>
                </c:pt>
                <c:pt idx="589">
                  <c:v>62.156483428132717</c:v>
                </c:pt>
                <c:pt idx="590">
                  <c:v>62.169453708344918</c:v>
                </c:pt>
                <c:pt idx="591">
                  <c:v>62.182407616679455</c:v>
                </c:pt>
                <c:pt idx="592">
                  <c:v>62.195345208305888</c:v>
                </c:pt>
                <c:pt idx="593">
                  <c:v>62.208266538127546</c:v>
                </c:pt>
                <c:pt idx="594">
                  <c:v>62.221171660783234</c:v>
                </c:pt>
                <c:pt idx="595">
                  <c:v>62.234060630648962</c:v>
                </c:pt>
                <c:pt idx="596">
                  <c:v>62.246933501839742</c:v>
                </c:pt>
                <c:pt idx="597">
                  <c:v>62.25979032821121</c:v>
                </c:pt>
                <c:pt idx="598">
                  <c:v>62.272631163361375</c:v>
                </c:pt>
                <c:pt idx="599">
                  <c:v>62.285456060632292</c:v>
                </c:pt>
                <c:pt idx="600">
                  <c:v>62.298265073111693</c:v>
                </c:pt>
                <c:pt idx="601">
                  <c:v>62.311058253634691</c:v>
                </c:pt>
                <c:pt idx="602">
                  <c:v>62.32383565478537</c:v>
                </c:pt>
                <c:pt idx="603">
                  <c:v>62.336597328898449</c:v>
                </c:pt>
                <c:pt idx="604">
                  <c:v>62.349343328060883</c:v>
                </c:pt>
                <c:pt idx="605">
                  <c:v>62.362073704113449</c:v>
                </c:pt>
                <c:pt idx="606">
                  <c:v>62.374788508652351</c:v>
                </c:pt>
                <c:pt idx="607">
                  <c:v>62.387487793030786</c:v>
                </c:pt>
                <c:pt idx="608">
                  <c:v>62.400171608360516</c:v>
                </c:pt>
                <c:pt idx="609">
                  <c:v>62.412840005513395</c:v>
                </c:pt>
                <c:pt idx="610">
                  <c:v>62.425493035122933</c:v>
                </c:pt>
                <c:pt idx="611">
                  <c:v>62.438130747585781</c:v>
                </c:pt>
                <c:pt idx="612">
                  <c:v>62.450753193063299</c:v>
                </c:pt>
                <c:pt idx="613">
                  <c:v>62.463360421483017</c:v>
                </c:pt>
                <c:pt idx="614">
                  <c:v>62.475952482540102</c:v>
                </c:pt>
                <c:pt idx="615">
                  <c:v>62.488529425698928</c:v>
                </c:pt>
                <c:pt idx="616">
                  <c:v>62.50109130019441</c:v>
                </c:pt>
                <c:pt idx="617">
                  <c:v>62.513638155033554</c:v>
                </c:pt>
                <c:pt idx="618">
                  <c:v>62.526170038996867</c:v>
                </c:pt>
                <c:pt idx="619">
                  <c:v>62.538687000639783</c:v>
                </c:pt>
                <c:pt idx="620">
                  <c:v>62.551189088294109</c:v>
                </c:pt>
                <c:pt idx="621">
                  <c:v>62.563676350069372</c:v>
                </c:pt>
                <c:pt idx="622">
                  <c:v>62.576148833854276</c:v>
                </c:pt>
                <c:pt idx="623">
                  <c:v>62.588606587318075</c:v>
                </c:pt>
                <c:pt idx="624">
                  <c:v>62.601049657911915</c:v>
                </c:pt>
                <c:pt idx="625">
                  <c:v>62.613478092870238</c:v>
                </c:pt>
                <c:pt idx="626">
                  <c:v>62.625891939212117</c:v>
                </c:pt>
                <c:pt idx="627">
                  <c:v>62.6382912437426</c:v>
                </c:pt>
                <c:pt idx="628">
                  <c:v>62.650676053054035</c:v>
                </c:pt>
                <c:pt idx="629">
                  <c:v>62.663046413527404</c:v>
                </c:pt>
                <c:pt idx="630">
                  <c:v>62.675402371333647</c:v>
                </c:pt>
                <c:pt idx="631">
                  <c:v>62.68774397243493</c:v>
                </c:pt>
                <c:pt idx="632">
                  <c:v>62.700071262585944</c:v>
                </c:pt>
                <c:pt idx="633">
                  <c:v>62.712384287335233</c:v>
                </c:pt>
                <c:pt idx="634">
                  <c:v>62.724683092026403</c:v>
                </c:pt>
                <c:pt idx="635">
                  <c:v>62.736967721799395</c:v>
                </c:pt>
                <c:pt idx="636">
                  <c:v>62.749238221591781</c:v>
                </c:pt>
                <c:pt idx="637">
                  <c:v>62.761494636139986</c:v>
                </c:pt>
                <c:pt idx="638">
                  <c:v>62.773737009980465</c:v>
                </c:pt>
                <c:pt idx="639">
                  <c:v>62.785965387451029</c:v>
                </c:pt>
                <c:pt idx="640">
                  <c:v>62.798179812691963</c:v>
                </c:pt>
                <c:pt idx="641">
                  <c:v>62.810380329647302</c:v>
                </c:pt>
                <c:pt idx="642">
                  <c:v>62.822566982065979</c:v>
                </c:pt>
                <c:pt idx="643">
                  <c:v>62.834739813503035</c:v>
                </c:pt>
                <c:pt idx="644">
                  <c:v>62.84689886732081</c:v>
                </c:pt>
                <c:pt idx="645">
                  <c:v>62.859044186690049</c:v>
                </c:pt>
                <c:pt idx="646">
                  <c:v>62.871175814591155</c:v>
                </c:pt>
                <c:pt idx="647">
                  <c:v>62.883293793815263</c:v>
                </c:pt>
                <c:pt idx="648">
                  <c:v>62.895398166965442</c:v>
                </c:pt>
                <c:pt idx="649">
                  <c:v>62.907488976457749</c:v>
                </c:pt>
                <c:pt idx="650">
                  <c:v>62.919566264522466</c:v>
                </c:pt>
                <c:pt idx="651">
                  <c:v>62.931630073205078</c:v>
                </c:pt>
                <c:pt idx="652">
                  <c:v>62.94368044436753</c:v>
                </c:pt>
                <c:pt idx="653">
                  <c:v>62.955717419689229</c:v>
                </c:pt>
                <c:pt idx="654">
                  <c:v>62.967741040668152</c:v>
                </c:pt>
                <c:pt idx="655">
                  <c:v>62.979751348621946</c:v>
                </c:pt>
                <c:pt idx="656">
                  <c:v>62.991748384689011</c:v>
                </c:pt>
                <c:pt idx="657">
                  <c:v>63.003732189829542</c:v>
                </c:pt>
                <c:pt idx="658">
                  <c:v>63.015702804826603</c:v>
                </c:pt>
                <c:pt idx="659">
                  <c:v>63.027660270287193</c:v>
                </c:pt>
                <c:pt idx="660">
                  <c:v>63.039604626643253</c:v>
                </c:pt>
                <c:pt idx="661">
                  <c:v>63.051535914152737</c:v>
                </c:pt>
                <c:pt idx="662">
                  <c:v>63.063454172900634</c:v>
                </c:pt>
                <c:pt idx="663">
                  <c:v>63.075359442799972</c:v>
                </c:pt>
                <c:pt idx="664">
                  <c:v>63.08725176359286</c:v>
                </c:pt>
                <c:pt idx="665">
                  <c:v>63.099131174851451</c:v>
                </c:pt>
                <c:pt idx="666">
                  <c:v>63.110997715978996</c:v>
                </c:pt>
                <c:pt idx="667">
                  <c:v>63.122851426210794</c:v>
                </c:pt>
                <c:pt idx="668">
                  <c:v>63.134692344615189</c:v>
                </c:pt>
                <c:pt idx="669">
                  <c:v>63.146520510094568</c:v>
                </c:pt>
                <c:pt idx="670">
                  <c:v>63.158335961386285</c:v>
                </c:pt>
                <c:pt idx="671">
                  <c:v>63.170138737063667</c:v>
                </c:pt>
                <c:pt idx="672">
                  <c:v>63.181928875536933</c:v>
                </c:pt>
                <c:pt idx="673">
                  <c:v>63.193706415054187</c:v>
                </c:pt>
                <c:pt idx="674">
                  <c:v>63.205471393702325</c:v>
                </c:pt>
                <c:pt idx="675">
                  <c:v>63.217223849408001</c:v>
                </c:pt>
                <c:pt idx="676">
                  <c:v>63.228963819938492</c:v>
                </c:pt>
                <c:pt idx="677">
                  <c:v>63.240691342902714</c:v>
                </c:pt>
                <c:pt idx="678">
                  <c:v>63.252406455752052</c:v>
                </c:pt>
                <c:pt idx="679">
                  <c:v>63.264109195781337</c:v>
                </c:pt>
                <c:pt idx="680">
                  <c:v>63.275799600129673</c:v>
                </c:pt>
                <c:pt idx="681">
                  <c:v>63.28747770578142</c:v>
                </c:pt>
                <c:pt idx="682">
                  <c:v>63.299143549566999</c:v>
                </c:pt>
                <c:pt idx="683">
                  <c:v>63.310797168163852</c:v>
                </c:pt>
                <c:pt idx="684">
                  <c:v>63.322438598097243</c:v>
                </c:pt>
                <c:pt idx="685">
                  <c:v>63.334067875741198</c:v>
                </c:pt>
                <c:pt idx="686">
                  <c:v>63.345685037319306</c:v>
                </c:pt>
                <c:pt idx="687">
                  <c:v>63.357290118905645</c:v>
                </c:pt>
                <c:pt idx="688">
                  <c:v>63.368883156425568</c:v>
                </c:pt>
                <c:pt idx="689">
                  <c:v>63.380464185656592</c:v>
                </c:pt>
                <c:pt idx="690">
                  <c:v>63.392033242229203</c:v>
                </c:pt>
                <c:pt idx="691">
                  <c:v>63.403590361627757</c:v>
                </c:pt>
                <c:pt idx="692">
                  <c:v>63.415135579191215</c:v>
                </c:pt>
                <c:pt idx="693">
                  <c:v>63.426668930114026</c:v>
                </c:pt>
                <c:pt idx="694">
                  <c:v>63.43819044944695</c:v>
                </c:pt>
                <c:pt idx="695">
                  <c:v>63.449700172097806</c:v>
                </c:pt>
                <c:pt idx="696">
                  <c:v>63.461198132832358</c:v>
                </c:pt>
                <c:pt idx="697">
                  <c:v>63.472684366275061</c:v>
                </c:pt>
                <c:pt idx="698">
                  <c:v>63.484158906909876</c:v>
                </c:pt>
                <c:pt idx="699">
                  <c:v>63.495621789081028</c:v>
                </c:pt>
                <c:pt idx="700">
                  <c:v>63.507073046993838</c:v>
                </c:pt>
                <c:pt idx="701">
                  <c:v>63.51851271471547</c:v>
                </c:pt>
                <c:pt idx="702">
                  <c:v>63.529940826175697</c:v>
                </c:pt>
                <c:pt idx="703">
                  <c:v>63.541357415167688</c:v>
                </c:pt>
                <c:pt idx="704">
                  <c:v>63.552762515348739</c:v>
                </c:pt>
                <c:pt idx="705">
                  <c:v>63.564156160241097</c:v>
                </c:pt>
                <c:pt idx="706">
                  <c:v>63.57553838323259</c:v>
                </c:pt>
                <c:pt idx="707">
                  <c:v>63.586909217577514</c:v>
                </c:pt>
                <c:pt idx="708">
                  <c:v>63.598268696397263</c:v>
                </c:pt>
                <c:pt idx="709">
                  <c:v>63.609616852681121</c:v>
                </c:pt>
                <c:pt idx="710">
                  <c:v>63.62095371928698</c:v>
                </c:pt>
                <c:pt idx="711">
                  <c:v>63.632279328942026</c:v>
                </c:pt>
                <c:pt idx="712">
                  <c:v>63.643593714243572</c:v>
                </c:pt>
                <c:pt idx="713">
                  <c:v>63.654896907659605</c:v>
                </c:pt>
                <c:pt idx="714">
                  <c:v>63.666188941529661</c:v>
                </c:pt>
                <c:pt idx="715">
                  <c:v>63.6774698480654</c:v>
                </c:pt>
                <c:pt idx="716">
                  <c:v>63.688739659351427</c:v>
                </c:pt>
                <c:pt idx="717">
                  <c:v>63.699998407345866</c:v>
                </c:pt>
                <c:pt idx="718">
                  <c:v>63.711246123881139</c:v>
                </c:pt>
                <c:pt idx="719">
                  <c:v>63.722482840664618</c:v>
                </c:pt>
                <c:pt idx="720">
                  <c:v>63.733708589279324</c:v>
                </c:pt>
                <c:pt idx="721">
                  <c:v>63.744923401184565</c:v>
                </c:pt>
                <c:pt idx="722">
                  <c:v>63.756127307716682</c:v>
                </c:pt>
                <c:pt idx="723">
                  <c:v>63.767320340089618</c:v>
                </c:pt>
                <c:pt idx="724">
                  <c:v>63.778502529395666</c:v>
                </c:pt>
                <c:pt idx="725">
                  <c:v>63.789673906606104</c:v>
                </c:pt>
                <c:pt idx="726">
                  <c:v>63.800834502571824</c:v>
                </c:pt>
                <c:pt idx="727">
                  <c:v>63.811984348024005</c:v>
                </c:pt>
                <c:pt idx="728">
                  <c:v>63.823123473574768</c:v>
                </c:pt>
                <c:pt idx="729">
                  <c:v>63.834251909717793</c:v>
                </c:pt>
                <c:pt idx="730">
                  <c:v>63.845369686828981</c:v>
                </c:pt>
                <c:pt idx="731">
                  <c:v>63.856476835167065</c:v>
                </c:pt>
                <c:pt idx="732">
                  <c:v>63.867573384874227</c:v>
                </c:pt>
                <c:pt idx="733">
                  <c:v>63.878659365976802</c:v>
                </c:pt>
                <c:pt idx="734">
                  <c:v>63.889734808385789</c:v>
                </c:pt>
                <c:pt idx="735">
                  <c:v>63.900799741897536</c:v>
                </c:pt>
                <c:pt idx="736">
                  <c:v>63.911854196194341</c:v>
                </c:pt>
                <c:pt idx="737">
                  <c:v>63.922898200845033</c:v>
                </c:pt>
                <c:pt idx="738">
                  <c:v>63.933931785305624</c:v>
                </c:pt>
                <c:pt idx="739">
                  <c:v>63.944954978919888</c:v>
                </c:pt>
                <c:pt idx="740">
                  <c:v>63.95596781091993</c:v>
                </c:pt>
                <c:pt idx="741">
                  <c:v>63.966970310426809</c:v>
                </c:pt>
                <c:pt idx="742">
                  <c:v>63.977962506451107</c:v>
                </c:pt>
                <c:pt idx="743">
                  <c:v>63.98894442789355</c:v>
                </c:pt>
                <c:pt idx="744">
                  <c:v>63.999916103545559</c:v>
                </c:pt>
                <c:pt idx="745">
                  <c:v>64.010877562089803</c:v>
                </c:pt>
                <c:pt idx="746">
                  <c:v>64.021828832100852</c:v>
                </c:pt>
                <c:pt idx="747">
                  <c:v>64.032769942045633</c:v>
                </c:pt>
                <c:pt idx="748">
                  <c:v>64.043700920284095</c:v>
                </c:pt>
                <c:pt idx="749">
                  <c:v>64.054621795069764</c:v>
                </c:pt>
                <c:pt idx="750">
                  <c:v>64.065532594550206</c:v>
                </c:pt>
                <c:pt idx="751">
                  <c:v>64.076433346767686</c:v>
                </c:pt>
                <c:pt idx="752">
                  <c:v>64.087324079659695</c:v>
                </c:pt>
                <c:pt idx="753">
                  <c:v>64.09820482105944</c:v>
                </c:pt>
                <c:pt idx="754">
                  <c:v>64.109075598696464</c:v>
                </c:pt>
                <c:pt idx="755">
                  <c:v>64.119936440197151</c:v>
                </c:pt>
                <c:pt idx="756">
                  <c:v>64.130787373085255</c:v>
                </c:pt>
                <c:pt idx="757">
                  <c:v>64.141628424782454</c:v>
                </c:pt>
                <c:pt idx="758">
                  <c:v>64.152459622608859</c:v>
                </c:pt>
                <c:pt idx="759">
                  <c:v>64.163280993783573</c:v>
                </c:pt>
                <c:pt idx="760">
                  <c:v>64.17409256542517</c:v>
                </c:pt>
                <c:pt idx="761">
                  <c:v>64.184894364552264</c:v>
                </c:pt>
                <c:pt idx="762">
                  <c:v>64.19568641808398</c:v>
                </c:pt>
                <c:pt idx="763">
                  <c:v>64.206468752840507</c:v>
                </c:pt>
                <c:pt idx="764">
                  <c:v>64.217241395543567</c:v>
                </c:pt>
                <c:pt idx="765">
                  <c:v>64.228004372816969</c:v>
                </c:pt>
                <c:pt idx="766">
                  <c:v>64.238757711187077</c:v>
                </c:pt>
                <c:pt idx="767">
                  <c:v>64.249501437083325</c:v>
                </c:pt>
                <c:pt idx="768">
                  <c:v>64.260235576838681</c:v>
                </c:pt>
                <c:pt idx="769">
                  <c:v>64.270960156690222</c:v>
                </c:pt>
                <c:pt idx="770">
                  <c:v>64.281675202779525</c:v>
                </c:pt>
                <c:pt idx="771">
                  <c:v>64.292380741153266</c:v>
                </c:pt>
                <c:pt idx="772">
                  <c:v>64.303076797763566</c:v>
                </c:pt>
                <c:pt idx="773">
                  <c:v>64.313763398468609</c:v>
                </c:pt>
                <c:pt idx="774">
                  <c:v>64.32444056903303</c:v>
                </c:pt>
                <c:pt idx="775">
                  <c:v>64.335108335128439</c:v>
                </c:pt>
                <c:pt idx="776">
                  <c:v>64.345766722333863</c:v>
                </c:pt>
                <c:pt idx="777">
                  <c:v>64.356415756136244</c:v>
                </c:pt>
                <c:pt idx="778">
                  <c:v>64.367055461930889</c:v>
                </c:pt>
                <c:pt idx="779">
                  <c:v>64.377685865021903</c:v>
                </c:pt>
                <c:pt idx="780">
                  <c:v>64.388306990622738</c:v>
                </c:pt>
                <c:pt idx="781">
                  <c:v>64.398918863856551</c:v>
                </c:pt>
                <c:pt idx="782">
                  <c:v>64.409521509756729</c:v>
                </c:pt>
                <c:pt idx="783">
                  <c:v>64.420114953267316</c:v>
                </c:pt>
                <c:pt idx="784">
                  <c:v>64.430699219243451</c:v>
                </c:pt>
                <c:pt idx="785">
                  <c:v>64.44127433245184</c:v>
                </c:pt>
                <c:pt idx="786">
                  <c:v>64.451840317571182</c:v>
                </c:pt>
                <c:pt idx="787">
                  <c:v>64.462397199192608</c:v>
                </c:pt>
                <c:pt idx="788">
                  <c:v>64.472945001820136</c:v>
                </c:pt>
                <c:pt idx="789">
                  <c:v>64.483483749871098</c:v>
                </c:pt>
                <c:pt idx="790">
                  <c:v>64.494013467676581</c:v>
                </c:pt>
                <c:pt idx="791">
                  <c:v>64.504534179481851</c:v>
                </c:pt>
                <c:pt idx="792">
                  <c:v>64.515045909446741</c:v>
                </c:pt>
                <c:pt idx="793">
                  <c:v>64.525548681646171</c:v>
                </c:pt>
                <c:pt idx="794">
                  <c:v>64.536042520070467</c:v>
                </c:pt>
                <c:pt idx="795">
                  <c:v>64.546527448625881</c:v>
                </c:pt>
                <c:pt idx="796">
                  <c:v>64.557003491134893</c:v>
                </c:pt>
                <c:pt idx="797">
                  <c:v>64.56747067133675</c:v>
                </c:pt>
                <c:pt idx="798">
                  <c:v>64.577929012887779</c:v>
                </c:pt>
                <c:pt idx="799">
                  <c:v>64.588378539361841</c:v>
                </c:pt>
                <c:pt idx="800">
                  <c:v>64.598819274250758</c:v>
                </c:pt>
                <c:pt idx="801">
                  <c:v>64.609251240964653</c:v>
                </c:pt>
                <c:pt idx="802">
                  <c:v>64.619674462832435</c:v>
                </c:pt>
                <c:pt idx="803">
                  <c:v>64.630088963102111</c:v>
                </c:pt>
                <c:pt idx="804">
                  <c:v>64.64049476494128</c:v>
                </c:pt>
                <c:pt idx="805">
                  <c:v>64.650891891437425</c:v>
                </c:pt>
                <c:pt idx="806">
                  <c:v>64.661280365598387</c:v>
                </c:pt>
                <c:pt idx="807">
                  <c:v>64.671660210352741</c:v>
                </c:pt>
                <c:pt idx="808">
                  <c:v>64.682031448550134</c:v>
                </c:pt>
                <c:pt idx="809">
                  <c:v>64.692394102961742</c:v>
                </c:pt>
                <c:pt idx="810">
                  <c:v>64.702748196280567</c:v>
                </c:pt>
                <c:pt idx="811">
                  <c:v>64.713093751121932</c:v>
                </c:pt>
                <c:pt idx="812">
                  <c:v>64.723430790023755</c:v>
                </c:pt>
                <c:pt idx="813">
                  <c:v>64.73375933544699</c:v>
                </c:pt>
                <c:pt idx="814">
                  <c:v>64.744079409775949</c:v>
                </c:pt>
                <c:pt idx="815">
                  <c:v>64.754391035318733</c:v>
                </c:pt>
                <c:pt idx="816">
                  <c:v>64.764694234307555</c:v>
                </c:pt>
                <c:pt idx="817">
                  <c:v>64.774989028899142</c:v>
                </c:pt>
                <c:pt idx="818">
                  <c:v>64.78527544117506</c:v>
                </c:pt>
                <c:pt idx="819">
                  <c:v>64.795553493142137</c:v>
                </c:pt>
                <c:pt idx="820">
                  <c:v>64.80582320673274</c:v>
                </c:pt>
                <c:pt idx="821">
                  <c:v>64.816084603805237</c:v>
                </c:pt>
                <c:pt idx="822">
                  <c:v>64.826337706144244</c:v>
                </c:pt>
                <c:pt idx="823">
                  <c:v>64.836582535461076</c:v>
                </c:pt>
                <c:pt idx="824">
                  <c:v>64.846819113394034</c:v>
                </c:pt>
                <c:pt idx="825">
                  <c:v>64.857047461508799</c:v>
                </c:pt>
                <c:pt idx="826">
                  <c:v>64.867267601298778</c:v>
                </c:pt>
                <c:pt idx="827">
                  <c:v>64.877479554185371</c:v>
                </c:pt>
                <c:pt idx="828">
                  <c:v>64.887683341518454</c:v>
                </c:pt>
                <c:pt idx="829">
                  <c:v>64.897878984576565</c:v>
                </c:pt>
                <c:pt idx="830">
                  <c:v>64.908066504567415</c:v>
                </c:pt>
                <c:pt idx="831">
                  <c:v>64.918245922628088</c:v>
                </c:pt>
                <c:pt idx="832">
                  <c:v>64.928417259825409</c:v>
                </c:pt>
                <c:pt idx="833">
                  <c:v>64.938580537156355</c:v>
                </c:pt>
                <c:pt idx="834">
                  <c:v>64.948735775548244</c:v>
                </c:pt>
                <c:pt idx="835">
                  <c:v>64.958882995859256</c:v>
                </c:pt>
                <c:pt idx="836">
                  <c:v>64.969022218878564</c:v>
                </c:pt>
                <c:pt idx="837">
                  <c:v>64.979153465326817</c:v>
                </c:pt>
                <c:pt idx="838">
                  <c:v>64.989276755856338</c:v>
                </c:pt>
                <c:pt idx="839">
                  <c:v>64.999392111051577</c:v>
                </c:pt>
                <c:pt idx="840">
                  <c:v>65.009499551429315</c:v>
                </c:pt>
                <c:pt idx="841">
                  <c:v>65.01959909743907</c:v>
                </c:pt>
                <c:pt idx="842">
                  <c:v>65.029690769463343</c:v>
                </c:pt>
                <c:pt idx="843">
                  <c:v>65.039774587818002</c:v>
                </c:pt>
                <c:pt idx="844">
                  <c:v>65.049850572752533</c:v>
                </c:pt>
                <c:pt idx="845">
                  <c:v>65.059918744450385</c:v>
                </c:pt>
                <c:pt idx="846">
                  <c:v>65.069979123029299</c:v>
                </c:pt>
                <c:pt idx="847">
                  <c:v>65.080031728541599</c:v>
                </c:pt>
                <c:pt idx="848">
                  <c:v>65.09007658097444</c:v>
                </c:pt>
                <c:pt idx="849">
                  <c:v>65.100113700250219</c:v>
                </c:pt>
                <c:pt idx="850">
                  <c:v>65.110143106226815</c:v>
                </c:pt>
                <c:pt idx="851">
                  <c:v>65.120164818697873</c:v>
                </c:pt>
                <c:pt idx="852">
                  <c:v>65.130178857393176</c:v>
                </c:pt>
                <c:pt idx="853">
                  <c:v>65.140185241978855</c:v>
                </c:pt>
                <c:pt idx="854">
                  <c:v>65.150183992057777</c:v>
                </c:pt>
                <c:pt idx="855">
                  <c:v>65.160175127169751</c:v>
                </c:pt>
                <c:pt idx="856">
                  <c:v>65.170158666791878</c:v>
                </c:pt>
                <c:pt idx="857">
                  <c:v>65.180134630338813</c:v>
                </c:pt>
                <c:pt idx="858">
                  <c:v>65.190103037163112</c:v>
                </c:pt>
                <c:pt idx="859">
                  <c:v>65.2000639065554</c:v>
                </c:pt>
                <c:pt idx="860">
                  <c:v>65.210017257744823</c:v>
                </c:pt>
                <c:pt idx="861">
                  <c:v>65.219963109899155</c:v>
                </c:pt>
                <c:pt idx="862">
                  <c:v>65.229901482125229</c:v>
                </c:pt>
                <c:pt idx="863">
                  <c:v>65.239832393469158</c:v>
                </c:pt>
                <c:pt idx="864">
                  <c:v>65.249755862916587</c:v>
                </c:pt>
                <c:pt idx="865">
                  <c:v>65.259671909393006</c:v>
                </c:pt>
                <c:pt idx="866">
                  <c:v>65.269580551764037</c:v>
                </c:pt>
                <c:pt idx="867">
                  <c:v>65.279481808835683</c:v>
                </c:pt>
                <c:pt idx="868">
                  <c:v>65.289375699354608</c:v>
                </c:pt>
                <c:pt idx="869">
                  <c:v>65.299262242008425</c:v>
                </c:pt>
                <c:pt idx="870">
                  <c:v>65.309141455425959</c:v>
                </c:pt>
                <c:pt idx="871">
                  <c:v>65.319013358177486</c:v>
                </c:pt>
                <c:pt idx="872">
                  <c:v>65.32887796877506</c:v>
                </c:pt>
                <c:pt idx="873">
                  <c:v>65.338735305672742</c:v>
                </c:pt>
                <c:pt idx="874">
                  <c:v>65.348585387266837</c:v>
                </c:pt>
                <c:pt idx="875">
                  <c:v>65.358428231896227</c:v>
                </c:pt>
                <c:pt idx="876">
                  <c:v>65.368263857842592</c:v>
                </c:pt>
                <c:pt idx="877">
                  <c:v>65.378092283330631</c:v>
                </c:pt>
                <c:pt idx="878">
                  <c:v>65.387913526528436</c:v>
                </c:pt>
                <c:pt idx="879">
                  <c:v>65.397727605547615</c:v>
                </c:pt>
                <c:pt idx="880">
                  <c:v>65.407534538443642</c:v>
                </c:pt>
                <c:pt idx="881">
                  <c:v>65.417334343216083</c:v>
                </c:pt>
                <c:pt idx="882">
                  <c:v>65.42712703780883</c:v>
                </c:pt>
                <c:pt idx="883">
                  <c:v>65.436912640110378</c:v>
                </c:pt>
                <c:pt idx="884">
                  <c:v>65.446691167954071</c:v>
                </c:pt>
                <c:pt idx="885">
                  <c:v>65.456462639118342</c:v>
                </c:pt>
                <c:pt idx="886">
                  <c:v>65.466227071326969</c:v>
                </c:pt>
                <c:pt idx="887">
                  <c:v>65.475984482249316</c:v>
                </c:pt>
                <c:pt idx="888">
                  <c:v>65.485734889500591</c:v>
                </c:pt>
                <c:pt idx="889">
                  <c:v>65.495478310642056</c:v>
                </c:pt>
                <c:pt idx="890">
                  <c:v>65.505214763181343</c:v>
                </c:pt>
                <c:pt idx="891">
                  <c:v>65.514944264572591</c:v>
                </c:pt>
                <c:pt idx="892">
                  <c:v>65.524666832216766</c:v>
                </c:pt>
                <c:pt idx="893">
                  <c:v>65.534382483461869</c:v>
                </c:pt>
                <c:pt idx="894">
                  <c:v>65.544091235603176</c:v>
                </c:pt>
                <c:pt idx="895">
                  <c:v>65.553793105883486</c:v>
                </c:pt>
                <c:pt idx="896">
                  <c:v>65.563488111493342</c:v>
                </c:pt>
                <c:pt idx="897">
                  <c:v>65.573176269571263</c:v>
                </c:pt>
                <c:pt idx="898">
                  <c:v>65.582857597203997</c:v>
                </c:pt>
                <c:pt idx="899">
                  <c:v>65.592532111426692</c:v>
                </c:pt>
                <c:pt idx="900">
                  <c:v>65.602199829223252</c:v>
                </c:pt>
                <c:pt idx="901">
                  <c:v>65.611860767526395</c:v>
                </c:pt>
                <c:pt idx="902">
                  <c:v>65.621514943218031</c:v>
                </c:pt>
                <c:pt idx="903">
                  <c:v>65.631162373129399</c:v>
                </c:pt>
                <c:pt idx="904">
                  <c:v>65.640803074041301</c:v>
                </c:pt>
                <c:pt idx="905">
                  <c:v>65.650437062684404</c:v>
                </c:pt>
                <c:pt idx="906">
                  <c:v>65.660064355739351</c:v>
                </c:pt>
                <c:pt idx="907">
                  <c:v>65.669684969837022</c:v>
                </c:pt>
                <c:pt idx="908">
                  <c:v>65.679298921558811</c:v>
                </c:pt>
                <c:pt idx="909">
                  <c:v>65.688906227436775</c:v>
                </c:pt>
                <c:pt idx="910">
                  <c:v>65.698506903953884</c:v>
                </c:pt>
                <c:pt idx="911">
                  <c:v>65.708100967544198</c:v>
                </c:pt>
                <c:pt idx="912">
                  <c:v>65.717688434593171</c:v>
                </c:pt>
                <c:pt idx="913">
                  <c:v>65.72726932143776</c:v>
                </c:pt>
                <c:pt idx="914">
                  <c:v>65.736843644366687</c:v>
                </c:pt>
                <c:pt idx="915">
                  <c:v>65.746411419620685</c:v>
                </c:pt>
                <c:pt idx="916">
                  <c:v>65.755972663392654</c:v>
                </c:pt>
                <c:pt idx="917">
                  <c:v>65.765527391827888</c:v>
                </c:pt>
                <c:pt idx="918">
                  <c:v>65.775075621024286</c:v>
                </c:pt>
                <c:pt idx="919">
                  <c:v>65.784617367032581</c:v>
                </c:pt>
                <c:pt idx="920">
                  <c:v>65.794152645856485</c:v>
                </c:pt>
                <c:pt idx="921">
                  <c:v>65.803681473452954</c:v>
                </c:pt>
                <c:pt idx="922">
                  <c:v>65.813203865732405</c:v>
                </c:pt>
                <c:pt idx="923">
                  <c:v>65.822719838558868</c:v>
                </c:pt>
                <c:pt idx="924">
                  <c:v>65.832229407750162</c:v>
                </c:pt>
                <c:pt idx="925">
                  <c:v>65.841732589078205</c:v>
                </c:pt>
                <c:pt idx="926">
                  <c:v>65.851229398269126</c:v>
                </c:pt>
                <c:pt idx="927">
                  <c:v>65.860719851003495</c:v>
                </c:pt>
                <c:pt idx="928">
                  <c:v>65.87020396291652</c:v>
                </c:pt>
                <c:pt idx="929">
                  <c:v>65.87968174959822</c:v>
                </c:pt>
                <c:pt idx="930">
                  <c:v>65.889153226593649</c:v>
                </c:pt>
                <c:pt idx="931">
                  <c:v>65.898618409403099</c:v>
                </c:pt>
                <c:pt idx="932">
                  <c:v>65.908077313482252</c:v>
                </c:pt>
                <c:pt idx="933">
                  <c:v>65.917529954242411</c:v>
                </c:pt>
                <c:pt idx="934">
                  <c:v>65.926976347050697</c:v>
                </c:pt>
                <c:pt idx="935">
                  <c:v>65.936416507230192</c:v>
                </c:pt>
                <c:pt idx="936">
                  <c:v>65.945850450060163</c:v>
                </c:pt>
                <c:pt idx="937">
                  <c:v>65.955278190776284</c:v>
                </c:pt>
                <c:pt idx="938">
                  <c:v>65.964699744570737</c:v>
                </c:pt>
                <c:pt idx="939">
                  <c:v>65.974115126592494</c:v>
                </c:pt>
                <c:pt idx="940">
                  <c:v>65.983524351947423</c:v>
                </c:pt>
                <c:pt idx="941">
                  <c:v>65.992927435698519</c:v>
                </c:pt>
                <c:pt idx="942">
                  <c:v>66.0023243928661</c:v>
                </c:pt>
                <c:pt idx="943">
                  <c:v>66.011715238427954</c:v>
                </c:pt>
                <c:pt idx="944">
                  <c:v>66.021099987319545</c:v>
                </c:pt>
                <c:pt idx="945">
                  <c:v>66.030478654434134</c:v>
                </c:pt>
                <c:pt idx="946">
                  <c:v>66.039851254623102</c:v>
                </c:pt>
                <c:pt idx="947">
                  <c:v>66.049217802695949</c:v>
                </c:pt>
                <c:pt idx="948">
                  <c:v>66.058578313420639</c:v>
                </c:pt>
                <c:pt idx="949">
                  <c:v>66.067932801523639</c:v>
                </c:pt>
                <c:pt idx="950">
                  <c:v>66.07728128169019</c:v>
                </c:pt>
                <c:pt idx="951">
                  <c:v>66.086623768564451</c:v>
                </c:pt>
                <c:pt idx="952">
                  <c:v>66.095960276749679</c:v>
                </c:pt>
                <c:pt idx="953">
                  <c:v>66.105290820808349</c:v>
                </c:pt>
                <c:pt idx="954">
                  <c:v>66.114615415262463</c:v>
                </c:pt>
                <c:pt idx="955">
                  <c:v>66.123934074593549</c:v>
                </c:pt>
                <c:pt idx="956">
                  <c:v>66.133246813243005</c:v>
                </c:pt>
                <c:pt idx="957">
                  <c:v>66.142553645612097</c:v>
                </c:pt>
                <c:pt idx="958">
                  <c:v>66.151854586062271</c:v>
                </c:pt>
                <c:pt idx="959">
                  <c:v>66.16114964891527</c:v>
                </c:pt>
                <c:pt idx="960">
                  <c:v>66.170438848453287</c:v>
                </c:pt>
                <c:pt idx="961">
                  <c:v>66.179722198919109</c:v>
                </c:pt>
                <c:pt idx="962">
                  <c:v>66.188999714516399</c:v>
                </c:pt>
                <c:pt idx="963">
                  <c:v>66.198271409409713</c:v>
                </c:pt>
                <c:pt idx="964">
                  <c:v>66.207537297724755</c:v>
                </c:pt>
                <c:pt idx="965">
                  <c:v>66.216797393548546</c:v>
                </c:pt>
                <c:pt idx="966">
                  <c:v>66.226051710929525</c:v>
                </c:pt>
                <c:pt idx="967">
                  <c:v>66.235300263877761</c:v>
                </c:pt>
                <c:pt idx="968">
                  <c:v>66.244543066365125</c:v>
                </c:pt>
                <c:pt idx="969">
                  <c:v>66.253780132325375</c:v>
                </c:pt>
                <c:pt idx="970">
                  <c:v>66.263011475654437</c:v>
                </c:pt>
                <c:pt idx="971">
                  <c:v>66.272237110210426</c:v>
                </c:pt>
                <c:pt idx="972">
                  <c:v>66.281457049813923</c:v>
                </c:pt>
                <c:pt idx="973">
                  <c:v>66.290671308248079</c:v>
                </c:pt>
                <c:pt idx="974">
                  <c:v>66.299879899258741</c:v>
                </c:pt>
                <c:pt idx="975">
                  <c:v>66.309082836554694</c:v>
                </c:pt>
                <c:pt idx="976">
                  <c:v>66.318280133807733</c:v>
                </c:pt>
                <c:pt idx="977">
                  <c:v>66.327471804652845</c:v>
                </c:pt>
                <c:pt idx="978">
                  <c:v>66.336657862688398</c:v>
                </c:pt>
                <c:pt idx="979">
                  <c:v>66.345838321476251</c:v>
                </c:pt>
                <c:pt idx="980">
                  <c:v>66.355013194541925</c:v>
                </c:pt>
                <c:pt idx="981">
                  <c:v>66.364182495374735</c:v>
                </c:pt>
                <c:pt idx="982">
                  <c:v>66.373346237427981</c:v>
                </c:pt>
                <c:pt idx="983">
                  <c:v>66.382504434119028</c:v>
                </c:pt>
                <c:pt idx="984">
                  <c:v>66.391657098829569</c:v>
                </c:pt>
                <c:pt idx="985">
                  <c:v>66.400804244905643</c:v>
                </c:pt>
                <c:pt idx="986">
                  <c:v>66.409945885657862</c:v>
                </c:pt>
                <c:pt idx="987">
                  <c:v>66.41908203436158</c:v>
                </c:pt>
                <c:pt idx="988">
                  <c:v>66.42821270425695</c:v>
                </c:pt>
                <c:pt idx="989">
                  <c:v>66.437337908549125</c:v>
                </c:pt>
                <c:pt idx="990">
                  <c:v>66.446457660408441</c:v>
                </c:pt>
                <c:pt idx="991">
                  <c:v>66.455571972970475</c:v>
                </c:pt>
                <c:pt idx="992">
                  <c:v>66.464680859336269</c:v>
                </c:pt>
                <c:pt idx="993">
                  <c:v>66.473784332572393</c:v>
                </c:pt>
                <c:pt idx="994">
                  <c:v>66.482882405711166</c:v>
                </c:pt>
                <c:pt idx="995">
                  <c:v>66.491975091750774</c:v>
                </c:pt>
                <c:pt idx="996">
                  <c:v>66.501062403655354</c:v>
                </c:pt>
                <c:pt idx="997">
                  <c:v>66.510144354355219</c:v>
                </c:pt>
                <c:pt idx="998">
                  <c:v>66.519220956746963</c:v>
                </c:pt>
                <c:pt idx="999">
                  <c:v>66.528292223693541</c:v>
                </c:pt>
                <c:pt idx="1000">
                  <c:v>66.537358168024539</c:v>
                </c:pt>
                <c:pt idx="1001">
                  <c:v>66.546418802536181</c:v>
                </c:pt>
                <c:pt idx="1002">
                  <c:v>66.555474139991546</c:v>
                </c:pt>
                <c:pt idx="1003">
                  <c:v>66.564524193120661</c:v>
                </c:pt>
                <c:pt idx="1004">
                  <c:v>66.57356897462067</c:v>
                </c:pt>
                <c:pt idx="1005">
                  <c:v>66.582608497155945</c:v>
                </c:pt>
                <c:pt idx="1006">
                  <c:v>66.591642773358231</c:v>
                </c:pt>
                <c:pt idx="1007">
                  <c:v>66.600671815826786</c:v>
                </c:pt>
                <c:pt idx="1008">
                  <c:v>66.609695637128482</c:v>
                </c:pt>
                <c:pt idx="1009">
                  <c:v>66.618714249797989</c:v>
                </c:pt>
                <c:pt idx="1010">
                  <c:v>66.627727666337861</c:v>
                </c:pt>
                <c:pt idx="1011">
                  <c:v>66.636735899218692</c:v>
                </c:pt>
                <c:pt idx="1012">
                  <c:v>66.645738960879243</c:v>
                </c:pt>
                <c:pt idx="1013">
                  <c:v>66.654736863726583</c:v>
                </c:pt>
                <c:pt idx="1014">
                  <c:v>66.663729620136152</c:v>
                </c:pt>
                <c:pt idx="1015">
                  <c:v>66.672717242452009</c:v>
                </c:pt>
                <c:pt idx="1016">
                  <c:v>66.681699742986865</c:v>
                </c:pt>
                <c:pt idx="1017">
                  <c:v>66.690677134022224</c:v>
                </c:pt>
                <c:pt idx="1018">
                  <c:v>66.699649427808552</c:v>
                </c:pt>
                <c:pt idx="1019">
                  <c:v>66.708616636565353</c:v>
                </c:pt>
                <c:pt idx="1020">
                  <c:v>66.717578772481346</c:v>
                </c:pt>
                <c:pt idx="1021">
                  <c:v>66.726535847714558</c:v>
                </c:pt>
                <c:pt idx="1022">
                  <c:v>66.735487874392433</c:v>
                </c:pt>
                <c:pt idx="1023">
                  <c:v>66.744434864611989</c:v>
                </c:pt>
                <c:pt idx="1024">
                  <c:v>66.753376830439947</c:v>
                </c:pt>
                <c:pt idx="1025">
                  <c:v>66.762313783912802</c:v>
                </c:pt>
                <c:pt idx="1026">
                  <c:v>66.77124573703702</c:v>
                </c:pt>
                <c:pt idx="1027">
                  <c:v>66.780172701789084</c:v>
                </c:pt>
                <c:pt idx="1028">
                  <c:v>66.789094690115675</c:v>
                </c:pt>
                <c:pt idx="1029">
                  <c:v>66.798011713933775</c:v>
                </c:pt>
                <c:pt idx="1030">
                  <c:v>66.806923785130735</c:v>
                </c:pt>
                <c:pt idx="1031">
                  <c:v>66.815830915564518</c:v>
                </c:pt>
                <c:pt idx="1032">
                  <c:v>66.824733117063673</c:v>
                </c:pt>
                <c:pt idx="1033">
                  <c:v>66.833630401427556</c:v>
                </c:pt>
                <c:pt idx="1034">
                  <c:v>66.842522780426393</c:v>
                </c:pt>
                <c:pt idx="1035">
                  <c:v>66.851410265801448</c:v>
                </c:pt>
                <c:pt idx="1036">
                  <c:v>66.860292869265095</c:v>
                </c:pt>
                <c:pt idx="1037">
                  <c:v>66.86917060250093</c:v>
                </c:pt>
                <c:pt idx="1038">
                  <c:v>66.878043477163942</c:v>
                </c:pt>
                <c:pt idx="1039">
                  <c:v>66.886911504880558</c:v>
                </c:pt>
                <c:pt idx="1040">
                  <c:v>66.895774697248825</c:v>
                </c:pt>
                <c:pt idx="1041">
                  <c:v>66.904633065838482</c:v>
                </c:pt>
                <c:pt idx="1042">
                  <c:v>66.913486622191058</c:v>
                </c:pt>
                <c:pt idx="1043">
                  <c:v>66.922335377820048</c:v>
                </c:pt>
                <c:pt idx="1044">
                  <c:v>66.931179344210975</c:v>
                </c:pt>
                <c:pt idx="1045">
                  <c:v>66.940018532821512</c:v>
                </c:pt>
                <c:pt idx="1046">
                  <c:v>66.948852955081591</c:v>
                </c:pt>
                <c:pt idx="1047">
                  <c:v>66.957682622393563</c:v>
                </c:pt>
                <c:pt idx="1048">
                  <c:v>66.966507546132192</c:v>
                </c:pt>
                <c:pt idx="1049">
                  <c:v>66.975327737644918</c:v>
                </c:pt>
                <c:pt idx="1050">
                  <c:v>66.984143208251837</c:v>
                </c:pt>
                <c:pt idx="1051">
                  <c:v>66.992953969245889</c:v>
                </c:pt>
                <c:pt idx="1052">
                  <c:v>67.001760031892928</c:v>
                </c:pt>
                <c:pt idx="1053">
                  <c:v>67.010561407431851</c:v>
                </c:pt>
                <c:pt idx="1054">
                  <c:v>67.01935810707468</c:v>
                </c:pt>
                <c:pt idx="1055">
                  <c:v>67.028150142006709</c:v>
                </c:pt>
                <c:pt idx="1056">
                  <c:v>67.036937523386584</c:v>
                </c:pt>
                <c:pt idx="1057">
                  <c:v>67.045720262346393</c:v>
                </c:pt>
                <c:pt idx="1058">
                  <c:v>67.054498369991819</c:v>
                </c:pt>
                <c:pt idx="1059">
                  <c:v>67.063271857402199</c:v>
                </c:pt>
                <c:pt idx="1060">
                  <c:v>67.072040735630665</c:v>
                </c:pt>
                <c:pt idx="1061">
                  <c:v>67.080805015704229</c:v>
                </c:pt>
                <c:pt idx="1062">
                  <c:v>67.089564708623897</c:v>
                </c:pt>
                <c:pt idx="1063">
                  <c:v>67.098319825364726</c:v>
                </c:pt>
                <c:pt idx="1064">
                  <c:v>67.107070376876024</c:v>
                </c:pt>
                <c:pt idx="1065">
                  <c:v>67.115816374081376</c:v>
                </c:pt>
                <c:pt idx="1066">
                  <c:v>67.124557827878746</c:v>
                </c:pt>
                <c:pt idx="1067">
                  <c:v>67.133294749140617</c:v>
                </c:pt>
                <c:pt idx="1068">
                  <c:v>67.142027148714078</c:v>
                </c:pt>
                <c:pt idx="1069">
                  <c:v>67.150755037420936</c:v>
                </c:pt>
                <c:pt idx="1070">
                  <c:v>67.159478426057746</c:v>
                </c:pt>
                <c:pt idx="1071">
                  <c:v>67.168197325396022</c:v>
                </c:pt>
                <c:pt idx="1072">
                  <c:v>67.176911746182284</c:v>
                </c:pt>
                <c:pt idx="1073">
                  <c:v>67.185621699138096</c:v>
                </c:pt>
                <c:pt idx="1074">
                  <c:v>67.19432719496028</c:v>
                </c:pt>
                <c:pt idx="1075">
                  <c:v>67.203028244320947</c:v>
                </c:pt>
                <c:pt idx="1076">
                  <c:v>67.211724857867594</c:v>
                </c:pt>
                <c:pt idx="1077">
                  <c:v>67.220417046223233</c:v>
                </c:pt>
                <c:pt idx="1078">
                  <c:v>67.229104819986418</c:v>
                </c:pt>
                <c:pt idx="1079">
                  <c:v>67.237788189731461</c:v>
                </c:pt>
                <c:pt idx="1080">
                  <c:v>67.246467166008401</c:v>
                </c:pt>
                <c:pt idx="1081">
                  <c:v>67.255141759343203</c:v>
                </c:pt>
                <c:pt idx="1082">
                  <c:v>67.263811980237776</c:v>
                </c:pt>
                <c:pt idx="1083">
                  <c:v>67.272477839170108</c:v>
                </c:pt>
                <c:pt idx="1084">
                  <c:v>67.281139346594372</c:v>
                </c:pt>
                <c:pt idx="1085">
                  <c:v>67.289796512940967</c:v>
                </c:pt>
                <c:pt idx="1086">
                  <c:v>67.298449348616685</c:v>
                </c:pt>
                <c:pt idx="1087">
                  <c:v>67.307097864004731</c:v>
                </c:pt>
                <c:pt idx="1088">
                  <c:v>67.315742069464875</c:v>
                </c:pt>
                <c:pt idx="1089">
                  <c:v>67.324381975333495</c:v>
                </c:pt>
                <c:pt idx="1090">
                  <c:v>67.333017591923706</c:v>
                </c:pt>
                <c:pt idx="1091">
                  <c:v>67.341648929525462</c:v>
                </c:pt>
                <c:pt idx="1092">
                  <c:v>67.350275998405579</c:v>
                </c:pt>
                <c:pt idx="1093">
                  <c:v>67.358898808807908</c:v>
                </c:pt>
                <c:pt idx="1094">
                  <c:v>67.367517370953394</c:v>
                </c:pt>
                <c:pt idx="1095">
                  <c:v>67.376131695040115</c:v>
                </c:pt>
                <c:pt idx="1096">
                  <c:v>67.384741791243457</c:v>
                </c:pt>
                <c:pt idx="1097">
                  <c:v>67.393347669716178</c:v>
                </c:pt>
                <c:pt idx="1098">
                  <c:v>67.401949340588445</c:v>
                </c:pt>
                <c:pt idx="1099">
                  <c:v>67.410546813967983</c:v>
                </c:pt>
                <c:pt idx="1100">
                  <c:v>67.419140099940151</c:v>
                </c:pt>
                <c:pt idx="1101">
                  <c:v>67.42772920856801</c:v>
                </c:pt>
                <c:pt idx="1102">
                  <c:v>67.436314149892411</c:v>
                </c:pt>
                <c:pt idx="1103">
                  <c:v>67.444894933932105</c:v>
                </c:pt>
                <c:pt idx="1104">
                  <c:v>67.453471570683817</c:v>
                </c:pt>
                <c:pt idx="1105">
                  <c:v>67.46204407012236</c:v>
                </c:pt>
                <c:pt idx="1106">
                  <c:v>67.470612442200633</c:v>
                </c:pt>
                <c:pt idx="1107">
                  <c:v>67.479176696849819</c:v>
                </c:pt>
                <c:pt idx="1108">
                  <c:v>67.48773684397942</c:v>
                </c:pt>
                <c:pt idx="1109">
                  <c:v>67.496292893477303</c:v>
                </c:pt>
                <c:pt idx="1110">
                  <c:v>67.504844855209868</c:v>
                </c:pt>
                <c:pt idx="1111">
                  <c:v>67.513392739022052</c:v>
                </c:pt>
                <c:pt idx="1112">
                  <c:v>67.521936554737493</c:v>
                </c:pt>
                <c:pt idx="1113">
                  <c:v>67.530476312158513</c:v>
                </c:pt>
                <c:pt idx="1114">
                  <c:v>67.539012021066299</c:v>
                </c:pt>
                <c:pt idx="1115">
                  <c:v>67.547543691220937</c:v>
                </c:pt>
                <c:pt idx="1116">
                  <c:v>67.556071332361512</c:v>
                </c:pt>
                <c:pt idx="1117">
                  <c:v>67.564594954206157</c:v>
                </c:pt>
                <c:pt idx="1118">
                  <c:v>67.573114566452176</c:v>
                </c:pt>
                <c:pt idx="1119">
                  <c:v>67.581630178776095</c:v>
                </c:pt>
                <c:pt idx="1120">
                  <c:v>67.590141800833777</c:v>
                </c:pt>
                <c:pt idx="1121">
                  <c:v>67.598649442260495</c:v>
                </c:pt>
                <c:pt idx="1122">
                  <c:v>67.607153112670943</c:v>
                </c:pt>
                <c:pt idx="1123">
                  <c:v>67.615652821659438</c:v>
                </c:pt>
                <c:pt idx="1124">
                  <c:v>67.624148578799904</c:v>
                </c:pt>
                <c:pt idx="1125">
                  <c:v>67.632640393645971</c:v>
                </c:pt>
                <c:pt idx="1126">
                  <c:v>67.64112827573112</c:v>
                </c:pt>
                <c:pt idx="1127">
                  <c:v>67.649612234568664</c:v>
                </c:pt>
                <c:pt idx="1128">
                  <c:v>67.658092279651882</c:v>
                </c:pt>
                <c:pt idx="1129">
                  <c:v>67.666568420454098</c:v>
                </c:pt>
                <c:pt idx="1130">
                  <c:v>67.675040666428728</c:v>
                </c:pt>
                <c:pt idx="1131">
                  <c:v>67.683509027009393</c:v>
                </c:pt>
                <c:pt idx="1132">
                  <c:v>67.691973511610001</c:v>
                </c:pt>
                <c:pt idx="1133">
                  <c:v>67.700434129624753</c:v>
                </c:pt>
                <c:pt idx="1134">
                  <c:v>67.708890890428322</c:v>
                </c:pt>
                <c:pt idx="1135">
                  <c:v>67.717343803375883</c:v>
                </c:pt>
                <c:pt idx="1136">
                  <c:v>67.72579287780313</c:v>
                </c:pt>
                <c:pt idx="1137">
                  <c:v>67.734238123026458</c:v>
                </c:pt>
                <c:pt idx="1138">
                  <c:v>67.742679548342977</c:v>
                </c:pt>
                <c:pt idx="1139">
                  <c:v>67.751117163030585</c:v>
                </c:pt>
                <c:pt idx="1140">
                  <c:v>67.759550976348081</c:v>
                </c:pt>
                <c:pt idx="1141">
                  <c:v>67.76798099753519</c:v>
                </c:pt>
                <c:pt idx="1142">
                  <c:v>67.776407235812684</c:v>
                </c:pt>
                <c:pt idx="1143">
                  <c:v>67.784829700382403</c:v>
                </c:pt>
                <c:pt idx="1144">
                  <c:v>67.793248400427416</c:v>
                </c:pt>
                <c:pt idx="1145">
                  <c:v>67.801663345111976</c:v>
                </c:pt>
                <c:pt idx="1146">
                  <c:v>67.810074543581706</c:v>
                </c:pt>
                <c:pt idx="1147">
                  <c:v>67.818482004963613</c:v>
                </c:pt>
                <c:pt idx="1148">
                  <c:v>67.826885738366158</c:v>
                </c:pt>
                <c:pt idx="1149">
                  <c:v>67.835285752879329</c:v>
                </c:pt>
                <c:pt idx="1150">
                  <c:v>67.843682057574767</c:v>
                </c:pt>
                <c:pt idx="1151">
                  <c:v>67.852074661505753</c:v>
                </c:pt>
                <c:pt idx="1152">
                  <c:v>67.860463573707349</c:v>
                </c:pt>
                <c:pt idx="1153">
                  <c:v>67.868848803196428</c:v>
                </c:pt>
                <c:pt idx="1154">
                  <c:v>67.877230358971786</c:v>
                </c:pt>
                <c:pt idx="1155">
                  <c:v>67.885608250014158</c:v>
                </c:pt>
                <c:pt idx="1156">
                  <c:v>67.893982485286315</c:v>
                </c:pt>
                <c:pt idx="1157">
                  <c:v>67.902353073733153</c:v>
                </c:pt>
                <c:pt idx="1158">
                  <c:v>67.910720024281758</c:v>
                </c:pt>
                <c:pt idx="1159">
                  <c:v>67.919083345841443</c:v>
                </c:pt>
                <c:pt idx="1160">
                  <c:v>67.927443047303825</c:v>
                </c:pt>
                <c:pt idx="1161">
                  <c:v>67.935799137542944</c:v>
                </c:pt>
                <c:pt idx="1162">
                  <c:v>67.944151625415273</c:v>
                </c:pt>
                <c:pt idx="1163">
                  <c:v>67.952500519759809</c:v>
                </c:pt>
                <c:pt idx="1164">
                  <c:v>67.960845829398167</c:v>
                </c:pt>
                <c:pt idx="1165">
                  <c:v>67.969187563134582</c:v>
                </c:pt>
                <c:pt idx="1166">
                  <c:v>67.977525729756039</c:v>
                </c:pt>
                <c:pt idx="1167">
                  <c:v>67.985860338032325</c:v>
                </c:pt>
                <c:pt idx="1168">
                  <c:v>67.994191396716076</c:v>
                </c:pt>
                <c:pt idx="1169">
                  <c:v>68.002518914542861</c:v>
                </c:pt>
                <c:pt idx="1170">
                  <c:v>68.010842900231268</c:v>
                </c:pt>
                <c:pt idx="1171">
                  <c:v>68.019163362482914</c:v>
                </c:pt>
                <c:pt idx="1172">
                  <c:v>68.027480309982579</c:v>
                </c:pt>
                <c:pt idx="1173">
                  <c:v>68.035793751398202</c:v>
                </c:pt>
                <c:pt idx="1174">
                  <c:v>68.044103695381011</c:v>
                </c:pt>
                <c:pt idx="1175">
                  <c:v>68.052410150565549</c:v>
                </c:pt>
                <c:pt idx="1176">
                  <c:v>68.060713125569777</c:v>
                </c:pt>
                <c:pt idx="1177">
                  <c:v>68.069012628995097</c:v>
                </c:pt>
                <c:pt idx="1178">
                  <c:v>68.077308669426401</c:v>
                </c:pt>
                <c:pt idx="1179">
                  <c:v>68.085601255432223</c:v>
                </c:pt>
                <c:pt idx="1180">
                  <c:v>68.093890395564713</c:v>
                </c:pt>
                <c:pt idx="1181">
                  <c:v>68.102176098359749</c:v>
                </c:pt>
                <c:pt idx="1182">
                  <c:v>68.110458372336993</c:v>
                </c:pt>
                <c:pt idx="1183">
                  <c:v>68.118737225999936</c:v>
                </c:pt>
                <c:pt idx="1184">
                  <c:v>68.127012667835999</c:v>
                </c:pt>
                <c:pt idx="1185">
                  <c:v>68.135284706316526</c:v>
                </c:pt>
                <c:pt idx="1186">
                  <c:v>68.143553349896962</c:v>
                </c:pt>
                <c:pt idx="1187">
                  <c:v>68.151818607016779</c:v>
                </c:pt>
                <c:pt idx="1188">
                  <c:v>68.160080486099659</c:v>
                </c:pt>
                <c:pt idx="1189">
                  <c:v>68.168338995553455</c:v>
                </c:pt>
                <c:pt idx="1190">
                  <c:v>68.176594143770373</c:v>
                </c:pt>
                <c:pt idx="1191">
                  <c:v>68.184845939126873</c:v>
                </c:pt>
                <c:pt idx="1192">
                  <c:v>68.193094389983912</c:v>
                </c:pt>
                <c:pt idx="1193">
                  <c:v>68.201339504686842</c:v>
                </c:pt>
                <c:pt idx="1194">
                  <c:v>68.20958129156557</c:v>
                </c:pt>
                <c:pt idx="1195">
                  <c:v>68.217819758934596</c:v>
                </c:pt>
                <c:pt idx="1196">
                  <c:v>68.226054915093073</c:v>
                </c:pt>
                <c:pt idx="1197">
                  <c:v>68.23428676832485</c:v>
                </c:pt>
                <c:pt idx="1198">
                  <c:v>68.242515326898527</c:v>
                </c:pt>
                <c:pt idx="1199">
                  <c:v>68.250740599067598</c:v>
                </c:pt>
                <c:pt idx="1200">
                  <c:v>68.258962593070379</c:v>
                </c:pt>
                <c:pt idx="1201">
                  <c:v>68.267181317130181</c:v>
                </c:pt>
                <c:pt idx="1202">
                  <c:v>68.275396779455306</c:v>
                </c:pt>
                <c:pt idx="1203">
                  <c:v>68.283608988239109</c:v>
                </c:pt>
                <c:pt idx="1204">
                  <c:v>68.291817951660107</c:v>
                </c:pt>
                <c:pt idx="1205">
                  <c:v>68.300023677881967</c:v>
                </c:pt>
                <c:pt idx="1206">
                  <c:v>68.308226175053633</c:v>
                </c:pt>
                <c:pt idx="1207">
                  <c:v>68.316425451309314</c:v>
                </c:pt>
                <c:pt idx="1208">
                  <c:v>68.324621514768623</c:v>
                </c:pt>
                <c:pt idx="1209">
                  <c:v>68.332814373536564</c:v>
                </c:pt>
                <c:pt idx="1210">
                  <c:v>68.341004035703605</c:v>
                </c:pt>
                <c:pt idx="1211">
                  <c:v>68.349190509345775</c:v>
                </c:pt>
                <c:pt idx="1212">
                  <c:v>68.357373802524691</c:v>
                </c:pt>
                <c:pt idx="1213">
                  <c:v>68.365553923287607</c:v>
                </c:pt>
                <c:pt idx="1214">
                  <c:v>68.373730879667505</c:v>
                </c:pt>
                <c:pt idx="1215">
                  <c:v>68.381904679683061</c:v>
                </c:pt>
                <c:pt idx="1216">
                  <c:v>68.390075331338878</c:v>
                </c:pt>
                <c:pt idx="1217">
                  <c:v>68.398242842625322</c:v>
                </c:pt>
                <c:pt idx="1218">
                  <c:v>68.406407221518791</c:v>
                </c:pt>
                <c:pt idx="1219">
                  <c:v>68.414568475981582</c:v>
                </c:pt>
                <c:pt idx="1220">
                  <c:v>68.42272661396207</c:v>
                </c:pt>
                <c:pt idx="1221">
                  <c:v>68.43088164339477</c:v>
                </c:pt>
                <c:pt idx="1222">
                  <c:v>68.439033572200273</c:v>
                </c:pt>
                <c:pt idx="1223">
                  <c:v>68.447182408285443</c:v>
                </c:pt>
                <c:pt idx="1224">
                  <c:v>68.455328159543342</c:v>
                </c:pt>
                <c:pt idx="1225">
                  <c:v>68.463470833853435</c:v>
                </c:pt>
                <c:pt idx="1226">
                  <c:v>68.471610439081473</c:v>
                </c:pt>
                <c:pt idx="1227">
                  <c:v>68.479746983079707</c:v>
                </c:pt>
                <c:pt idx="1228">
                  <c:v>68.487880473686815</c:v>
                </c:pt>
                <c:pt idx="1229">
                  <c:v>68.496010918728032</c:v>
                </c:pt>
                <c:pt idx="1230">
                  <c:v>68.504138326015195</c:v>
                </c:pt>
                <c:pt idx="1231">
                  <c:v>68.512262703346735</c:v>
                </c:pt>
                <c:pt idx="1232">
                  <c:v>68.520384058507858</c:v>
                </c:pt>
                <c:pt idx="1233">
                  <c:v>68.528502399270451</c:v>
                </c:pt>
                <c:pt idx="1234">
                  <c:v>68.536617733393243</c:v>
                </c:pt>
                <c:pt idx="1235">
                  <c:v>68.544730068621789</c:v>
                </c:pt>
                <c:pt idx="1236">
                  <c:v>68.55283941268857</c:v>
                </c:pt>
                <c:pt idx="1237">
                  <c:v>68.560945773313023</c:v>
                </c:pt>
                <c:pt idx="1238">
                  <c:v>68.569049158201608</c:v>
                </c:pt>
                <c:pt idx="1239">
                  <c:v>68.577149575047827</c:v>
                </c:pt>
                <c:pt idx="1240">
                  <c:v>68.585247031532347</c:v>
                </c:pt>
                <c:pt idx="1241">
                  <c:v>68.593341535322935</c:v>
                </c:pt>
                <c:pt idx="1242">
                  <c:v>68.601433094074636</c:v>
                </c:pt>
                <c:pt idx="1243">
                  <c:v>68.60952171542975</c:v>
                </c:pt>
                <c:pt idx="1244">
                  <c:v>68.617607407017886</c:v>
                </c:pt>
                <c:pt idx="1245">
                  <c:v>68.625690176456061</c:v>
                </c:pt>
                <c:pt idx="1246">
                  <c:v>68.633770031348689</c:v>
                </c:pt>
                <c:pt idx="1247">
                  <c:v>68.641846979287664</c:v>
                </c:pt>
                <c:pt idx="1248">
                  <c:v>68.649921027852415</c:v>
                </c:pt>
                <c:pt idx="1249">
                  <c:v>68.657992184609967</c:v>
                </c:pt>
                <c:pt idx="1250">
                  <c:v>68.666060457114938</c:v>
                </c:pt>
                <c:pt idx="1251">
                  <c:v>68.674125852909654</c:v>
                </c:pt>
                <c:pt idx="1252">
                  <c:v>68.682188379524149</c:v>
                </c:pt>
                <c:pt idx="1253">
                  <c:v>68.690248044476235</c:v>
                </c:pt>
                <c:pt idx="1254">
                  <c:v>68.698304855271601</c:v>
                </c:pt>
                <c:pt idx="1255">
                  <c:v>68.706358819403746</c:v>
                </c:pt>
                <c:pt idx="1256">
                  <c:v>68.714409944354131</c:v>
                </c:pt>
                <c:pt idx="1257">
                  <c:v>68.722458237592207</c:v>
                </c:pt>
                <c:pt idx="1258">
                  <c:v>68.730503706575405</c:v>
                </c:pt>
                <c:pt idx="1259">
                  <c:v>68.738546358749275</c:v>
                </c:pt>
                <c:pt idx="1260">
                  <c:v>68.746586201547487</c:v>
                </c:pt>
                <c:pt idx="1261">
                  <c:v>68.754623242391844</c:v>
                </c:pt>
                <c:pt idx="1262">
                  <c:v>68.762657488692426</c:v>
                </c:pt>
                <c:pt idx="1263">
                  <c:v>68.770688947847518</c:v>
                </c:pt>
                <c:pt idx="1264">
                  <c:v>68.778717627243779</c:v>
                </c:pt>
                <c:pt idx="1265">
                  <c:v>68.786743534256203</c:v>
                </c:pt>
                <c:pt idx="1266">
                  <c:v>68.794766676248216</c:v>
                </c:pt>
                <c:pt idx="1267">
                  <c:v>68.802787060571688</c:v>
                </c:pt>
                <c:pt idx="1268">
                  <c:v>68.810804694566997</c:v>
                </c:pt>
                <c:pt idx="1269">
                  <c:v>68.818819585563077</c:v>
                </c:pt>
                <c:pt idx="1270">
                  <c:v>68.826831740877466</c:v>
                </c:pt>
                <c:pt idx="1271">
                  <c:v>68.834841167816379</c:v>
                </c:pt>
                <c:pt idx="1272">
                  <c:v>68.842847873674685</c:v>
                </c:pt>
                <c:pt idx="1273">
                  <c:v>68.850851865736018</c:v>
                </c:pt>
                <c:pt idx="1274">
                  <c:v>68.858853151272811</c:v>
                </c:pt>
                <c:pt idx="1275">
                  <c:v>68.866851737546298</c:v>
                </c:pt>
                <c:pt idx="1276">
                  <c:v>68.874847631806645</c:v>
                </c:pt>
                <c:pt idx="1277">
                  <c:v>68.882840841292918</c:v>
                </c:pt>
                <c:pt idx="1278">
                  <c:v>68.890831373233169</c:v>
                </c:pt>
                <c:pt idx="1279">
                  <c:v>68.898819234844453</c:v>
                </c:pt>
                <c:pt idx="1280">
                  <c:v>68.906804433332908</c:v>
                </c:pt>
                <c:pt idx="1281">
                  <c:v>68.91478697589379</c:v>
                </c:pt>
                <c:pt idx="1282">
                  <c:v>68.922766869711495</c:v>
                </c:pt>
                <c:pt idx="1283">
                  <c:v>68.930744121959648</c:v>
                </c:pt>
                <c:pt idx="1284">
                  <c:v>68.938718739801118</c:v>
                </c:pt>
                <c:pt idx="1285">
                  <c:v>68.946690730388028</c:v>
                </c:pt>
                <c:pt idx="1286">
                  <c:v>68.954660100861901</c:v>
                </c:pt>
                <c:pt idx="1287">
                  <c:v>68.962626858353616</c:v>
                </c:pt>
                <c:pt idx="1288">
                  <c:v>68.970591009983465</c:v>
                </c:pt>
                <c:pt idx="1289">
                  <c:v>68.978552562861225</c:v>
                </c:pt>
                <c:pt idx="1290">
                  <c:v>68.986511524086211</c:v>
                </c:pt>
                <c:pt idx="1291">
                  <c:v>68.994467900747281</c:v>
                </c:pt>
                <c:pt idx="1292">
                  <c:v>69.002421699922891</c:v>
                </c:pt>
                <c:pt idx="1293">
                  <c:v>69.010372928681178</c:v>
                </c:pt>
                <c:pt idx="1294">
                  <c:v>69.01832159407995</c:v>
                </c:pt>
                <c:pt idx="1295">
                  <c:v>69.026267703166738</c:v>
                </c:pt>
                <c:pt idx="1296">
                  <c:v>69.0342112629789</c:v>
                </c:pt>
                <c:pt idx="1297">
                  <c:v>69.04215228054359</c:v>
                </c:pt>
                <c:pt idx="1298">
                  <c:v>69.050090762877829</c:v>
                </c:pt>
                <c:pt idx="1299">
                  <c:v>69.05802671698855</c:v>
                </c:pt>
                <c:pt idx="1300">
                  <c:v>69.065960149872666</c:v>
                </c:pt>
                <c:pt idx="1301">
                  <c:v>69.073891068517057</c:v>
                </c:pt>
                <c:pt idx="1302">
                  <c:v>69.08181947989867</c:v>
                </c:pt>
                <c:pt idx="1303">
                  <c:v>69.089745390984518</c:v>
                </c:pt>
                <c:pt idx="1304">
                  <c:v>69.097668808731754</c:v>
                </c:pt>
                <c:pt idx="1305">
                  <c:v>69.105589740087666</c:v>
                </c:pt>
                <c:pt idx="1306">
                  <c:v>69.113508191989823</c:v>
                </c:pt>
                <c:pt idx="1307">
                  <c:v>69.121424171365987</c:v>
                </c:pt>
                <c:pt idx="1308">
                  <c:v>69.129337685134232</c:v>
                </c:pt>
                <c:pt idx="1309">
                  <c:v>69.137248740202992</c:v>
                </c:pt>
                <c:pt idx="1310">
                  <c:v>69.145157343471041</c:v>
                </c:pt>
                <c:pt idx="1311">
                  <c:v>69.153063501827617</c:v>
                </c:pt>
                <c:pt idx="1312">
                  <c:v>69.160967222152394</c:v>
                </c:pt>
                <c:pt idx="1313">
                  <c:v>69.16886851131558</c:v>
                </c:pt>
                <c:pt idx="1314">
                  <c:v>69.176767376177878</c:v>
                </c:pt>
                <c:pt idx="1315">
                  <c:v>69.18466382359064</c:v>
                </c:pt>
                <c:pt idx="1316">
                  <c:v>69.192557860395823</c:v>
                </c:pt>
                <c:pt idx="1317">
                  <c:v>69.200449493426035</c:v>
                </c:pt>
                <c:pt idx="1318">
                  <c:v>69.208338729504618</c:v>
                </c:pt>
                <c:pt idx="1319">
                  <c:v>69.216225575445677</c:v>
                </c:pt>
                <c:pt idx="1320">
                  <c:v>69.224110038054093</c:v>
                </c:pt>
                <c:pt idx="1321">
                  <c:v>69.231992124125568</c:v>
                </c:pt>
                <c:pt idx="1322">
                  <c:v>69.23987184044671</c:v>
                </c:pt>
                <c:pt idx="1323">
                  <c:v>69.24774919379503</c:v>
                </c:pt>
                <c:pt idx="1324">
                  <c:v>69.255624190938988</c:v>
                </c:pt>
                <c:pt idx="1325">
                  <c:v>69.263496838638048</c:v>
                </c:pt>
                <c:pt idx="1326">
                  <c:v>69.271367143642706</c:v>
                </c:pt>
                <c:pt idx="1327">
                  <c:v>69.279235112694536</c:v>
                </c:pt>
                <c:pt idx="1328">
                  <c:v>69.287100752526243</c:v>
                </c:pt>
                <c:pt idx="1329">
                  <c:v>69.294964069861649</c:v>
                </c:pt>
                <c:pt idx="1330">
                  <c:v>69.30282507141581</c:v>
                </c:pt>
                <c:pt idx="1331">
                  <c:v>69.310683763895014</c:v>
                </c:pt>
                <c:pt idx="1332">
                  <c:v>69.318540153996793</c:v>
                </c:pt>
                <c:pt idx="1333">
                  <c:v>69.326394248410026</c:v>
                </c:pt>
                <c:pt idx="1334">
                  <c:v>69.334246053814937</c:v>
                </c:pt>
                <c:pt idx="1335">
                  <c:v>69.342095576883139</c:v>
                </c:pt>
                <c:pt idx="1336">
                  <c:v>69.349942824277676</c:v>
                </c:pt>
                <c:pt idx="1337">
                  <c:v>69.357787802653064</c:v>
                </c:pt>
                <c:pt idx="1338">
                  <c:v>69.365630518655351</c:v>
                </c:pt>
                <c:pt idx="1339">
                  <c:v>69.373470978922072</c:v>
                </c:pt>
                <c:pt idx="1340">
                  <c:v>69.381309190082419</c:v>
                </c:pt>
                <c:pt idx="1341">
                  <c:v>69.389145158757188</c:v>
                </c:pt>
                <c:pt idx="1342">
                  <c:v>69.396978891558817</c:v>
                </c:pt>
                <c:pt idx="1343">
                  <c:v>69.404810395091474</c:v>
                </c:pt>
                <c:pt idx="1344">
                  <c:v>69.412639675951056</c:v>
                </c:pt>
                <c:pt idx="1345">
                  <c:v>69.420466740725246</c:v>
                </c:pt>
                <c:pt idx="1346">
                  <c:v>69.428291595993528</c:v>
                </c:pt>
                <c:pt idx="1347">
                  <c:v>69.436114248327272</c:v>
                </c:pt>
                <c:pt idx="1348">
                  <c:v>69.443934704289717</c:v>
                </c:pt>
                <c:pt idx="1349">
                  <c:v>69.451752970436033</c:v>
                </c:pt>
                <c:pt idx="1350">
                  <c:v>69.459569053313388</c:v>
                </c:pt>
                <c:pt idx="1351">
                  <c:v>69.467382959460906</c:v>
                </c:pt>
                <c:pt idx="1352">
                  <c:v>69.475194695409812</c:v>
                </c:pt>
                <c:pt idx="1353">
                  <c:v>69.483004267683384</c:v>
                </c:pt>
                <c:pt idx="1354">
                  <c:v>69.490811682797016</c:v>
                </c:pt>
                <c:pt idx="1355">
                  <c:v>69.498616947258256</c:v>
                </c:pt>
                <c:pt idx="1356">
                  <c:v>69.506420067566879</c:v>
                </c:pt>
                <c:pt idx="1357">
                  <c:v>69.514221050214843</c:v>
                </c:pt>
                <c:pt idx="1358">
                  <c:v>69.52201990168642</c:v>
                </c:pt>
                <c:pt idx="1359">
                  <c:v>69.52981662845815</c:v>
                </c:pt>
                <c:pt idx="1360">
                  <c:v>69.537611236998927</c:v>
                </c:pt>
                <c:pt idx="1361">
                  <c:v>69.545403733770044</c:v>
                </c:pt>
                <c:pt idx="1362">
                  <c:v>69.553194125225176</c:v>
                </c:pt>
                <c:pt idx="1363">
                  <c:v>69.560982417810465</c:v>
                </c:pt>
                <c:pt idx="1364">
                  <c:v>69.568768617964565</c:v>
                </c:pt>
                <c:pt idx="1365">
                  <c:v>69.576552732118614</c:v>
                </c:pt>
                <c:pt idx="1366">
                  <c:v>69.584334766696315</c:v>
                </c:pt>
                <c:pt idx="1367">
                  <c:v>69.592114728114012</c:v>
                </c:pt>
                <c:pt idx="1368">
                  <c:v>69.599892622780644</c:v>
                </c:pt>
                <c:pt idx="1369">
                  <c:v>69.607668457097816</c:v>
                </c:pt>
                <c:pt idx="1370">
                  <c:v>69.61544223745986</c:v>
                </c:pt>
                <c:pt idx="1371">
                  <c:v>69.623213970253829</c:v>
                </c:pt>
                <c:pt idx="1372">
                  <c:v>69.630983661859602</c:v>
                </c:pt>
                <c:pt idx="1373">
                  <c:v>69.638751318649781</c:v>
                </c:pt>
                <c:pt idx="1374">
                  <c:v>69.646516946989919</c:v>
                </c:pt>
                <c:pt idx="1375">
                  <c:v>69.654280553238365</c:v>
                </c:pt>
                <c:pt idx="1376">
                  <c:v>69.662042143746461</c:v>
                </c:pt>
                <c:pt idx="1377">
                  <c:v>69.669801724858445</c:v>
                </c:pt>
                <c:pt idx="1378">
                  <c:v>69.677559302911575</c:v>
                </c:pt>
                <c:pt idx="1379">
                  <c:v>69.685314884236149</c:v>
                </c:pt>
                <c:pt idx="1380">
                  <c:v>69.693068475155485</c:v>
                </c:pt>
                <c:pt idx="1381">
                  <c:v>69.700820081986052</c:v>
                </c:pt>
                <c:pt idx="1382">
                  <c:v>69.70856971103737</c:v>
                </c:pt>
                <c:pt idx="1383">
                  <c:v>69.716317368612224</c:v>
                </c:pt>
                <c:pt idx="1384">
                  <c:v>69.724063061006504</c:v>
                </c:pt>
                <c:pt idx="1385">
                  <c:v>69.731806794509424</c:v>
                </c:pt>
                <c:pt idx="1386">
                  <c:v>69.739548575403404</c:v>
                </c:pt>
                <c:pt idx="1387">
                  <c:v>69.747288409964213</c:v>
                </c:pt>
                <c:pt idx="1388">
                  <c:v>69.755026304460898</c:v>
                </c:pt>
                <c:pt idx="1389">
                  <c:v>69.762762265155956</c:v>
                </c:pt>
                <c:pt idx="1390">
                  <c:v>69.770496298305261</c:v>
                </c:pt>
                <c:pt idx="1391">
                  <c:v>69.778228410158121</c:v>
                </c:pt>
                <c:pt idx="1392">
                  <c:v>69.785958606957337</c:v>
                </c:pt>
                <c:pt idx="1393">
                  <c:v>69.793686894939185</c:v>
                </c:pt>
                <c:pt idx="1394">
                  <c:v>69.801413280333534</c:v>
                </c:pt>
                <c:pt idx="1395">
                  <c:v>69.809137769363829</c:v>
                </c:pt>
                <c:pt idx="1396">
                  <c:v>69.816860368247092</c:v>
                </c:pt>
                <c:pt idx="1397">
                  <c:v>69.824581083194047</c:v>
                </c:pt>
                <c:pt idx="1398">
                  <c:v>69.832299920409028</c:v>
                </c:pt>
                <c:pt idx="1399">
                  <c:v>69.840016886090169</c:v>
                </c:pt>
                <c:pt idx="1400">
                  <c:v>69.847731986429295</c:v>
                </c:pt>
                <c:pt idx="1401">
                  <c:v>69.855445227612023</c:v>
                </c:pt>
                <c:pt idx="1402">
                  <c:v>69.8631566158178</c:v>
                </c:pt>
                <c:pt idx="1403">
                  <c:v>69.870866157219908</c:v>
                </c:pt>
                <c:pt idx="1404">
                  <c:v>69.878573857985558</c:v>
                </c:pt>
                <c:pt idx="1405">
                  <c:v>69.886279724275809</c:v>
                </c:pt>
                <c:pt idx="1406">
                  <c:v>69.893983762245711</c:v>
                </c:pt>
                <c:pt idx="1407">
                  <c:v>69.901685978044313</c:v>
                </c:pt>
                <c:pt idx="1408">
                  <c:v>69.909386377814656</c:v>
                </c:pt>
                <c:pt idx="1409">
                  <c:v>69.91708496769381</c:v>
                </c:pt>
                <c:pt idx="1410">
                  <c:v>69.924781753812979</c:v>
                </c:pt>
                <c:pt idx="1411">
                  <c:v>69.932476742297467</c:v>
                </c:pt>
                <c:pt idx="1412">
                  <c:v>69.94016993926671</c:v>
                </c:pt>
                <c:pt idx="1413">
                  <c:v>69.94786135083433</c:v>
                </c:pt>
                <c:pt idx="1414">
                  <c:v>69.955550983108182</c:v>
                </c:pt>
                <c:pt idx="1415">
                  <c:v>69.963238842190364</c:v>
                </c:pt>
                <c:pt idx="1416">
                  <c:v>69.970924934177233</c:v>
                </c:pt>
                <c:pt idx="1417">
                  <c:v>69.978609265159491</c:v>
                </c:pt>
                <c:pt idx="1418">
                  <c:v>69.986291841222183</c:v>
                </c:pt>
                <c:pt idx="1419">
                  <c:v>69.993972668444684</c:v>
                </c:pt>
                <c:pt idx="1420">
                  <c:v>70.001651752900869</c:v>
                </c:pt>
                <c:pt idx="1421">
                  <c:v>70.00932910065896</c:v>
                </c:pt>
                <c:pt idx="1422">
                  <c:v>70.017004717781731</c:v>
                </c:pt>
                <c:pt idx="1423">
                  <c:v>70.024678610326418</c:v>
                </c:pt>
                <c:pt idx="1424">
                  <c:v>70.032350784344843</c:v>
                </c:pt>
                <c:pt idx="1425">
                  <c:v>70.040021245883338</c:v>
                </c:pt>
                <c:pt idx="1426">
                  <c:v>70.047690000982897</c:v>
                </c:pt>
                <c:pt idx="1427">
                  <c:v>70.05535705567911</c:v>
                </c:pt>
                <c:pt idx="1428">
                  <c:v>70.063022416002283</c:v>
                </c:pt>
                <c:pt idx="1429">
                  <c:v>70.070686087977379</c:v>
                </c:pt>
                <c:pt idx="1430">
                  <c:v>70.078348077624128</c:v>
                </c:pt>
                <c:pt idx="1431">
                  <c:v>70.086008390956977</c:v>
                </c:pt>
                <c:pt idx="1432">
                  <c:v>70.093667033985241</c:v>
                </c:pt>
                <c:pt idx="1433">
                  <c:v>70.101324012712993</c:v>
                </c:pt>
                <c:pt idx="1434">
                  <c:v>70.108979333139217</c:v>
                </c:pt>
                <c:pt idx="1435">
                  <c:v>70.116633001257767</c:v>
                </c:pt>
                <c:pt idx="1436">
                  <c:v>70.124285023057425</c:v>
                </c:pt>
                <c:pt idx="1437">
                  <c:v>70.131935404521926</c:v>
                </c:pt>
                <c:pt idx="1438">
                  <c:v>70.13958415162999</c:v>
                </c:pt>
                <c:pt idx="1439">
                  <c:v>70.147231270355363</c:v>
                </c:pt>
                <c:pt idx="1440">
                  <c:v>70.15487676666686</c:v>
                </c:pt>
                <c:pt idx="1441">
                  <c:v>70.162520646528307</c:v>
                </c:pt>
                <c:pt idx="1442">
                  <c:v>70.170162915898729</c:v>
                </c:pt>
                <c:pt idx="1443">
                  <c:v>70.17780358073226</c:v>
                </c:pt>
                <c:pt idx="1444">
                  <c:v>70.185442646978188</c:v>
                </c:pt>
                <c:pt idx="1445">
                  <c:v>70.19308012058103</c:v>
                </c:pt>
                <c:pt idx="1446">
                  <c:v>70.200716007480537</c:v>
                </c:pt>
                <c:pt idx="1447">
                  <c:v>70.208350313611717</c:v>
                </c:pt>
                <c:pt idx="1448">
                  <c:v>70.215983044904917</c:v>
                </c:pt>
                <c:pt idx="1449">
                  <c:v>70.223614207285749</c:v>
                </c:pt>
                <c:pt idx="1450">
                  <c:v>70.231243806675252</c:v>
                </c:pt>
                <c:pt idx="1451">
                  <c:v>70.238871848989817</c:v>
                </c:pt>
                <c:pt idx="1452">
                  <c:v>70.246498340141287</c:v>
                </c:pt>
                <c:pt idx="1453">
                  <c:v>70.254123286036915</c:v>
                </c:pt>
                <c:pt idx="1454">
                  <c:v>70.261746692579479</c:v>
                </c:pt>
                <c:pt idx="1455">
                  <c:v>70.269368565667278</c:v>
                </c:pt>
                <c:pt idx="1456">
                  <c:v>70.276988911194124</c:v>
                </c:pt>
                <c:pt idx="1457">
                  <c:v>70.28460773504942</c:v>
                </c:pt>
                <c:pt idx="1458">
                  <c:v>70.292225043118179</c:v>
                </c:pt>
                <c:pt idx="1459">
                  <c:v>70.299840841281068</c:v>
                </c:pt>
                <c:pt idx="1460">
                  <c:v>70.307455135414401</c:v>
                </c:pt>
                <c:pt idx="1461">
                  <c:v>70.315067931390189</c:v>
                </c:pt>
                <c:pt idx="1462">
                  <c:v>70.322679235076194</c:v>
                </c:pt>
                <c:pt idx="1463">
                  <c:v>70.330289052335914</c:v>
                </c:pt>
                <c:pt idx="1464">
                  <c:v>70.337897389028669</c:v>
                </c:pt>
                <c:pt idx="1465">
                  <c:v>70.345504251009558</c:v>
                </c:pt>
                <c:pt idx="1466">
                  <c:v>70.353109644129574</c:v>
                </c:pt>
                <c:pt idx="1467">
                  <c:v>70.360713574235547</c:v>
                </c:pt>
                <c:pt idx="1468">
                  <c:v>70.368316047170268</c:v>
                </c:pt>
                <c:pt idx="1469">
                  <c:v>70.375917068772438</c:v>
                </c:pt>
                <c:pt idx="1470">
                  <c:v>70.383516644876735</c:v>
                </c:pt>
                <c:pt idx="1471">
                  <c:v>70.391114781313831</c:v>
                </c:pt>
                <c:pt idx="1472">
                  <c:v>70.398711483910461</c:v>
                </c:pt>
                <c:pt idx="1473">
                  <c:v>70.406306758489393</c:v>
                </c:pt>
                <c:pt idx="1474">
                  <c:v>70.413900610869504</c:v>
                </c:pt>
                <c:pt idx="1475">
                  <c:v>70.421493046865763</c:v>
                </c:pt>
                <c:pt idx="1476">
                  <c:v>70.429084072289328</c:v>
                </c:pt>
                <c:pt idx="1477">
                  <c:v>70.436673692947522</c:v>
                </c:pt>
                <c:pt idx="1478">
                  <c:v>70.444261914643903</c:v>
                </c:pt>
                <c:pt idx="1479">
                  <c:v>70.451848743178218</c:v>
                </c:pt>
                <c:pt idx="1480">
                  <c:v>70.459434184346534</c:v>
                </c:pt>
                <c:pt idx="1481">
                  <c:v>70.467018243941212</c:v>
                </c:pt>
                <c:pt idx="1482">
                  <c:v>70.474600927750913</c:v>
                </c:pt>
                <c:pt idx="1483">
                  <c:v>70.482182241560693</c:v>
                </c:pt>
                <c:pt idx="1484">
                  <c:v>70.489762191151996</c:v>
                </c:pt>
                <c:pt idx="1485">
                  <c:v>70.497340782302658</c:v>
                </c:pt>
                <c:pt idx="1486">
                  <c:v>70.504918020786988</c:v>
                </c:pt>
                <c:pt idx="1487">
                  <c:v>70.512493912375788</c:v>
                </c:pt>
                <c:pt idx="1488">
                  <c:v>70.520068462836321</c:v>
                </c:pt>
                <c:pt idx="1489">
                  <c:v>70.527641677932436</c:v>
                </c:pt>
                <c:pt idx="1490">
                  <c:v>70.535213563424534</c:v>
                </c:pt>
                <c:pt idx="1491">
                  <c:v>70.542784125069602</c:v>
                </c:pt>
                <c:pt idx="1492">
                  <c:v>70.550353368621259</c:v>
                </c:pt>
                <c:pt idx="1493">
                  <c:v>70.557921299829786</c:v>
                </c:pt>
                <c:pt idx="1494">
                  <c:v>70.565487924442138</c:v>
                </c:pt>
                <c:pt idx="1495">
                  <c:v>70.573053248202015</c:v>
                </c:pt>
                <c:pt idx="1496">
                  <c:v>70.580617276849821</c:v>
                </c:pt>
                <c:pt idx="1497">
                  <c:v>70.588180016122763</c:v>
                </c:pt>
                <c:pt idx="1498">
                  <c:v>70.59574147175482</c:v>
                </c:pt>
                <c:pt idx="1499">
                  <c:v>70.603301649476848</c:v>
                </c:pt>
                <c:pt idx="1500">
                  <c:v>70.610860555016529</c:v>
                </c:pt>
                <c:pt idx="1501">
                  <c:v>70.618418194098425</c:v>
                </c:pt>
                <c:pt idx="1502">
                  <c:v>70.625974572444065</c:v>
                </c:pt>
                <c:pt idx="1503">
                  <c:v>70.633529695771898</c:v>
                </c:pt>
                <c:pt idx="1504">
                  <c:v>70.641083569797331</c:v>
                </c:pt>
                <c:pt idx="1505">
                  <c:v>70.648636200232801</c:v>
                </c:pt>
                <c:pt idx="1506">
                  <c:v>70.656187592787788</c:v>
                </c:pt>
                <c:pt idx="1507">
                  <c:v>70.663737753168832</c:v>
                </c:pt>
                <c:pt idx="1508">
                  <c:v>70.671286687079544</c:v>
                </c:pt>
                <c:pt idx="1509">
                  <c:v>70.67883440022068</c:v>
                </c:pt>
                <c:pt idx="1510">
                  <c:v>70.686380898290153</c:v>
                </c:pt>
                <c:pt idx="1511">
                  <c:v>70.693926186983063</c:v>
                </c:pt>
                <c:pt idx="1512">
                  <c:v>70.701470271991667</c:v>
                </c:pt>
                <c:pt idx="1513">
                  <c:v>70.709013159005522</c:v>
                </c:pt>
                <c:pt idx="1514">
                  <c:v>70.716554853711415</c:v>
                </c:pt>
                <c:pt idx="1515">
                  <c:v>70.724095361793459</c:v>
                </c:pt>
                <c:pt idx="1516">
                  <c:v>70.73163468893307</c:v>
                </c:pt>
                <c:pt idx="1517">
                  <c:v>70.739172840809033</c:v>
                </c:pt>
                <c:pt idx="1518">
                  <c:v>70.74670982309749</c:v>
                </c:pt>
                <c:pt idx="1519">
                  <c:v>70.754245641472025</c:v>
                </c:pt>
                <c:pt idx="1520">
                  <c:v>70.761780301603665</c:v>
                </c:pt>
                <c:pt idx="1521">
                  <c:v>70.769313809160863</c:v>
                </c:pt>
                <c:pt idx="1522">
                  <c:v>70.776846169809616</c:v>
                </c:pt>
                <c:pt idx="1523">
                  <c:v>70.784377389213432</c:v>
                </c:pt>
                <c:pt idx="1524">
                  <c:v>70.791907473033362</c:v>
                </c:pt>
                <c:pt idx="1525">
                  <c:v>70.799436426928068</c:v>
                </c:pt>
                <c:pt idx="1526">
                  <c:v>70.806964256553812</c:v>
                </c:pt>
                <c:pt idx="1527">
                  <c:v>70.814490967564481</c:v>
                </c:pt>
                <c:pt idx="1528">
                  <c:v>70.822016565611662</c:v>
                </c:pt>
                <c:pt idx="1529">
                  <c:v>70.829541056344624</c:v>
                </c:pt>
                <c:pt idx="1530">
                  <c:v>70.837064445410348</c:v>
                </c:pt>
                <c:pt idx="1531">
                  <c:v>70.844586738453629</c:v>
                </c:pt>
                <c:pt idx="1532">
                  <c:v>70.852107941116969</c:v>
                </c:pt>
                <c:pt idx="1533">
                  <c:v>70.859628059040745</c:v>
                </c:pt>
                <c:pt idx="1534">
                  <c:v>70.867147097863139</c:v>
                </c:pt>
                <c:pt idx="1535">
                  <c:v>70.874665063220235</c:v>
                </c:pt>
                <c:pt idx="1536">
                  <c:v>70.882181960745967</c:v>
                </c:pt>
                <c:pt idx="1537">
                  <c:v>70.889697796072269</c:v>
                </c:pt>
                <c:pt idx="1538">
                  <c:v>70.89721257482897</c:v>
                </c:pt>
                <c:pt idx="1539">
                  <c:v>70.904726302643894</c:v>
                </c:pt>
                <c:pt idx="1540">
                  <c:v>70.91223898514292</c:v>
                </c:pt>
                <c:pt idx="1541">
                  <c:v>70.919750627949909</c:v>
                </c:pt>
                <c:pt idx="1542">
                  <c:v>70.927261236686846</c:v>
                </c:pt>
                <c:pt idx="1543">
                  <c:v>70.934770816973767</c:v>
                </c:pt>
                <c:pt idx="1544">
                  <c:v>70.942279374428864</c:v>
                </c:pt>
                <c:pt idx="1545">
                  <c:v>70.949786914668493</c:v>
                </c:pt>
                <c:pt idx="1546">
                  <c:v>70.957293443307165</c:v>
                </c:pt>
                <c:pt idx="1547">
                  <c:v>70.964798965957627</c:v>
                </c:pt>
                <c:pt idx="1548">
                  <c:v>70.972303488230864</c:v>
                </c:pt>
                <c:pt idx="1549">
                  <c:v>70.979807015736128</c:v>
                </c:pt>
                <c:pt idx="1550">
                  <c:v>70.987309554080952</c:v>
                </c:pt>
                <c:pt idx="1551">
                  <c:v>70.994811108871204</c:v>
                </c:pt>
                <c:pt idx="1552">
                  <c:v>71.002311685711149</c:v>
                </c:pt>
                <c:pt idx="1553">
                  <c:v>71.009811290203359</c:v>
                </c:pt>
                <c:pt idx="1554">
                  <c:v>71.017309927948887</c:v>
                </c:pt>
                <c:pt idx="1555">
                  <c:v>71.024807604547178</c:v>
                </c:pt>
                <c:pt idx="1556">
                  <c:v>71.032304325596172</c:v>
                </c:pt>
                <c:pt idx="1557">
                  <c:v>71.039800096692304</c:v>
                </c:pt>
                <c:pt idx="1558">
                  <c:v>71.047294923430528</c:v>
                </c:pt>
                <c:pt idx="1559">
                  <c:v>71.05478881140435</c:v>
                </c:pt>
                <c:pt idx="1560">
                  <c:v>71.062281766205842</c:v>
                </c:pt>
                <c:pt idx="1561">
                  <c:v>71.069773793425739</c:v>
                </c:pt>
                <c:pt idx="1562">
                  <c:v>71.077264898653368</c:v>
                </c:pt>
                <c:pt idx="1563">
                  <c:v>71.084755087476722</c:v>
                </c:pt>
                <c:pt idx="1564">
                  <c:v>71.092244365482514</c:v>
                </c:pt>
                <c:pt idx="1565">
                  <c:v>71.099732738256165</c:v>
                </c:pt>
                <c:pt idx="1566">
                  <c:v>71.107220211381872</c:v>
                </c:pt>
                <c:pt idx="1567">
                  <c:v>71.114706790442568</c:v>
                </c:pt>
                <c:pt idx="1568">
                  <c:v>71.122192481020051</c:v>
                </c:pt>
                <c:pt idx="1569">
                  <c:v>71.129677288694907</c:v>
                </c:pt>
                <c:pt idx="1570">
                  <c:v>71.137161219046618</c:v>
                </c:pt>
                <c:pt idx="1571">
                  <c:v>71.144644277653526</c:v>
                </c:pt>
                <c:pt idx="1572">
                  <c:v>71.152126470092966</c:v>
                </c:pt>
                <c:pt idx="1573">
                  <c:v>71.159607801941135</c:v>
                </c:pt>
                <c:pt idx="1574">
                  <c:v>71.167088278773278</c:v>
                </c:pt>
                <c:pt idx="1575">
                  <c:v>71.174567906163617</c:v>
                </c:pt>
                <c:pt idx="1576">
                  <c:v>71.182046689685407</c:v>
                </c:pt>
                <c:pt idx="1577">
                  <c:v>71.189524634910981</c:v>
                </c:pt>
                <c:pt idx="1578">
                  <c:v>71.197001747411775</c:v>
                </c:pt>
                <c:pt idx="1579">
                  <c:v>71.204478032758317</c:v>
                </c:pt>
                <c:pt idx="1580">
                  <c:v>71.211953496520294</c:v>
                </c:pt>
                <c:pt idx="1581">
                  <c:v>71.219428144266601</c:v>
                </c:pt>
                <c:pt idx="1582">
                  <c:v>71.226901981565291</c:v>
                </c:pt>
                <c:pt idx="1583">
                  <c:v>71.23437501398368</c:v>
                </c:pt>
                <c:pt idx="1584">
                  <c:v>71.241847247088359</c:v>
                </c:pt>
                <c:pt idx="1585">
                  <c:v>71.249318686445179</c:v>
                </c:pt>
                <c:pt idx="1586">
                  <c:v>71.256789337619352</c:v>
                </c:pt>
                <c:pt idx="1587">
                  <c:v>71.26425920617541</c:v>
                </c:pt>
                <c:pt idx="1588">
                  <c:v>71.271728297677242</c:v>
                </c:pt>
                <c:pt idx="1589">
                  <c:v>71.279196617688214</c:v>
                </c:pt>
                <c:pt idx="1590">
                  <c:v>71.286664171771037</c:v>
                </c:pt>
                <c:pt idx="1591">
                  <c:v>71.294130965487952</c:v>
                </c:pt>
                <c:pt idx="1592">
                  <c:v>71.301597004400676</c:v>
                </c:pt>
                <c:pt idx="1593">
                  <c:v>71.309062294070429</c:v>
                </c:pt>
                <c:pt idx="1594">
                  <c:v>71.316526840057989</c:v>
                </c:pt>
                <c:pt idx="1595">
                  <c:v>71.323990647923708</c:v>
                </c:pt>
                <c:pt idx="1596">
                  <c:v>71.331453723227568</c:v>
                </c:pt>
                <c:pt idx="1597">
                  <c:v>71.338916071529141</c:v>
                </c:pt>
                <c:pt idx="1598">
                  <c:v>71.346377698387698</c:v>
                </c:pt>
                <c:pt idx="1599">
                  <c:v>71.353838609362171</c:v>
                </c:pt>
                <c:pt idx="1600">
                  <c:v>71.361298810011263</c:v>
                </c:pt>
                <c:pt idx="1601">
                  <c:v>71.368758305893337</c:v>
                </c:pt>
                <c:pt idx="1602">
                  <c:v>71.376217102566642</c:v>
                </c:pt>
                <c:pt idx="1603">
                  <c:v>71.383675205589157</c:v>
                </c:pt>
                <c:pt idx="1604">
                  <c:v>71.391132620518704</c:v>
                </c:pt>
                <c:pt idx="1605">
                  <c:v>71.398589352913007</c:v>
                </c:pt>
                <c:pt idx="1606">
                  <c:v>71.406045408329632</c:v>
                </c:pt>
                <c:pt idx="1607">
                  <c:v>71.413500792326076</c:v>
                </c:pt>
                <c:pt idx="1608">
                  <c:v>71.420955510459848</c:v>
                </c:pt>
                <c:pt idx="1609">
                  <c:v>71.42840956828833</c:v>
                </c:pt>
                <c:pt idx="1610">
                  <c:v>71.435862971369005</c:v>
                </c:pt>
                <c:pt idx="1611">
                  <c:v>71.443315725259339</c:v>
                </c:pt>
                <c:pt idx="1612">
                  <c:v>71.450767835516857</c:v>
                </c:pt>
                <c:pt idx="1613">
                  <c:v>71.45821930769921</c:v>
                </c:pt>
                <c:pt idx="1614">
                  <c:v>71.46567014736415</c:v>
                </c:pt>
                <c:pt idx="1615">
                  <c:v>71.473120360069586</c:v>
                </c:pt>
                <c:pt idx="1616">
                  <c:v>71.48056995137361</c:v>
                </c:pt>
                <c:pt idx="1617">
                  <c:v>71.488018926834513</c:v>
                </c:pt>
                <c:pt idx="1618">
                  <c:v>71.495467292010829</c:v>
                </c:pt>
                <c:pt idx="1619">
                  <c:v>71.502915052461361</c:v>
                </c:pt>
                <c:pt idx="1620">
                  <c:v>71.510362213745182</c:v>
                </c:pt>
                <c:pt idx="1621">
                  <c:v>71.517808781421735</c:v>
                </c:pt>
                <c:pt idx="1622">
                  <c:v>71.525254761050761</c:v>
                </c:pt>
                <c:pt idx="1623">
                  <c:v>71.532700158192441</c:v>
                </c:pt>
                <c:pt idx="1624">
                  <c:v>71.540144978407326</c:v>
                </c:pt>
                <c:pt idx="1625">
                  <c:v>71.547589227256424</c:v>
                </c:pt>
                <c:pt idx="1626">
                  <c:v>71.555032910301193</c:v>
                </c:pt>
                <c:pt idx="1627">
                  <c:v>71.562476033103607</c:v>
                </c:pt>
                <c:pt idx="1628">
                  <c:v>71.569918601226178</c:v>
                </c:pt>
                <c:pt idx="1629">
                  <c:v>71.577360620231943</c:v>
                </c:pt>
                <c:pt idx="1630">
                  <c:v>71.584802095684552</c:v>
                </c:pt>
                <c:pt idx="1631">
                  <c:v>71.592243033148264</c:v>
                </c:pt>
                <c:pt idx="1632">
                  <c:v>71.599683438187952</c:v>
                </c:pt>
                <c:pt idx="1633">
                  <c:v>71.607123316369211</c:v>
                </c:pt>
                <c:pt idx="1634">
                  <c:v>71.614562673258305</c:v>
                </c:pt>
                <c:pt idx="1635">
                  <c:v>71.622001514422237</c:v>
                </c:pt>
                <c:pt idx="1636">
                  <c:v>71.629439845428777</c:v>
                </c:pt>
                <c:pt idx="1637">
                  <c:v>71.636877671846477</c:v>
                </c:pt>
                <c:pt idx="1638">
                  <c:v>71.644314999244713</c:v>
                </c:pt>
                <c:pt idx="1639">
                  <c:v>71.651751833193728</c:v>
                </c:pt>
                <c:pt idx="1640">
                  <c:v>71.659188179264603</c:v>
                </c:pt>
                <c:pt idx="1641">
                  <c:v>71.666624043029358</c:v>
                </c:pt>
                <c:pt idx="1642">
                  <c:v>71.674059430060936</c:v>
                </c:pt>
                <c:pt idx="1643">
                  <c:v>71.68149434593326</c:v>
                </c:pt>
                <c:pt idx="1644">
                  <c:v>71.688928796221248</c:v>
                </c:pt>
                <c:pt idx="1645">
                  <c:v>71.696362786500814</c:v>
                </c:pt>
                <c:pt idx="1646">
                  <c:v>71.703796322348992</c:v>
                </c:pt>
                <c:pt idx="1647">
                  <c:v>71.711229409343829</c:v>
                </c:pt>
                <c:pt idx="1648">
                  <c:v>71.718662053064534</c:v>
                </c:pt>
                <c:pt idx="1649">
                  <c:v>71.72609425909144</c:v>
                </c:pt>
                <c:pt idx="1650">
                  <c:v>71.733526033006072</c:v>
                </c:pt>
                <c:pt idx="1651">
                  <c:v>71.740957380391151</c:v>
                </c:pt>
                <c:pt idx="1652">
                  <c:v>71.748388306830606</c:v>
                </c:pt>
                <c:pt idx="1653">
                  <c:v>71.75581881790967</c:v>
                </c:pt>
                <c:pt idx="1654">
                  <c:v>71.76324891921486</c:v>
                </c:pt>
                <c:pt idx="1655">
                  <c:v>71.770678616333996</c:v>
                </c:pt>
                <c:pt idx="1656">
                  <c:v>71.778107914856264</c:v>
                </c:pt>
                <c:pt idx="1657">
                  <c:v>71.785536820372258</c:v>
                </c:pt>
                <c:pt idx="1658">
                  <c:v>71.792965338473934</c:v>
                </c:pt>
                <c:pt idx="1659">
                  <c:v>71.800393474754728</c:v>
                </c:pt>
                <c:pt idx="1660">
                  <c:v>71.807821234809566</c:v>
                </c:pt>
                <c:pt idx="1661">
                  <c:v>71.815248624234826</c:v>
                </c:pt>
                <c:pt idx="1662">
                  <c:v>71.822675648628447</c:v>
                </c:pt>
                <c:pt idx="1663">
                  <c:v>71.830102313589961</c:v>
                </c:pt>
                <c:pt idx="1664">
                  <c:v>71.837528624720449</c:v>
                </c:pt>
                <c:pt idx="1665">
                  <c:v>71.844954587622638</c:v>
                </c:pt>
                <c:pt idx="1666">
                  <c:v>71.852380207900893</c:v>
                </c:pt>
                <c:pt idx="1667">
                  <c:v>71.85980549116131</c:v>
                </c:pt>
                <c:pt idx="1668">
                  <c:v>71.86723044301165</c:v>
                </c:pt>
                <c:pt idx="1669">
                  <c:v>71.874655069061433</c:v>
                </c:pt>
                <c:pt idx="1670">
                  <c:v>71.882079374921972</c:v>
                </c:pt>
                <c:pt idx="1671">
                  <c:v>71.889503366206384</c:v>
                </c:pt>
                <c:pt idx="1672">
                  <c:v>71.896927048529619</c:v>
                </c:pt>
                <c:pt idx="1673">
                  <c:v>71.904350427508476</c:v>
                </c:pt>
                <c:pt idx="1674">
                  <c:v>71.911773508761698</c:v>
                </c:pt>
                <c:pt idx="1675">
                  <c:v>71.919196297909906</c:v>
                </c:pt>
                <c:pt idx="1676">
                  <c:v>71.926618800575739</c:v>
                </c:pt>
                <c:pt idx="1677">
                  <c:v>71.934041022383767</c:v>
                </c:pt>
                <c:pt idx="1678">
                  <c:v>71.941462968960622</c:v>
                </c:pt>
                <c:pt idx="1679">
                  <c:v>71.948884645934996</c:v>
                </c:pt>
                <c:pt idx="1680">
                  <c:v>71.956306058937614</c:v>
                </c:pt>
                <c:pt idx="1681">
                  <c:v>71.963727213601388</c:v>
                </c:pt>
                <c:pt idx="1682">
                  <c:v>71.971148115561306</c:v>
                </c:pt>
                <c:pt idx="1683">
                  <c:v>71.978568770454601</c:v>
                </c:pt>
                <c:pt idx="1684">
                  <c:v>71.985989183920651</c:v>
                </c:pt>
                <c:pt idx="1685">
                  <c:v>71.993409361601095</c:v>
                </c:pt>
                <c:pt idx="1686">
                  <c:v>72.000829309139888</c:v>
                </c:pt>
                <c:pt idx="1687">
                  <c:v>72.00824903218323</c:v>
                </c:pt>
                <c:pt idx="1688">
                  <c:v>72.01566853637965</c:v>
                </c:pt>
                <c:pt idx="1689">
                  <c:v>72.02308782738011</c:v>
                </c:pt>
                <c:pt idx="1690">
                  <c:v>72.030506910837886</c:v>
                </c:pt>
                <c:pt idx="1691">
                  <c:v>72.037925792408728</c:v>
                </c:pt>
                <c:pt idx="1692">
                  <c:v>72.045344477750859</c:v>
                </c:pt>
                <c:pt idx="1693">
                  <c:v>72.05276297252496</c:v>
                </c:pt>
                <c:pt idx="1694">
                  <c:v>72.060181282394225</c:v>
                </c:pt>
                <c:pt idx="1695">
                  <c:v>72.067599413024425</c:v>
                </c:pt>
                <c:pt idx="1696">
                  <c:v>72.075017370083955</c:v>
                </c:pt>
                <c:pt idx="1697">
                  <c:v>72.082435159243744</c:v>
                </c:pt>
                <c:pt idx="1698">
                  <c:v>72.089852786177417</c:v>
                </c:pt>
                <c:pt idx="1699">
                  <c:v>72.097270256561302</c:v>
                </c:pt>
                <c:pt idx="1700">
                  <c:v>72.104687576074397</c:v>
                </c:pt>
                <c:pt idx="1701">
                  <c:v>72.112104750398458</c:v>
                </c:pt>
                <c:pt idx="1702">
                  <c:v>72.119521785218055</c:v>
                </c:pt>
                <c:pt idx="1703">
                  <c:v>72.126938686220498</c:v>
                </c:pt>
                <c:pt idx="1704">
                  <c:v>72.134355459096</c:v>
                </c:pt>
                <c:pt idx="1705">
                  <c:v>72.141772109537627</c:v>
                </c:pt>
                <c:pt idx="1706">
                  <c:v>72.149188643241345</c:v>
                </c:pt>
                <c:pt idx="1707">
                  <c:v>72.156605065906064</c:v>
                </c:pt>
                <c:pt idx="1708">
                  <c:v>72.164021383233674</c:v>
                </c:pt>
                <c:pt idx="1709">
                  <c:v>72.171437600929053</c:v>
                </c:pt>
                <c:pt idx="1710">
                  <c:v>72.178853724700119</c:v>
                </c:pt>
                <c:pt idx="1711">
                  <c:v>72.186269760257886</c:v>
                </c:pt>
                <c:pt idx="1712">
                  <c:v>72.193685713316427</c:v>
                </c:pt>
                <c:pt idx="1713">
                  <c:v>72.201101589592966</c:v>
                </c:pt>
                <c:pt idx="1714">
                  <c:v>72.208517394807899</c:v>
                </c:pt>
                <c:pt idx="1715">
                  <c:v>72.215933134684832</c:v>
                </c:pt>
                <c:pt idx="1716">
                  <c:v>72.223348814950597</c:v>
                </c:pt>
                <c:pt idx="1717">
                  <c:v>72.230764441335268</c:v>
                </c:pt>
                <c:pt idx="1718">
                  <c:v>72.238180019572241</c:v>
                </c:pt>
                <c:pt idx="1719">
                  <c:v>72.245595555398253</c:v>
                </c:pt>
                <c:pt idx="1720">
                  <c:v>72.253011054553397</c:v>
                </c:pt>
                <c:pt idx="1721">
                  <c:v>72.26042652278116</c:v>
                </c:pt>
                <c:pt idx="1722">
                  <c:v>72.267841965828453</c:v>
                </c:pt>
                <c:pt idx="1723">
                  <c:v>72.275257389445656</c:v>
                </c:pt>
                <c:pt idx="1724">
                  <c:v>72.282672799386688</c:v>
                </c:pt>
                <c:pt idx="1725">
                  <c:v>72.290088201408935</c:v>
                </c:pt>
                <c:pt idx="1726">
                  <c:v>72.297503601273391</c:v>
                </c:pt>
                <c:pt idx="1727">
                  <c:v>72.304919004744647</c:v>
                </c:pt>
                <c:pt idx="1728">
                  <c:v>72.312334417590918</c:v>
                </c:pt>
                <c:pt idx="1729">
                  <c:v>72.319749845584099</c:v>
                </c:pt>
                <c:pt idx="1730">
                  <c:v>72.32716529449975</c:v>
                </c:pt>
                <c:pt idx="1731">
                  <c:v>72.334580770117213</c:v>
                </c:pt>
                <c:pt idx="1732">
                  <c:v>72.341996278219597</c:v>
                </c:pt>
                <c:pt idx="1733">
                  <c:v>72.349411824593759</c:v>
                </c:pt>
                <c:pt idx="1734">
                  <c:v>72.356827415030438</c:v>
                </c:pt>
                <c:pt idx="1735">
                  <c:v>72.364243055324266</c:v>
                </c:pt>
                <c:pt idx="1736">
                  <c:v>72.371658751273728</c:v>
                </c:pt>
                <c:pt idx="1737">
                  <c:v>72.379074508681299</c:v>
                </c:pt>
                <c:pt idx="1738">
                  <c:v>72.386490333353379</c:v>
                </c:pt>
                <c:pt idx="1739">
                  <c:v>72.393906231100402</c:v>
                </c:pt>
                <c:pt idx="1740">
                  <c:v>72.401322207736882</c:v>
                </c:pt>
                <c:pt idx="1741">
                  <c:v>72.408738269081368</c:v>
                </c:pt>
                <c:pt idx="1742">
                  <c:v>72.416154420956502</c:v>
                </c:pt>
                <c:pt idx="1743">
                  <c:v>72.423570669189147</c:v>
                </c:pt>
                <c:pt idx="1744">
                  <c:v>72.430987019610285</c:v>
                </c:pt>
                <c:pt idx="1745">
                  <c:v>72.43840347805515</c:v>
                </c:pt>
                <c:pt idx="1746">
                  <c:v>72.445820050363238</c:v>
                </c:pt>
                <c:pt idx="1747">
                  <c:v>72.45323674237828</c:v>
                </c:pt>
                <c:pt idx="1748">
                  <c:v>72.460653559948412</c:v>
                </c:pt>
                <c:pt idx="1749">
                  <c:v>72.468070508926047</c:v>
                </c:pt>
                <c:pt idx="1750">
                  <c:v>72.475487595168076</c:v>
                </c:pt>
                <c:pt idx="1751">
                  <c:v>72.482904824535751</c:v>
                </c:pt>
                <c:pt idx="1752">
                  <c:v>72.490322202894802</c:v>
                </c:pt>
                <c:pt idx="1753">
                  <c:v>72.49773973611552</c:v>
                </c:pt>
                <c:pt idx="1754">
                  <c:v>72.505157430072686</c:v>
                </c:pt>
                <c:pt idx="1755">
                  <c:v>72.512575290645628</c:v>
                </c:pt>
                <c:pt idx="1756">
                  <c:v>72.519993323718339</c:v>
                </c:pt>
                <c:pt idx="1757">
                  <c:v>72.527411535179439</c:v>
                </c:pt>
                <c:pt idx="1758">
                  <c:v>72.534829930922228</c:v>
                </c:pt>
                <c:pt idx="1759">
                  <c:v>72.542248516844722</c:v>
                </c:pt>
                <c:pt idx="1760">
                  <c:v>72.549667298849684</c:v>
                </c:pt>
                <c:pt idx="1761">
                  <c:v>72.557086282844693</c:v>
                </c:pt>
                <c:pt idx="1762">
                  <c:v>72.564505474742134</c:v>
                </c:pt>
                <c:pt idx="1763">
                  <c:v>72.571924880459264</c:v>
                </c:pt>
                <c:pt idx="1764">
                  <c:v>72.579344505918243</c:v>
                </c:pt>
                <c:pt idx="1765">
                  <c:v>72.586764357046164</c:v>
                </c:pt>
                <c:pt idx="1766">
                  <c:v>72.59418443977512</c:v>
                </c:pt>
                <c:pt idx="1767">
                  <c:v>72.60160476004215</c:v>
                </c:pt>
                <c:pt idx="1768">
                  <c:v>72.609025323789425</c:v>
                </c:pt>
                <c:pt idx="1769">
                  <c:v>72.616446136964157</c:v>
                </c:pt>
                <c:pt idx="1770">
                  <c:v>72.623867205518678</c:v>
                </c:pt>
                <c:pt idx="1771">
                  <c:v>72.631288535410491</c:v>
                </c:pt>
                <c:pt idx="1772">
                  <c:v>72.638710132602313</c:v>
                </c:pt>
                <c:pt idx="1773">
                  <c:v>72.646132003062064</c:v>
                </c:pt>
                <c:pt idx="1774">
                  <c:v>72.65355415276295</c:v>
                </c:pt>
                <c:pt idx="1775">
                  <c:v>72.660976587683507</c:v>
                </c:pt>
                <c:pt idx="1776">
                  <c:v>72.668399313807612</c:v>
                </c:pt>
                <c:pt idx="1777">
                  <c:v>72.675822337124515</c:v>
                </c:pt>
                <c:pt idx="1778">
                  <c:v>72.683245663628895</c:v>
                </c:pt>
                <c:pt idx="1779">
                  <c:v>72.690669299320916</c:v>
                </c:pt>
                <c:pt idx="1780">
                  <c:v>72.698093250206213</c:v>
                </c:pt>
                <c:pt idx="1781">
                  <c:v>72.705517522295978</c:v>
                </c:pt>
                <c:pt idx="1782">
                  <c:v>72.712942121606986</c:v>
                </c:pt>
                <c:pt idx="1783">
                  <c:v>72.720367054161613</c:v>
                </c:pt>
                <c:pt idx="1784">
                  <c:v>72.72779232598792</c:v>
                </c:pt>
                <c:pt idx="1785">
                  <c:v>72.735217943119636</c:v>
                </c:pt>
                <c:pt idx="1786">
                  <c:v>72.742643911596232</c:v>
                </c:pt>
                <c:pt idx="1787">
                  <c:v>72.750070237462936</c:v>
                </c:pt>
                <c:pt idx="1788">
                  <c:v>72.757496926770841</c:v>
                </c:pt>
                <c:pt idx="1789">
                  <c:v>72.764923985576829</c:v>
                </c:pt>
                <c:pt idx="1790">
                  <c:v>72.772351419943689</c:v>
                </c:pt>
                <c:pt idx="1791">
                  <c:v>72.779779235940168</c:v>
                </c:pt>
                <c:pt idx="1792">
                  <c:v>72.787207439640966</c:v>
                </c:pt>
                <c:pt idx="1793">
                  <c:v>72.794636037126793</c:v>
                </c:pt>
                <c:pt idx="1794">
                  <c:v>72.8020650344844</c:v>
                </c:pt>
                <c:pt idx="1795">
                  <c:v>72.80949443780662</c:v>
                </c:pt>
                <c:pt idx="1796">
                  <c:v>72.816924253192454</c:v>
                </c:pt>
                <c:pt idx="1797">
                  <c:v>72.82435448674704</c:v>
                </c:pt>
                <c:pt idx="1798">
                  <c:v>72.83178514458173</c:v>
                </c:pt>
                <c:pt idx="1799">
                  <c:v>72.839216232814124</c:v>
                </c:pt>
                <c:pt idx="1800">
                  <c:v>72.846647757568135</c:v>
                </c:pt>
                <c:pt idx="1801">
                  <c:v>72.854079724973985</c:v>
                </c:pt>
                <c:pt idx="1802">
                  <c:v>72.861512141168276</c:v>
                </c:pt>
                <c:pt idx="1803">
                  <c:v>72.868945012294006</c:v>
                </c:pt>
                <c:pt idx="1804">
                  <c:v>72.876378344500665</c:v>
                </c:pt>
                <c:pt idx="1805">
                  <c:v>72.883812143944212</c:v>
                </c:pt>
                <c:pt idx="1806">
                  <c:v>72.891246416787126</c:v>
                </c:pt>
                <c:pt idx="1807">
                  <c:v>72.898681169198525</c:v>
                </c:pt>
                <c:pt idx="1808">
                  <c:v>72.906116407354062</c:v>
                </c:pt>
                <c:pt idx="1809">
                  <c:v>72.913552137436128</c:v>
                </c:pt>
                <c:pt idx="1810">
                  <c:v>72.920988365633761</c:v>
                </c:pt>
                <c:pt idx="1811">
                  <c:v>72.928425098142796</c:v>
                </c:pt>
                <c:pt idx="1812">
                  <c:v>72.935862341165802</c:v>
                </c:pt>
                <c:pt idx="1813">
                  <c:v>72.943300100912197</c:v>
                </c:pt>
                <c:pt idx="1814">
                  <c:v>72.950738383598292</c:v>
                </c:pt>
                <c:pt idx="1815">
                  <c:v>72.958177195447291</c:v>
                </c:pt>
                <c:pt idx="1816">
                  <c:v>72.965616542689347</c:v>
                </c:pt>
                <c:pt idx="1817">
                  <c:v>72.973056431561616</c:v>
                </c:pt>
                <c:pt idx="1818">
                  <c:v>72.980496868308322</c:v>
                </c:pt>
                <c:pt idx="1819">
                  <c:v>72.987937859180747</c:v>
                </c:pt>
                <c:pt idx="1820">
                  <c:v>72.995379410437295</c:v>
                </c:pt>
                <c:pt idx="1821">
                  <c:v>73.00282152834356</c:v>
                </c:pt>
                <c:pt idx="1822">
                  <c:v>73.010264219172342</c:v>
                </c:pt>
                <c:pt idx="1823">
                  <c:v>73.017707489203701</c:v>
                </c:pt>
                <c:pt idx="1824">
                  <c:v>73.025151344725003</c:v>
                </c:pt>
                <c:pt idx="1825">
                  <c:v>73.032595792030946</c:v>
                </c:pt>
                <c:pt idx="1826">
                  <c:v>73.040040837423618</c:v>
                </c:pt>
                <c:pt idx="1827">
                  <c:v>73.047486487212566</c:v>
                </c:pt>
                <c:pt idx="1828">
                  <c:v>73.054932747714773</c:v>
                </c:pt>
                <c:pt idx="1829">
                  <c:v>73.062379625254778</c:v>
                </c:pt>
                <c:pt idx="1830">
                  <c:v>73.069827126164682</c:v>
                </c:pt>
                <c:pt idx="1831">
                  <c:v>73.077275256784162</c:v>
                </c:pt>
                <c:pt idx="1832">
                  <c:v>73.084724023460595</c:v>
                </c:pt>
                <c:pt idx="1833">
                  <c:v>73.092173432549046</c:v>
                </c:pt>
                <c:pt idx="1834">
                  <c:v>73.099623490412327</c:v>
                </c:pt>
                <c:pt idx="1835">
                  <c:v>73.107074203421007</c:v>
                </c:pt>
                <c:pt idx="1836">
                  <c:v>73.114525577953529</c:v>
                </c:pt>
                <c:pt idx="1837">
                  <c:v>73.121977620396223</c:v>
                </c:pt>
                <c:pt idx="1838">
                  <c:v>73.129430337143319</c:v>
                </c:pt>
                <c:pt idx="1839">
                  <c:v>73.136883734597021</c:v>
                </c:pt>
                <c:pt idx="1840">
                  <c:v>73.144337819167589</c:v>
                </c:pt>
                <c:pt idx="1841">
                  <c:v>73.1517925972733</c:v>
                </c:pt>
                <c:pt idx="1842">
                  <c:v>73.159248075340585</c:v>
                </c:pt>
                <c:pt idx="1843">
                  <c:v>73.166704259803979</c:v>
                </c:pt>
                <c:pt idx="1844">
                  <c:v>73.174161157106298</c:v>
                </c:pt>
                <c:pt idx="1845">
                  <c:v>73.18161877369856</c:v>
                </c:pt>
                <c:pt idx="1846">
                  <c:v>73.189077116040053</c:v>
                </c:pt>
                <c:pt idx="1847">
                  <c:v>73.196536190598493</c:v>
                </c:pt>
                <c:pt idx="1848">
                  <c:v>73.203996003849909</c:v>
                </c:pt>
                <c:pt idx="1849">
                  <c:v>73.211456562278826</c:v>
                </c:pt>
                <c:pt idx="1850">
                  <c:v>73.218917872378228</c:v>
                </c:pt>
                <c:pt idx="1851">
                  <c:v>73.226379940649622</c:v>
                </c:pt>
                <c:pt idx="1852">
                  <c:v>73.233842773603158</c:v>
                </c:pt>
                <c:pt idx="1853">
                  <c:v>73.241306377757553</c:v>
                </c:pt>
                <c:pt idx="1854">
                  <c:v>73.248770759640209</c:v>
                </c:pt>
                <c:pt idx="1855">
                  <c:v>73.256235925787308</c:v>
                </c:pt>
                <c:pt idx="1856">
                  <c:v>73.26370188274376</c:v>
                </c:pt>
                <c:pt idx="1857">
                  <c:v>73.271168637063326</c:v>
                </c:pt>
                <c:pt idx="1858">
                  <c:v>73.278636195308636</c:v>
                </c:pt>
                <c:pt idx="1859">
                  <c:v>73.286104564051215</c:v>
                </c:pt>
                <c:pt idx="1860">
                  <c:v>73.293573749871598</c:v>
                </c:pt>
                <c:pt idx="1861">
                  <c:v>73.301043759359359</c:v>
                </c:pt>
                <c:pt idx="1862">
                  <c:v>73.308514599113067</c:v>
                </c:pt>
                <c:pt idx="1863">
                  <c:v>73.315986275740471</c:v>
                </c:pt>
                <c:pt idx="1864">
                  <c:v>73.323458795858528</c:v>
                </c:pt>
                <c:pt idx="1865">
                  <c:v>73.330932166093305</c:v>
                </c:pt>
                <c:pt idx="1866">
                  <c:v>73.338406393080263</c:v>
                </c:pt>
                <c:pt idx="1867">
                  <c:v>73.345881483464083</c:v>
                </c:pt>
                <c:pt idx="1868">
                  <c:v>73.353357443898901</c:v>
                </c:pt>
                <c:pt idx="1869">
                  <c:v>73.360834281048227</c:v>
                </c:pt>
                <c:pt idx="1870">
                  <c:v>73.368312001585068</c:v>
                </c:pt>
                <c:pt idx="1871">
                  <c:v>73.375790612191935</c:v>
                </c:pt>
                <c:pt idx="1872">
                  <c:v>73.383270119560962</c:v>
                </c:pt>
                <c:pt idx="1873">
                  <c:v>73.390750530393859</c:v>
                </c:pt>
                <c:pt idx="1874">
                  <c:v>73.398231851402087</c:v>
                </c:pt>
                <c:pt idx="1875">
                  <c:v>73.405714089306741</c:v>
                </c:pt>
                <c:pt idx="1876">
                  <c:v>73.413197250838778</c:v>
                </c:pt>
                <c:pt idx="1877">
                  <c:v>73.420681342739016</c:v>
                </c:pt>
                <c:pt idx="1878">
                  <c:v>73.428166371758053</c:v>
                </c:pt>
                <c:pt idx="1879">
                  <c:v>73.435652344656575</c:v>
                </c:pt>
                <c:pt idx="1880">
                  <c:v>73.44313926820513</c:v>
                </c:pt>
                <c:pt idx="1881">
                  <c:v>73.450627149184399</c:v>
                </c:pt>
                <c:pt idx="1882">
                  <c:v>73.458115994385153</c:v>
                </c:pt>
                <c:pt idx="1883">
                  <c:v>73.465605810608295</c:v>
                </c:pt>
                <c:pt idx="1884">
                  <c:v>73.47309660466496</c:v>
                </c:pt>
                <c:pt idx="1885">
                  <c:v>73.480588383376556</c:v>
                </c:pt>
                <c:pt idx="1886">
                  <c:v>73.488081153574797</c:v>
                </c:pt>
                <c:pt idx="1887">
                  <c:v>73.495574922101767</c:v>
                </c:pt>
                <c:pt idx="1888">
                  <c:v>73.503069695809984</c:v>
                </c:pt>
                <c:pt idx="1889">
                  <c:v>73.510565481562438</c:v>
                </c:pt>
                <c:pt idx="1890">
                  <c:v>73.518062286232663</c:v>
                </c:pt>
                <c:pt idx="1891">
                  <c:v>73.525560116704824</c:v>
                </c:pt>
                <c:pt idx="1892">
                  <c:v>73.533058979873672</c:v>
                </c:pt>
                <c:pt idx="1893">
                  <c:v>73.540558882644703</c:v>
                </c:pt>
                <c:pt idx="1894">
                  <c:v>73.548059831934168</c:v>
                </c:pt>
                <c:pt idx="1895">
                  <c:v>73.55556183466912</c:v>
                </c:pt>
                <c:pt idx="1896">
                  <c:v>73.563064897787513</c:v>
                </c:pt>
                <c:pt idx="1897">
                  <c:v>73.570569028238197</c:v>
                </c:pt>
                <c:pt idx="1898">
                  <c:v>73.578074232981038</c:v>
                </c:pt>
                <c:pt idx="1899">
                  <c:v>73.585580518986916</c:v>
                </c:pt>
                <c:pt idx="1900">
                  <c:v>73.59308789323785</c:v>
                </c:pt>
                <c:pt idx="1901">
                  <c:v>73.600596362726975</c:v>
                </c:pt>
                <c:pt idx="1902">
                  <c:v>73.608105934458663</c:v>
                </c:pt>
                <c:pt idx="1903">
                  <c:v>73.615616615448587</c:v>
                </c:pt>
                <c:pt idx="1904">
                  <c:v>73.623128412723702</c:v>
                </c:pt>
                <c:pt idx="1905">
                  <c:v>73.630641333322401</c:v>
                </c:pt>
                <c:pt idx="1906">
                  <c:v>73.638155384294464</c:v>
                </c:pt>
                <c:pt idx="1907">
                  <c:v>73.645670572701249</c:v>
                </c:pt>
                <c:pt idx="1908">
                  <c:v>73.653186905615627</c:v>
                </c:pt>
                <c:pt idx="1909">
                  <c:v>73.660704390122135</c:v>
                </c:pt>
                <c:pt idx="1910">
                  <c:v>73.668223033316977</c:v>
                </c:pt>
                <c:pt idx="1911">
                  <c:v>73.675742842308068</c:v>
                </c:pt>
                <c:pt idx="1912">
                  <c:v>73.683263824215231</c:v>
                </c:pt>
                <c:pt idx="1913">
                  <c:v>73.690785986170042</c:v>
                </c:pt>
                <c:pt idx="1914">
                  <c:v>73.698309335316054</c:v>
                </c:pt>
                <c:pt idx="1915">
                  <c:v>73.705833878808818</c:v>
                </c:pt>
                <c:pt idx="1916">
                  <c:v>73.713359623815904</c:v>
                </c:pt>
                <c:pt idx="1917">
                  <c:v>73.720886577517035</c:v>
                </c:pt>
                <c:pt idx="1918">
                  <c:v>73.72841474710404</c:v>
                </c:pt>
                <c:pt idx="1919">
                  <c:v>73.735944139781054</c:v>
                </c:pt>
                <c:pt idx="1920">
                  <c:v>73.74347476276445</c:v>
                </c:pt>
                <c:pt idx="1921">
                  <c:v>73.751006623283004</c:v>
                </c:pt>
                <c:pt idx="1922">
                  <c:v>73.758539728577858</c:v>
                </c:pt>
                <c:pt idx="1923">
                  <c:v>73.766074085902702</c:v>
                </c:pt>
                <c:pt idx="1924">
                  <c:v>73.7736097025237</c:v>
                </c:pt>
                <c:pt idx="1925">
                  <c:v>73.781146585719696</c:v>
                </c:pt>
                <c:pt idx="1926">
                  <c:v>73.788684742782152</c:v>
                </c:pt>
                <c:pt idx="1927">
                  <c:v>73.79622418101529</c:v>
                </c:pt>
                <c:pt idx="1928">
                  <c:v>73.803764907736152</c:v>
                </c:pt>
                <c:pt idx="1929">
                  <c:v>73.811306930274597</c:v>
                </c:pt>
                <c:pt idx="1930">
                  <c:v>73.818850255973459</c:v>
                </c:pt>
                <c:pt idx="1931">
                  <c:v>73.82639489218856</c:v>
                </c:pt>
                <c:pt idx="1932">
                  <c:v>73.833940846288726</c:v>
                </c:pt>
                <c:pt idx="1933">
                  <c:v>73.841488125656014</c:v>
                </c:pt>
                <c:pt idx="1934">
                  <c:v>73.849036737685566</c:v>
                </c:pt>
                <c:pt idx="1935">
                  <c:v>73.856586689785843</c:v>
                </c:pt>
                <c:pt idx="1936">
                  <c:v>73.864137989378619</c:v>
                </c:pt>
                <c:pt idx="1937">
                  <c:v>73.871690643899043</c:v>
                </c:pt>
                <c:pt idx="1938">
                  <c:v>73.879244660795749</c:v>
                </c:pt>
                <c:pt idx="1939">
                  <c:v>73.886800047530869</c:v>
                </c:pt>
                <c:pt idx="1940">
                  <c:v>73.894356811580124</c:v>
                </c:pt>
                <c:pt idx="1941">
                  <c:v>73.901914960432947</c:v>
                </c:pt>
                <c:pt idx="1942">
                  <c:v>73.909474501592413</c:v>
                </c:pt>
                <c:pt idx="1943">
                  <c:v>73.917035442575468</c:v>
                </c:pt>
                <c:pt idx="1944">
                  <c:v>73.92459779091287</c:v>
                </c:pt>
                <c:pt idx="1945">
                  <c:v>73.93216155414936</c:v>
                </c:pt>
                <c:pt idx="1946">
                  <c:v>73.939726739843621</c:v>
                </c:pt>
                <c:pt idx="1947">
                  <c:v>73.947293355568505</c:v>
                </c:pt>
                <c:pt idx="1948">
                  <c:v>73.954861408910887</c:v>
                </c:pt>
                <c:pt idx="1949">
                  <c:v>73.962430907471912</c:v>
                </c:pt>
                <c:pt idx="1950">
                  <c:v>73.970001858867064</c:v>
                </c:pt>
                <c:pt idx="1951">
                  <c:v>73.97757427072608</c:v>
                </c:pt>
                <c:pt idx="1952">
                  <c:v>73.985148150693163</c:v>
                </c:pt>
                <c:pt idx="1953">
                  <c:v>73.992723506427041</c:v>
                </c:pt>
                <c:pt idx="1954">
                  <c:v>74.000300345600976</c:v>
                </c:pt>
                <c:pt idx="1955">
                  <c:v>74.007878675902887</c:v>
                </c:pt>
                <c:pt idx="1956">
                  <c:v>74.015458505035369</c:v>
                </c:pt>
                <c:pt idx="1957">
                  <c:v>74.023039840715853</c:v>
                </c:pt>
                <c:pt idx="1958">
                  <c:v>74.030622690676594</c:v>
                </c:pt>
                <c:pt idx="1959">
                  <c:v>74.038207062664796</c:v>
                </c:pt>
                <c:pt idx="1960">
                  <c:v>74.045792964442654</c:v>
                </c:pt>
                <c:pt idx="1961">
                  <c:v>74.053380403787486</c:v>
                </c:pt>
                <c:pt idx="1962">
                  <c:v>74.060969388491657</c:v>
                </c:pt>
                <c:pt idx="1963">
                  <c:v>74.068559926362866</c:v>
                </c:pt>
                <c:pt idx="1964">
                  <c:v>74.07615202522409</c:v>
                </c:pt>
                <c:pt idx="1965">
                  <c:v>74.083745692913638</c:v>
                </c:pt>
                <c:pt idx="1966">
                  <c:v>74.091340937285338</c:v>
                </c:pt>
                <c:pt idx="1967">
                  <c:v>74.098937766208493</c:v>
                </c:pt>
                <c:pt idx="1968">
                  <c:v>74.106536187568025</c:v>
                </c:pt>
                <c:pt idx="1969">
                  <c:v>74.114136209264572</c:v>
                </c:pt>
                <c:pt idx="1970">
                  <c:v>74.121737839214504</c:v>
                </c:pt>
                <c:pt idx="1971">
                  <c:v>74.129341085350006</c:v>
                </c:pt>
                <c:pt idx="1972">
                  <c:v>74.136945955619225</c:v>
                </c:pt>
                <c:pt idx="1973">
                  <c:v>74.144552457986279</c:v>
                </c:pt>
                <c:pt idx="1974">
                  <c:v>74.152160600431344</c:v>
                </c:pt>
                <c:pt idx="1975">
                  <c:v>74.15977039095074</c:v>
                </c:pt>
                <c:pt idx="1976">
                  <c:v>74.167381837557087</c:v>
                </c:pt>
                <c:pt idx="1977">
                  <c:v>74.17499494827922</c:v>
                </c:pt>
                <c:pt idx="1978">
                  <c:v>74.182609731162415</c:v>
                </c:pt>
                <c:pt idx="1979">
                  <c:v>74.190226194268405</c:v>
                </c:pt>
                <c:pt idx="1980">
                  <c:v>74.197844345675463</c:v>
                </c:pt>
                <c:pt idx="1981">
                  <c:v>74.205464193478534</c:v>
                </c:pt>
                <c:pt idx="1982">
                  <c:v>74.213085745789186</c:v>
                </c:pt>
                <c:pt idx="1983">
                  <c:v>74.220709010735888</c:v>
                </c:pt>
                <c:pt idx="1984">
                  <c:v>74.228333996463931</c:v>
                </c:pt>
                <c:pt idx="1985">
                  <c:v>74.235960711135547</c:v>
                </c:pt>
                <c:pt idx="1986">
                  <c:v>74.243589162930007</c:v>
                </c:pt>
                <c:pt idx="1987">
                  <c:v>74.251219360043777</c:v>
                </c:pt>
                <c:pt idx="1988">
                  <c:v>74.25885131069046</c:v>
                </c:pt>
                <c:pt idx="1989">
                  <c:v>74.266485023100955</c:v>
                </c:pt>
                <c:pt idx="1990">
                  <c:v>74.274120505523612</c:v>
                </c:pt>
                <c:pt idx="1991">
                  <c:v>74.281757766224132</c:v>
                </c:pt>
                <c:pt idx="1992">
                  <c:v>74.289396813485837</c:v>
                </c:pt>
                <c:pt idx="1993">
                  <c:v>74.297037655609657</c:v>
                </c:pt>
                <c:pt idx="1994">
                  <c:v>74.304680300914256</c:v>
                </c:pt>
                <c:pt idx="1995">
                  <c:v>74.312324757736079</c:v>
                </c:pt>
                <c:pt idx="1996">
                  <c:v>74.319971034429486</c:v>
                </c:pt>
                <c:pt idx="1997">
                  <c:v>74.327619139366803</c:v>
                </c:pt>
                <c:pt idx="1998">
                  <c:v>74.335269080938446</c:v>
                </c:pt>
                <c:pt idx="1999">
                  <c:v>74.342920867552934</c:v>
                </c:pt>
                <c:pt idx="2000" formatCode="General">
                  <c:v>74.350574507637063</c:v>
                </c:pt>
                <c:pt idx="2001" formatCode="General">
                  <c:v>74.358230009635989</c:v>
                </c:pt>
                <c:pt idx="2002" formatCode="General">
                  <c:v>74.365887382013241</c:v>
                </c:pt>
                <c:pt idx="2003" formatCode="General">
                  <c:v>74.373546633250896</c:v>
                </c:pt>
                <c:pt idx="2004" formatCode="General">
                  <c:v>74.381207771849603</c:v>
                </c:pt>
                <c:pt idx="2005" formatCode="General">
                  <c:v>74.388870806328725</c:v>
                </c:pt>
                <c:pt idx="2006" formatCode="General">
                  <c:v>74.396535745226402</c:v>
                </c:pt>
                <c:pt idx="2007" formatCode="General">
                  <c:v>74.404202597099655</c:v>
                </c:pt>
                <c:pt idx="2008" formatCode="General">
                  <c:v>74.411871370524466</c:v>
                </c:pt>
                <c:pt idx="2009" formatCode="General">
                  <c:v>74.419542074095901</c:v>
                </c:pt>
                <c:pt idx="2010" formatCode="General">
                  <c:v>74.427214716428111</c:v>
                </c:pt>
                <c:pt idx="2011" formatCode="General">
                  <c:v>74.434889306154574</c:v>
                </c:pt>
                <c:pt idx="2012" formatCode="General">
                  <c:v>74.44256585192808</c:v>
                </c:pt>
                <c:pt idx="2013" formatCode="General">
                  <c:v>74.450244362420847</c:v>
                </c:pt>
                <c:pt idx="2014" formatCode="General">
                  <c:v>74.457924846324602</c:v>
                </c:pt>
                <c:pt idx="2015" formatCode="General">
                  <c:v>74.465607312350755</c:v>
                </c:pt>
                <c:pt idx="2016" formatCode="General">
                  <c:v>74.473291769230357</c:v>
                </c:pt>
                <c:pt idx="2017" formatCode="General">
                  <c:v>74.480978225714381</c:v>
                </c:pt>
                <c:pt idx="2018" formatCode="General">
                  <c:v>74.488666690573595</c:v>
                </c:pt>
                <c:pt idx="2019" formatCode="General">
                  <c:v>74.496357172598877</c:v>
                </c:pt>
                <c:pt idx="2020" formatCode="General">
                  <c:v>74.504049680601156</c:v>
                </c:pt>
                <c:pt idx="2021" formatCode="General">
                  <c:v>74.511744223411554</c:v>
                </c:pt>
                <c:pt idx="2022" formatCode="General">
                  <c:v>74.519440809881587</c:v>
                </c:pt>
                <c:pt idx="2023" formatCode="General">
                  <c:v>74.527139448883077</c:v>
                </c:pt>
                <c:pt idx="2024" formatCode="General">
                  <c:v>74.53484014930838</c:v>
                </c:pt>
                <c:pt idx="2025" formatCode="General">
                  <c:v>74.542542920070503</c:v>
                </c:pt>
                <c:pt idx="2026" formatCode="General">
                  <c:v>74.550247770103084</c:v>
                </c:pt>
                <c:pt idx="2027" formatCode="General">
                  <c:v>74.557954708360612</c:v>
                </c:pt>
                <c:pt idx="2028" formatCode="General">
                  <c:v>74.565663743818476</c:v>
                </c:pt>
                <c:pt idx="2029" formatCode="General">
                  <c:v>74.573374885473058</c:v>
                </c:pt>
                <c:pt idx="2030" formatCode="General">
                  <c:v>74.581088142341855</c:v>
                </c:pt>
                <c:pt idx="2031" formatCode="General">
                  <c:v>74.588803523463611</c:v>
                </c:pt>
                <c:pt idx="2032" formatCode="General">
                  <c:v>74.59652103789837</c:v>
                </c:pt>
                <c:pt idx="2033" formatCode="General">
                  <c:v>74.604240694727565</c:v>
                </c:pt>
                <c:pt idx="2034" formatCode="General">
                  <c:v>74.611962503054201</c:v>
                </c:pt>
                <c:pt idx="2035" formatCode="General">
                  <c:v>74.619686472002911</c:v>
                </c:pt>
                <c:pt idx="2036" formatCode="General">
                  <c:v>74.627412610720029</c:v>
                </c:pt>
                <c:pt idx="2037" formatCode="General">
                  <c:v>74.635140928373772</c:v>
                </c:pt>
                <c:pt idx="2038" formatCode="General">
                  <c:v>74.642871434154287</c:v>
                </c:pt>
                <c:pt idx="2039" formatCode="General">
                  <c:v>74.650604137273817</c:v>
                </c:pt>
                <c:pt idx="2040" formatCode="General">
                  <c:v>74.658339046966717</c:v>
                </c:pt>
                <c:pt idx="2041" formatCode="General">
                  <c:v>74.666076172489639</c:v>
                </c:pt>
                <c:pt idx="2042" formatCode="General">
                  <c:v>74.673815523121661</c:v>
                </c:pt>
                <c:pt idx="2043" formatCode="General">
                  <c:v>74.681557108164284</c:v>
                </c:pt>
                <c:pt idx="2044" formatCode="General">
                  <c:v>74.689300936941677</c:v>
                </c:pt>
                <c:pt idx="2045" formatCode="General">
                  <c:v>74.697047018800674</c:v>
                </c:pt>
                <c:pt idx="2046" formatCode="General">
                  <c:v>74.704795363110975</c:v>
                </c:pt>
                <c:pt idx="2047" formatCode="General">
                  <c:v>74.712545979265172</c:v>
                </c:pt>
                <c:pt idx="2048" formatCode="General">
                  <c:v>74.720298876678982</c:v>
                </c:pt>
                <c:pt idx="2049" formatCode="General">
                  <c:v>74.728054064791181</c:v>
                </c:pt>
                <c:pt idx="2050" formatCode="General">
                  <c:v>74.73581155306394</c:v>
                </c:pt>
                <c:pt idx="2051" formatCode="General">
                  <c:v>74.743571350982734</c:v>
                </c:pt>
                <c:pt idx="2052" formatCode="General">
                  <c:v>74.751333468056586</c:v>
                </c:pt>
                <c:pt idx="2053" formatCode="General">
                  <c:v>74.759097913818138</c:v>
                </c:pt>
                <c:pt idx="2054" formatCode="General">
                  <c:v>74.766864697823735</c:v>
                </c:pt>
                <c:pt idx="2055" formatCode="General">
                  <c:v>74.774633829653609</c:v>
                </c:pt>
                <c:pt idx="2056" formatCode="General">
                  <c:v>74.782405318911984</c:v>
                </c:pt>
                <c:pt idx="2057" formatCode="General">
                  <c:v>74.790179175227138</c:v>
                </c:pt>
                <c:pt idx="2058" formatCode="General">
                  <c:v>74.797955408251553</c:v>
                </c:pt>
                <c:pt idx="2059" formatCode="General">
                  <c:v>74.805734027662083</c:v>
                </c:pt>
                <c:pt idx="2060" formatCode="General">
                  <c:v>74.813515043159981</c:v>
                </c:pt>
                <c:pt idx="2061" formatCode="General">
                  <c:v>74.821298464471084</c:v>
                </c:pt>
                <c:pt idx="2062" formatCode="General">
                  <c:v>74.829084301345944</c:v>
                </c:pt>
                <c:pt idx="2063" formatCode="General">
                  <c:v>74.836872563559879</c:v>
                </c:pt>
                <c:pt idx="2064" formatCode="General">
                  <c:v>74.844663260913165</c:v>
                </c:pt>
                <c:pt idx="2065" formatCode="General">
                  <c:v>74.852456403231159</c:v>
                </c:pt>
                <c:pt idx="2066" formatCode="General">
                  <c:v>74.860252000364326</c:v>
                </c:pt>
                <c:pt idx="2067" formatCode="General">
                  <c:v>74.868050062188516</c:v>
                </c:pt>
                <c:pt idx="2068" formatCode="General">
                  <c:v>74.875850598604956</c:v>
                </c:pt>
                <c:pt idx="2069" formatCode="General">
                  <c:v>74.883653619540439</c:v>
                </c:pt>
                <c:pt idx="2070" formatCode="General">
                  <c:v>74.891459134947439</c:v>
                </c:pt>
                <c:pt idx="2071" formatCode="General">
                  <c:v>74.899267154804264</c:v>
                </c:pt>
                <c:pt idx="2072" formatCode="General">
                  <c:v>74.907077689115098</c:v>
                </c:pt>
                <c:pt idx="2073" formatCode="General">
                  <c:v>74.914890747910263</c:v>
                </c:pt>
                <c:pt idx="2074" formatCode="General">
                  <c:v>74.922706341246197</c:v>
                </c:pt>
                <c:pt idx="2075" formatCode="General">
                  <c:v>74.930524479205715</c:v>
                </c:pt>
                <c:pt idx="2076" formatCode="General">
                  <c:v>74.938345171898092</c:v>
                </c:pt>
                <c:pt idx="2077" formatCode="General">
                  <c:v>74.946168429459121</c:v>
                </c:pt>
                <c:pt idx="2078" formatCode="General">
                  <c:v>74.95399426205141</c:v>
                </c:pt>
                <c:pt idx="2079" formatCode="General">
                  <c:v>74.961822679864284</c:v>
                </c:pt>
                <c:pt idx="2080" formatCode="General">
                  <c:v>74.969653693114196</c:v>
                </c:pt>
                <c:pt idx="2081" formatCode="General">
                  <c:v>74.977487312044616</c:v>
                </c:pt>
                <c:pt idx="2082" formatCode="General">
                  <c:v>74.985323546926281</c:v>
                </c:pt>
                <c:pt idx="2083" formatCode="General">
                  <c:v>74.993162408057358</c:v>
                </c:pt>
                <c:pt idx="2084" formatCode="General">
                  <c:v>75.001003905763469</c:v>
                </c:pt>
                <c:pt idx="2085" formatCode="General">
                  <c:v>75.008848050397944</c:v>
                </c:pt>
                <c:pt idx="2086" formatCode="General">
                  <c:v>75.016694852341914</c:v>
                </c:pt>
                <c:pt idx="2087" formatCode="General">
                  <c:v>75.024544322004431</c:v>
                </c:pt>
                <c:pt idx="2088" formatCode="General">
                  <c:v>75.032396469822586</c:v>
                </c:pt>
                <c:pt idx="2089" formatCode="General">
                  <c:v>75.040251306261737</c:v>
                </c:pt>
                <c:pt idx="2090" formatCode="General">
                  <c:v>75.048108841815605</c:v>
                </c:pt>
                <c:pt idx="2091" formatCode="General">
                  <c:v>75.05596908700636</c:v>
                </c:pt>
                <c:pt idx="2092" formatCode="General">
                  <c:v>75.063832052384825</c:v>
                </c:pt>
                <c:pt idx="2093" formatCode="General">
                  <c:v>75.071697748530624</c:v>
                </c:pt>
                <c:pt idx="2094" formatCode="General">
                  <c:v>75.079566186052332</c:v>
                </c:pt>
                <c:pt idx="2095" formatCode="General">
                  <c:v>75.087437375587527</c:v>
                </c:pt>
                <c:pt idx="2096" formatCode="General">
                  <c:v>75.09531132780306</c:v>
                </c:pt>
                <c:pt idx="2097" formatCode="General">
                  <c:v>75.103188053395101</c:v>
                </c:pt>
                <c:pt idx="2098" formatCode="General">
                  <c:v>75.111067563089392</c:v>
                </c:pt>
                <c:pt idx="2099" formatCode="General">
                  <c:v>75.118949867641305</c:v>
                </c:pt>
                <c:pt idx="2100" formatCode="General">
                  <c:v>75.126834977835955</c:v>
                </c:pt>
                <c:pt idx="2101" formatCode="General">
                  <c:v>75.134722904488541</c:v>
                </c:pt>
                <c:pt idx="2102" formatCode="General">
                  <c:v>75.142613658444262</c:v>
                </c:pt>
                <c:pt idx="2103" formatCode="General">
                  <c:v>75.150507250578656</c:v>
                </c:pt>
                <c:pt idx="2104" formatCode="General">
                  <c:v>75.158403691797574</c:v>
                </c:pt>
                <c:pt idx="2105" formatCode="General">
                  <c:v>75.166302993037547</c:v>
                </c:pt>
                <c:pt idx="2106" formatCode="General">
                  <c:v>75.174205165265761</c:v>
                </c:pt>
                <c:pt idx="2107" formatCode="General">
                  <c:v>75.182110219480265</c:v>
                </c:pt>
                <c:pt idx="2108" formatCode="General">
                  <c:v>75.190018166710161</c:v>
                </c:pt>
                <c:pt idx="2109" formatCode="General">
                  <c:v>75.197929018015742</c:v>
                </c:pt>
                <c:pt idx="2110" formatCode="General">
                  <c:v>75.205842784488638</c:v>
                </c:pt>
                <c:pt idx="2111" formatCode="General">
                  <c:v>75.213759477251983</c:v>
                </c:pt>
                <c:pt idx="2112" formatCode="General">
                  <c:v>75.22167910746056</c:v>
                </c:pt>
                <c:pt idx="2113" formatCode="General">
                  <c:v>75.229601686300995</c:v>
                </c:pt>
                <c:pt idx="2114" formatCode="General">
                  <c:v>75.237527224991851</c:v>
                </c:pt>
                <c:pt idx="2115" formatCode="General">
                  <c:v>75.245455734783917</c:v>
                </c:pt>
                <c:pt idx="2116" formatCode="General">
                  <c:v>75.2533872269602</c:v>
                </c:pt>
                <c:pt idx="2117" formatCode="General">
                  <c:v>75.261321712836235</c:v>
                </c:pt>
                <c:pt idx="2118" formatCode="General">
                  <c:v>75.269259203760214</c:v>
                </c:pt>
                <c:pt idx="2119" formatCode="General">
                  <c:v>75.277199711113042</c:v>
                </c:pt>
                <c:pt idx="2120" formatCode="General">
                  <c:v>75.285143246308664</c:v>
                </c:pt>
                <c:pt idx="2121" formatCode="General">
                  <c:v>75.293089820794194</c:v>
                </c:pt>
                <c:pt idx="2122" formatCode="General">
                  <c:v>75.301039446049955</c:v>
                </c:pt>
                <c:pt idx="2123" formatCode="General">
                  <c:v>75.308992133589783</c:v>
                </c:pt>
                <c:pt idx="2124" formatCode="General">
                  <c:v>75.316947894961231</c:v>
                </c:pt>
                <c:pt idx="2125" formatCode="General">
                  <c:v>75.324906741745579</c:v>
                </c:pt>
                <c:pt idx="2126" formatCode="General">
                  <c:v>75.332868685558111</c:v>
                </c:pt>
                <c:pt idx="2127" formatCode="General">
                  <c:v>75.34083373804836</c:v>
                </c:pt>
                <c:pt idx="2128" formatCode="General">
                  <c:v>75.348801910900079</c:v>
                </c:pt>
                <c:pt idx="2129" formatCode="General">
                  <c:v>75.356773215831595</c:v>
                </c:pt>
                <c:pt idx="2130" formatCode="General">
                  <c:v>75.364747664595953</c:v>
                </c:pt>
                <c:pt idx="2131" formatCode="General">
                  <c:v>75.372725268981014</c:v>
                </c:pt>
                <c:pt idx="2132" formatCode="General">
                  <c:v>75.380706040809713</c:v>
                </c:pt>
                <c:pt idx="2133" formatCode="General">
                  <c:v>75.388689991940225</c:v>
                </c:pt>
                <c:pt idx="2134" formatCode="General">
                  <c:v>75.396677134266142</c:v>
                </c:pt>
                <c:pt idx="2135" formatCode="General">
                  <c:v>75.404667479716579</c:v>
                </c:pt>
                <c:pt idx="2136" formatCode="General">
                  <c:v>75.412661040256523</c:v>
                </c:pt>
                <c:pt idx="2137" formatCode="General">
                  <c:v>75.420657827886828</c:v>
                </c:pt>
                <c:pt idx="2138" formatCode="General">
                  <c:v>75.428657854644584</c:v>
                </c:pt>
                <c:pt idx="2139" formatCode="General">
                  <c:v>75.436661132603135</c:v>
                </c:pt>
                <c:pt idx="2140" formatCode="General">
                  <c:v>75.444667673872388</c:v>
                </c:pt>
                <c:pt idx="2141" formatCode="General">
                  <c:v>75.45267749059893</c:v>
                </c:pt>
                <c:pt idx="2142" formatCode="General">
                  <c:v>75.460690594966266</c:v>
                </c:pt>
                <c:pt idx="2143" formatCode="General">
                  <c:v>75.468706999195007</c:v>
                </c:pt>
                <c:pt idx="2144" formatCode="General">
                  <c:v>75.476726715542952</c:v>
                </c:pt>
                <c:pt idx="2145" formatCode="General">
                  <c:v>75.484749756305519</c:v>
                </c:pt>
                <c:pt idx="2146" formatCode="General">
                  <c:v>75.492776133815667</c:v>
                </c:pt>
                <c:pt idx="2147" formatCode="General">
                  <c:v>75.500805860444274</c:v>
                </c:pt>
                <c:pt idx="2148" formatCode="General">
                  <c:v>75.508838948600285</c:v>
                </c:pt>
                <c:pt idx="2149" formatCode="General">
                  <c:v>75.516875410730862</c:v>
                </c:pt>
                <c:pt idx="2150" formatCode="General">
                  <c:v>75.524915259321688</c:v>
                </c:pt>
                <c:pt idx="2151" formatCode="General">
                  <c:v>75.532958506897032</c:v>
                </c:pt>
                <c:pt idx="2152" formatCode="General">
                  <c:v>75.541005166020085</c:v>
                </c:pt>
                <c:pt idx="2153" formatCode="General">
                  <c:v>75.549055249293062</c:v>
                </c:pt>
                <c:pt idx="2154" formatCode="General">
                  <c:v>75.557108769357441</c:v>
                </c:pt>
                <c:pt idx="2155" formatCode="General">
                  <c:v>75.565165738894194</c:v>
                </c:pt>
                <c:pt idx="2156" formatCode="General">
                  <c:v>75.573226170623968</c:v>
                </c:pt>
                <c:pt idx="2157" formatCode="General">
                  <c:v>75.581290077307287</c:v>
                </c:pt>
                <c:pt idx="2158" formatCode="General">
                  <c:v>75.589357471744748</c:v>
                </c:pt>
                <c:pt idx="2159" formatCode="General">
                  <c:v>75.597428366777322</c:v>
                </c:pt>
                <c:pt idx="2160" formatCode="General">
                  <c:v>75.605502775286411</c:v>
                </c:pt>
                <c:pt idx="2161" formatCode="General">
                  <c:v>75.613580710194228</c:v>
                </c:pt>
                <c:pt idx="2162" formatCode="General">
                  <c:v>75.621662184463844</c:v>
                </c:pt>
                <c:pt idx="2163" formatCode="General">
                  <c:v>75.629747211099556</c:v>
                </c:pt>
                <c:pt idx="2164" formatCode="General">
                  <c:v>75.637835803147027</c:v>
                </c:pt>
                <c:pt idx="2165" formatCode="General">
                  <c:v>75.645927973693489</c:v>
                </c:pt>
                <c:pt idx="2166" formatCode="General">
                  <c:v>75.654023735868009</c:v>
                </c:pt>
                <c:pt idx="2167" formatCode="General">
                  <c:v>75.66212310284169</c:v>
                </c:pt>
                <c:pt idx="2168" formatCode="General">
                  <c:v>75.670226087827885</c:v>
                </c:pt>
                <c:pt idx="2169" formatCode="General">
                  <c:v>75.678332704082408</c:v>
                </c:pt>
                <c:pt idx="2170" formatCode="General">
                  <c:v>75.686442964903847</c:v>
                </c:pt>
                <c:pt idx="2171" formatCode="General">
                  <c:v>75.694556883633624</c:v>
                </c:pt>
                <c:pt idx="2172" formatCode="General">
                  <c:v>75.702674473656415</c:v>
                </c:pt>
                <c:pt idx="2173" formatCode="General">
                  <c:v>75.710795748400244</c:v>
                </c:pt>
                <c:pt idx="2174" formatCode="General">
                  <c:v>75.71892072133673</c:v>
                </c:pt>
                <c:pt idx="2175" formatCode="General">
                  <c:v>75.727049405981404</c:v>
                </c:pt>
                <c:pt idx="2176" formatCode="General">
                  <c:v>75.735181815893839</c:v>
                </c:pt>
                <c:pt idx="2177" formatCode="General">
                  <c:v>75.743317964677956</c:v>
                </c:pt>
                <c:pt idx="2178" formatCode="General">
                  <c:v>75.751457865982204</c:v>
                </c:pt>
                <c:pt idx="2179" formatCode="General">
                  <c:v>75.75960153349989</c:v>
                </c:pt>
                <c:pt idx="2180" formatCode="General">
                  <c:v>75.767748980969287</c:v>
                </c:pt>
                <c:pt idx="2181" formatCode="General">
                  <c:v>75.775900222173988</c:v>
                </c:pt>
                <c:pt idx="2182" formatCode="General">
                  <c:v>75.784055270943085</c:v>
                </c:pt>
                <c:pt idx="2183" formatCode="General">
                  <c:v>75.792214141151462</c:v>
                </c:pt>
                <c:pt idx="2184" formatCode="General">
                  <c:v>75.800376846719999</c:v>
                </c:pt>
                <c:pt idx="2185" formatCode="General">
                  <c:v>75.808543401615836</c:v>
                </c:pt>
                <c:pt idx="2186" formatCode="General">
                  <c:v>75.816713819852595</c:v>
                </c:pt>
                <c:pt idx="2187" formatCode="General">
                  <c:v>75.824888115490708</c:v>
                </c:pt>
                <c:pt idx="2188" formatCode="General">
                  <c:v>75.833066302637562</c:v>
                </c:pt>
                <c:pt idx="2189" formatCode="General">
                  <c:v>75.841248395447849</c:v>
                </c:pt>
                <c:pt idx="2190" formatCode="General">
                  <c:v>75.84943440812377</c:v>
                </c:pt>
                <c:pt idx="2191" formatCode="General">
                  <c:v>75.857624354915302</c:v>
                </c:pt>
                <c:pt idx="2192" formatCode="General">
                  <c:v>75.865818250120427</c:v>
                </c:pt>
                <c:pt idx="2193" formatCode="General">
                  <c:v>75.874016108085499</c:v>
                </c:pt>
                <c:pt idx="2194" formatCode="General">
                  <c:v>75.882217943205319</c:v>
                </c:pt>
                <c:pt idx="2195" formatCode="General">
                  <c:v>75.890423769923615</c:v>
                </c:pt>
                <c:pt idx="2196" formatCode="General">
                  <c:v>75.898633602733128</c:v>
                </c:pt>
                <c:pt idx="2197" formatCode="General">
                  <c:v>75.90684745617601</c:v>
                </c:pt>
                <c:pt idx="2198" formatCode="General">
                  <c:v>75.915065344843981</c:v>
                </c:pt>
                <c:pt idx="2199" formatCode="General">
                  <c:v>75.923287283378713</c:v>
                </c:pt>
                <c:pt idx="2200" formatCode="General">
                  <c:v>75.931513286471983</c:v>
                </c:pt>
                <c:pt idx="2201" formatCode="General">
                  <c:v>75.939743368866061</c:v>
                </c:pt>
                <c:pt idx="2202" formatCode="General">
                  <c:v>75.947977545353893</c:v>
                </c:pt>
                <c:pt idx="2203" formatCode="General">
                  <c:v>75.95621583077947</c:v>
                </c:pt>
                <c:pt idx="2204" formatCode="General">
                  <c:v>75.96445824003797</c:v>
                </c:pt>
                <c:pt idx="2205" formatCode="General">
                  <c:v>75.972704788076243</c:v>
                </c:pt>
                <c:pt idx="2206" formatCode="General">
                  <c:v>75.980955489892878</c:v>
                </c:pt>
                <c:pt idx="2207" formatCode="General">
                  <c:v>75.98921036053865</c:v>
                </c:pt>
                <c:pt idx="2208" formatCode="General">
                  <c:v>75.997469415116683</c:v>
                </c:pt>
                <c:pt idx="2209" formatCode="General">
                  <c:v>76.005732668782898</c:v>
                </c:pt>
                <c:pt idx="2210" formatCode="General">
                  <c:v>76.014000136746105</c:v>
                </c:pt>
                <c:pt idx="2211" formatCode="General">
                  <c:v>76.022271834268466</c:v>
                </c:pt>
                <c:pt idx="2212" formatCode="General">
                  <c:v>76.030547776665699</c:v>
                </c:pt>
                <c:pt idx="2213" formatCode="General">
                  <c:v>76.038827979307371</c:v>
                </c:pt>
                <c:pt idx="2214" formatCode="General">
                  <c:v>76.047112457617288</c:v>
                </c:pt>
                <c:pt idx="2215" formatCode="General">
                  <c:v>76.055401227073659</c:v>
                </c:pt>
                <c:pt idx="2216" formatCode="General">
                  <c:v>76.06369430320953</c:v>
                </c:pt>
                <c:pt idx="2217" formatCode="General">
                  <c:v>76.071991701612987</c:v>
                </c:pt>
                <c:pt idx="2218" formatCode="General">
                  <c:v>76.080293437927537</c:v>
                </c:pt>
                <c:pt idx="2219" formatCode="General">
                  <c:v>76.088599527852381</c:v>
                </c:pt>
                <c:pt idx="2220" formatCode="General">
                  <c:v>76.096909987142695</c:v>
                </c:pt>
                <c:pt idx="2221" formatCode="General">
                  <c:v>76.10522483161003</c:v>
                </c:pt>
                <c:pt idx="2222" formatCode="General">
                  <c:v>76.113544077122526</c:v>
                </c:pt>
                <c:pt idx="2223" formatCode="General">
                  <c:v>76.121867739605293</c:v>
                </c:pt>
                <c:pt idx="2224" formatCode="General">
                  <c:v>76.130195835040752</c:v>
                </c:pt>
                <c:pt idx="2225" formatCode="General">
                  <c:v>76.138528379468866</c:v>
                </c:pt>
                <c:pt idx="2226" formatCode="General">
                  <c:v>76.14686538898755</c:v>
                </c:pt>
                <c:pt idx="2227" formatCode="General">
                  <c:v>76.155206879752939</c:v>
                </c:pt>
                <c:pt idx="2228" formatCode="General">
                  <c:v>76.163552867979789</c:v>
                </c:pt>
                <c:pt idx="2229" formatCode="General">
                  <c:v>76.171903369941703</c:v>
                </c:pt>
                <c:pt idx="2230" formatCode="General">
                  <c:v>76.180258401971557</c:v>
                </c:pt>
                <c:pt idx="2231" formatCode="General">
                  <c:v>76.1886179804618</c:v>
                </c:pt>
                <c:pt idx="2232" formatCode="General">
                  <c:v>76.196982121864778</c:v>
                </c:pt>
                <c:pt idx="2233" formatCode="General">
                  <c:v>76.205350842693065</c:v>
                </c:pt>
                <c:pt idx="2234" formatCode="General">
                  <c:v>76.213724159519856</c:v>
                </c:pt>
                <c:pt idx="2235" formatCode="General">
                  <c:v>76.222102088979284</c:v>
                </c:pt>
                <c:pt idx="2236" formatCode="General">
                  <c:v>76.230484647766744</c:v>
                </c:pt>
                <c:pt idx="2237" formatCode="General">
                  <c:v>76.238871852639278</c:v>
                </c:pt>
                <c:pt idx="2238" formatCode="General">
                  <c:v>76.247263720415916</c:v>
                </c:pt>
                <c:pt idx="2239" formatCode="General">
                  <c:v>76.255660267977973</c:v>
                </c:pt>
                <c:pt idx="2240" formatCode="General">
                  <c:v>76.264061512269521</c:v>
                </c:pt>
                <c:pt idx="2241" formatCode="General">
                  <c:v>76.272467470297656</c:v>
                </c:pt>
                <c:pt idx="2242" formatCode="General">
                  <c:v>76.280878159132868</c:v>
                </c:pt>
                <c:pt idx="2243" formatCode="General">
                  <c:v>76.289293595909442</c:v>
                </c:pt>
                <c:pt idx="2244" formatCode="General">
                  <c:v>76.297713797825836</c:v>
                </c:pt>
                <c:pt idx="2245" formatCode="General">
                  <c:v>76.306138782144942</c:v>
                </c:pt>
                <c:pt idx="2246" formatCode="General">
                  <c:v>76.314568566194623</c:v>
                </c:pt>
                <c:pt idx="2247" formatCode="General">
                  <c:v>76.323003167367929</c:v>
                </c:pt>
                <c:pt idx="2248" formatCode="General">
                  <c:v>76.331442603123563</c:v>
                </c:pt>
                <c:pt idx="2249" formatCode="General">
                  <c:v>76.339886890986278</c:v>
                </c:pt>
                <c:pt idx="2250" formatCode="General">
                  <c:v>76.348336048547182</c:v>
                </c:pt>
                <c:pt idx="2251" formatCode="General">
                  <c:v>76.35679009346417</c:v>
                </c:pt>
                <c:pt idx="2252" formatCode="General">
                  <c:v>76.365249043462327</c:v>
                </c:pt>
                <c:pt idx="2253" formatCode="General">
                  <c:v>76.373712916334242</c:v>
                </c:pt>
                <c:pt idx="2254" formatCode="General">
                  <c:v>76.382181729940527</c:v>
                </c:pt>
                <c:pt idx="2255" formatCode="General">
                  <c:v>76.39065550221008</c:v>
                </c:pt>
                <c:pt idx="2256" formatCode="General">
                  <c:v>76.399134251140552</c:v>
                </c:pt>
                <c:pt idx="2257" formatCode="General">
                  <c:v>76.407617994798798</c:v>
                </c:pt>
                <c:pt idx="2258" formatCode="General">
                  <c:v>76.416106751321138</c:v>
                </c:pt>
                <c:pt idx="2259" formatCode="General">
                  <c:v>76.424600538913921</c:v>
                </c:pt>
                <c:pt idx="2260" formatCode="General">
                  <c:v>76.433099375853843</c:v>
                </c:pt>
                <c:pt idx="2261" formatCode="General">
                  <c:v>76.441603280488323</c:v>
                </c:pt>
                <c:pt idx="2262" formatCode="General">
                  <c:v>76.450112271236065</c:v>
                </c:pt>
                <c:pt idx="2263" formatCode="General">
                  <c:v>76.458626366587353</c:v>
                </c:pt>
                <c:pt idx="2264" formatCode="General">
                  <c:v>76.467145585104475</c:v>
                </c:pt>
                <c:pt idx="2265" formatCode="General">
                  <c:v>76.47566994542224</c:v>
                </c:pt>
                <c:pt idx="2266" formatCode="General">
                  <c:v>76.484199466248313</c:v>
                </c:pt>
                <c:pt idx="2267" formatCode="General">
                  <c:v>76.492734166363689</c:v>
                </c:pt>
                <c:pt idx="2268" formatCode="General">
                  <c:v>76.50127406462309</c:v>
                </c:pt>
                <c:pt idx="2269" formatCode="General">
                  <c:v>76.5098191799555</c:v>
                </c:pt>
                <c:pt idx="2270" formatCode="General">
                  <c:v>76.518369531364485</c:v>
                </c:pt>
                <c:pt idx="2271" formatCode="General">
                  <c:v>76.526925137928686</c:v>
                </c:pt>
                <c:pt idx="2272" formatCode="General">
                  <c:v>76.535486018802288</c:v>
                </c:pt>
                <c:pt idx="2273" formatCode="General">
                  <c:v>76.54405219321545</c:v>
                </c:pt>
                <c:pt idx="2274" formatCode="General">
                  <c:v>76.552623680474767</c:v>
                </c:pt>
                <c:pt idx="2275" formatCode="General">
                  <c:v>76.561200499963718</c:v>
                </c:pt>
                <c:pt idx="2276" formatCode="General">
                  <c:v>76.569782671143102</c:v>
                </c:pt>
                <c:pt idx="2277" formatCode="General">
                  <c:v>76.578370213551551</c:v>
                </c:pt>
                <c:pt idx="2278" formatCode="General">
                  <c:v>76.586963146805985</c:v>
                </c:pt>
                <c:pt idx="2279" formatCode="General">
                  <c:v>76.595561490602037</c:v>
                </c:pt>
                <c:pt idx="2280" formatCode="General">
                  <c:v>76.604165264714624</c:v>
                </c:pt>
                <c:pt idx="2281" formatCode="General">
                  <c:v>76.612774488998269</c:v>
                </c:pt>
                <c:pt idx="2282" formatCode="General">
                  <c:v>76.621389183387777</c:v>
                </c:pt>
                <c:pt idx="2283" formatCode="General">
                  <c:v>76.630009367898552</c:v>
                </c:pt>
                <c:pt idx="2284" formatCode="General">
                  <c:v>76.638635062627159</c:v>
                </c:pt>
                <c:pt idx="2285" formatCode="General">
                  <c:v>76.647266287751847</c:v>
                </c:pt>
                <c:pt idx="2286" formatCode="General">
                  <c:v>76.655903063532961</c:v>
                </c:pt>
                <c:pt idx="2287" formatCode="General">
                  <c:v>76.664545410313494</c:v>
                </c:pt>
                <c:pt idx="2288" formatCode="General">
                  <c:v>76.673193348519632</c:v>
                </c:pt>
                <c:pt idx="2289" formatCode="General">
                  <c:v>76.681846898661121</c:v>
                </c:pt>
                <c:pt idx="2290" formatCode="General">
                  <c:v>76.690506081331975</c:v>
                </c:pt>
                <c:pt idx="2291" formatCode="General">
                  <c:v>76.699170917210765</c:v>
                </c:pt>
                <c:pt idx="2292" formatCode="General">
                  <c:v>76.707841427061368</c:v>
                </c:pt>
                <c:pt idx="2293" formatCode="General">
                  <c:v>76.716517631733325</c:v>
                </c:pt>
                <c:pt idx="2294" formatCode="General">
                  <c:v>76.725199552162408</c:v>
                </c:pt>
                <c:pt idx="2295" formatCode="General">
                  <c:v>76.733887209371161</c:v>
                </c:pt>
                <c:pt idx="2296" formatCode="General">
                  <c:v>76.742580624469454</c:v>
                </c:pt>
                <c:pt idx="2297" formatCode="General">
                  <c:v>76.751279818655007</c:v>
                </c:pt>
                <c:pt idx="2298" formatCode="General">
                  <c:v>76.759984813213919</c:v>
                </c:pt>
                <c:pt idx="2299" formatCode="General">
                  <c:v>76.768695629521218</c:v>
                </c:pt>
                <c:pt idx="2300" formatCode="General">
                  <c:v>76.777412289041379</c:v>
                </c:pt>
                <c:pt idx="2301" formatCode="General">
                  <c:v>76.786134813328999</c:v>
                </c:pt>
                <c:pt idx="2302" formatCode="General">
                  <c:v>76.794863224029214</c:v>
                </c:pt>
                <c:pt idx="2303" formatCode="General">
                  <c:v>76.803597542878322</c:v>
                </c:pt>
                <c:pt idx="2304" formatCode="General">
                  <c:v>76.812337791704365</c:v>
                </c:pt>
                <c:pt idx="2305" formatCode="General">
                  <c:v>76.821083992427702</c:v>
                </c:pt>
                <c:pt idx="2306" formatCode="General">
                  <c:v>76.829836167061515</c:v>
                </c:pt>
                <c:pt idx="2307" formatCode="General">
                  <c:v>76.838594337712522</c:v>
                </c:pt>
                <c:pt idx="2308" formatCode="General">
                  <c:v>76.847358526581402</c:v>
                </c:pt>
                <c:pt idx="2309" formatCode="General">
                  <c:v>76.856128755963539</c:v>
                </c:pt>
                <c:pt idx="2310" formatCode="General">
                  <c:v>76.864905048249497</c:v>
                </c:pt>
                <c:pt idx="2311" formatCode="General">
                  <c:v>76.873687425925681</c:v>
                </c:pt>
                <c:pt idx="2312" formatCode="General">
                  <c:v>76.882475911574957</c:v>
                </c:pt>
                <c:pt idx="2313" formatCode="General">
                  <c:v>76.891270527877182</c:v>
                </c:pt>
                <c:pt idx="2314" formatCode="General">
                  <c:v>76.900071297609884</c:v>
                </c:pt>
                <c:pt idx="2315" formatCode="General">
                  <c:v>76.908878243648886</c:v>
                </c:pt>
                <c:pt idx="2316" formatCode="General">
                  <c:v>76.91769138896889</c:v>
                </c:pt>
                <c:pt idx="2317" formatCode="General">
                  <c:v>76.926510756644092</c:v>
                </c:pt>
                <c:pt idx="2318" formatCode="General">
                  <c:v>76.935336369848883</c:v>
                </c:pt>
                <c:pt idx="2319" formatCode="General">
                  <c:v>76.944168251858443</c:v>
                </c:pt>
                <c:pt idx="2320" formatCode="General">
                  <c:v>76.953006426049328</c:v>
                </c:pt>
                <c:pt idx="2321" formatCode="General">
                  <c:v>76.961850915900285</c:v>
                </c:pt>
                <c:pt idx="2322" formatCode="General">
                  <c:v>76.970701744992695</c:v>
                </c:pt>
                <c:pt idx="2323" formatCode="General">
                  <c:v>76.97955893701139</c:v>
                </c:pt>
                <c:pt idx="2324" formatCode="General">
                  <c:v>76.988422515745242</c:v>
                </c:pt>
                <c:pt idx="2325" formatCode="General">
                  <c:v>76.997292505087842</c:v>
                </c:pt>
                <c:pt idx="2326" formatCode="General">
                  <c:v>77.006168929038196</c:v>
                </c:pt>
                <c:pt idx="2327" formatCode="General">
                  <c:v>77.015051811701397</c:v>
                </c:pt>
                <c:pt idx="2328" formatCode="General">
                  <c:v>77.023941177289259</c:v>
                </c:pt>
                <c:pt idx="2329" formatCode="General">
                  <c:v>77.032837050121117</c:v>
                </c:pt>
                <c:pt idx="2330" formatCode="General">
                  <c:v>77.041739454624405</c:v>
                </c:pt>
                <c:pt idx="2331" formatCode="General">
                  <c:v>77.050648415335417</c:v>
                </c:pt>
                <c:pt idx="2332" formatCode="General">
                  <c:v>77.059563956900035</c:v>
                </c:pt>
                <c:pt idx="2333" formatCode="General">
                  <c:v>77.068486104074367</c:v>
                </c:pt>
                <c:pt idx="2334" formatCode="General">
                  <c:v>77.077414881725559</c:v>
                </c:pt>
                <c:pt idx="2335" formatCode="General">
                  <c:v>77.086350314832458</c:v>
                </c:pt>
                <c:pt idx="2336" formatCode="General">
                  <c:v>77.095292428486346</c:v>
                </c:pt>
                <c:pt idx="2337" formatCode="General">
                  <c:v>77.104241247891665</c:v>
                </c:pt>
                <c:pt idx="2338" formatCode="General">
                  <c:v>77.113196798366815</c:v>
                </c:pt>
                <c:pt idx="2339" formatCode="General">
                  <c:v>77.122159105344892</c:v>
                </c:pt>
                <c:pt idx="2340" formatCode="General">
                  <c:v>77.131128194374355</c:v>
                </c:pt>
                <c:pt idx="2341" formatCode="General">
                  <c:v>77.140104091119895</c:v>
                </c:pt>
                <c:pt idx="2342" formatCode="General">
                  <c:v>77.149086821363113</c:v>
                </c:pt>
                <c:pt idx="2343" formatCode="General">
                  <c:v>77.158076411003407</c:v>
                </c:pt>
                <c:pt idx="2344" formatCode="General">
                  <c:v>77.167072886058634</c:v>
                </c:pt>
                <c:pt idx="2345" formatCode="General">
                  <c:v>77.176076272665924</c:v>
                </c:pt>
                <c:pt idx="2346" formatCode="General">
                  <c:v>77.185086597082545</c:v>
                </c:pt>
                <c:pt idx="2347" formatCode="General">
                  <c:v>77.194103885686616</c:v>
                </c:pt>
                <c:pt idx="2348" formatCode="General">
                  <c:v>77.203128164977926</c:v>
                </c:pt>
                <c:pt idx="2349" formatCode="General">
                  <c:v>77.212159461578807</c:v>
                </c:pt>
                <c:pt idx="2350" formatCode="General">
                  <c:v>77.221197802234911</c:v>
                </c:pt>
                <c:pt idx="2351" formatCode="General">
                  <c:v>77.230243213815996</c:v>
                </c:pt>
                <c:pt idx="2352" formatCode="General">
                  <c:v>77.239295723316829</c:v>
                </c:pt>
                <c:pt idx="2353" formatCode="General">
                  <c:v>77.248355357857974</c:v>
                </c:pt>
                <c:pt idx="2354" formatCode="General">
                  <c:v>77.2574221446867</c:v>
                </c:pt>
                <c:pt idx="2355" formatCode="General">
                  <c:v>77.266496111177759</c:v>
                </c:pt>
                <c:pt idx="2356" formatCode="General">
                  <c:v>77.27557728483427</c:v>
                </c:pt>
                <c:pt idx="2357" formatCode="General">
                  <c:v>77.28466569328863</c:v>
                </c:pt>
                <c:pt idx="2358" formatCode="General">
                  <c:v>77.293761364303379</c:v>
                </c:pt>
                <c:pt idx="2359" formatCode="General">
                  <c:v>77.302864325771978</c:v>
                </c:pt>
                <c:pt idx="2360" formatCode="General">
                  <c:v>77.311974605719897</c:v>
                </c:pt>
                <c:pt idx="2361" formatCode="General">
                  <c:v>77.321092232305318</c:v>
                </c:pt>
                <c:pt idx="2362" formatCode="General">
                  <c:v>77.330217233820136</c:v>
                </c:pt>
                <c:pt idx="2363" formatCode="General">
                  <c:v>77.339349638690905</c:v>
                </c:pt>
                <c:pt idx="2364" formatCode="General">
                  <c:v>77.348489475479667</c:v>
                </c:pt>
                <c:pt idx="2365" formatCode="General">
                  <c:v>77.357636772884916</c:v>
                </c:pt>
                <c:pt idx="2366" formatCode="General">
                  <c:v>77.366791559742609</c:v>
                </c:pt>
                <c:pt idx="2367" formatCode="General">
                  <c:v>77.375953865026986</c:v>
                </c:pt>
                <c:pt idx="2368" formatCode="General">
                  <c:v>77.385123717851613</c:v>
                </c:pt>
                <c:pt idx="2369" formatCode="General">
                  <c:v>77.394301147470301</c:v>
                </c:pt>
                <c:pt idx="2370" formatCode="General">
                  <c:v>77.403486183278133</c:v>
                </c:pt>
                <c:pt idx="2371" formatCode="General">
                  <c:v>77.412678854812327</c:v>
                </c:pt>
                <c:pt idx="2372" formatCode="General">
                  <c:v>77.421879191753334</c:v>
                </c:pt>
                <c:pt idx="2373" formatCode="General">
                  <c:v>77.431087223925815</c:v>
                </c:pt>
                <c:pt idx="2374" formatCode="General">
                  <c:v>77.440302981299581</c:v>
                </c:pt>
                <c:pt idx="2375" formatCode="General">
                  <c:v>77.449526493990646</c:v>
                </c:pt>
                <c:pt idx="2376" formatCode="General">
                  <c:v>77.458757792262276</c:v>
                </c:pt>
                <c:pt idx="2377" formatCode="General">
                  <c:v>77.467996906526011</c:v>
                </c:pt>
                <c:pt idx="2378" formatCode="General">
                  <c:v>77.477243867342608</c:v>
                </c:pt>
                <c:pt idx="2379" formatCode="General">
                  <c:v>77.486498705423216</c:v>
                </c:pt>
                <c:pt idx="2380" formatCode="General">
                  <c:v>77.495761451630401</c:v>
                </c:pt>
                <c:pt idx="2381" formatCode="General">
                  <c:v>77.505032136979139</c:v>
                </c:pt>
                <c:pt idx="2382" formatCode="General">
                  <c:v>77.514310792638</c:v>
                </c:pt>
                <c:pt idx="2383" formatCode="General">
                  <c:v>77.523597449930151</c:v>
                </c:pt>
                <c:pt idx="2384" formatCode="General">
                  <c:v>77.532892140334482</c:v>
                </c:pt>
                <c:pt idx="2385" formatCode="General">
                  <c:v>77.542194895486716</c:v>
                </c:pt>
                <c:pt idx="2386" formatCode="General">
                  <c:v>77.551505747180528</c:v>
                </c:pt>
                <c:pt idx="2387" formatCode="General">
                  <c:v>77.560824727368626</c:v>
                </c:pt>
                <c:pt idx="2388" formatCode="General">
                  <c:v>77.570151868163947</c:v>
                </c:pt>
                <c:pt idx="2389" formatCode="General">
                  <c:v>77.579487201840763</c:v>
                </c:pt>
                <c:pt idx="2390" formatCode="General">
                  <c:v>77.588830760835847</c:v>
                </c:pt>
                <c:pt idx="2391" formatCode="General">
                  <c:v>77.598182577749625</c:v>
                </c:pt>
                <c:pt idx="2392" formatCode="General">
                  <c:v>77.607542685347397</c:v>
                </c:pt>
                <c:pt idx="2393" formatCode="General">
                  <c:v>77.616911116560445</c:v>
                </c:pt>
                <c:pt idx="2394" formatCode="General">
                  <c:v>77.626287904487299</c:v>
                </c:pt>
                <c:pt idx="2395" formatCode="General">
                  <c:v>77.635673082394916</c:v>
                </c:pt>
                <c:pt idx="2396" formatCode="General">
                  <c:v>77.645066683719904</c:v>
                </c:pt>
                <c:pt idx="2397" formatCode="General">
                  <c:v>77.654468742069767</c:v>
                </c:pt>
                <c:pt idx="2398" formatCode="General">
                  <c:v>77.663879291224092</c:v>
                </c:pt>
                <c:pt idx="2399" formatCode="General">
                  <c:v>77.673298365135864</c:v>
                </c:pt>
                <c:pt idx="2400" formatCode="General">
                  <c:v>77.682725997932693</c:v>
                </c:pt>
                <c:pt idx="2401" formatCode="General">
                  <c:v>77.692162223918146</c:v>
                </c:pt>
                <c:pt idx="2402" formatCode="General">
                  <c:v>77.701607077572888</c:v>
                </c:pt>
                <c:pt idx="2403" formatCode="General">
                  <c:v>77.711060593556184</c:v>
                </c:pt>
                <c:pt idx="2404" formatCode="General">
                  <c:v>77.720522806707052</c:v>
                </c:pt>
                <c:pt idx="2405" formatCode="General">
                  <c:v>77.729993752045687</c:v>
                </c:pt>
                <c:pt idx="2406" formatCode="General">
                  <c:v>77.739473464774662</c:v>
                </c:pt>
                <c:pt idx="2407" formatCode="General">
                  <c:v>77.748961980280441</c:v>
                </c:pt>
                <c:pt idx="2408" formatCode="General">
                  <c:v>77.758459334134642</c:v>
                </c:pt>
                <c:pt idx="2409" formatCode="General">
                  <c:v>77.767965562095398</c:v>
                </c:pt>
                <c:pt idx="2410" formatCode="General">
                  <c:v>77.777480700108796</c:v>
                </c:pt>
                <c:pt idx="2411" formatCode="General">
                  <c:v>77.78700478431027</c:v>
                </c:pt>
                <c:pt idx="2412" formatCode="General">
                  <c:v>77.796537851025946</c:v>
                </c:pt>
                <c:pt idx="2413" formatCode="General">
                  <c:v>77.80607993677414</c:v>
                </c:pt>
                <c:pt idx="2414" formatCode="General">
                  <c:v>77.815631078266762</c:v>
                </c:pt>
                <c:pt idx="2415" formatCode="General">
                  <c:v>77.825191312410766</c:v>
                </c:pt>
                <c:pt idx="2416" formatCode="General">
                  <c:v>77.834760676309628</c:v>
                </c:pt>
                <c:pt idx="2417" formatCode="General">
                  <c:v>77.844339207264824</c:v>
                </c:pt>
                <c:pt idx="2418" formatCode="General">
                  <c:v>77.853926942777306</c:v>
                </c:pt>
                <c:pt idx="2419" formatCode="General">
                  <c:v>77.863523920548985</c:v>
                </c:pt>
                <c:pt idx="2420" formatCode="General">
                  <c:v>77.873130178484388</c:v>
                </c:pt>
                <c:pt idx="2421" formatCode="General">
                  <c:v>77.882745754691953</c:v>
                </c:pt>
                <c:pt idx="2422" formatCode="General">
                  <c:v>77.892370687485823</c:v>
                </c:pt>
                <c:pt idx="2423" formatCode="General">
                  <c:v>77.902005015387275</c:v>
                </c:pt>
                <c:pt idx="2424" formatCode="General">
                  <c:v>77.911648777126274</c:v>
                </c:pt>
                <c:pt idx="2425" formatCode="General">
                  <c:v>77.92130201164322</c:v>
                </c:pt>
                <c:pt idx="2426" formatCode="General">
                  <c:v>77.930964758090383</c:v>
                </c:pt>
                <c:pt idx="2427" formatCode="General">
                  <c:v>77.940637055833619</c:v>
                </c:pt>
                <c:pt idx="2428" formatCode="General">
                  <c:v>77.950318944454011</c:v>
                </c:pt>
                <c:pt idx="2429" formatCode="General">
                  <c:v>77.960010463749526</c:v>
                </c:pt>
                <c:pt idx="2430" formatCode="General">
                  <c:v>77.969711653736638</c:v>
                </c:pt>
                <c:pt idx="2431" formatCode="General">
                  <c:v>77.979422554652103</c:v>
                </c:pt>
                <c:pt idx="2432" formatCode="General">
                  <c:v>77.989143206954566</c:v>
                </c:pt>
                <c:pt idx="2433" formatCode="General">
                  <c:v>77.998873651326349</c:v>
                </c:pt>
                <c:pt idx="2434" formatCode="General">
                  <c:v>78.008613928675203</c:v>
                </c:pt>
                <c:pt idx="2435" formatCode="General">
                  <c:v>78.018364080135967</c:v>
                </c:pt>
                <c:pt idx="2436" formatCode="General">
                  <c:v>78.028124147072518</c:v>
                </c:pt>
                <c:pt idx="2437" formatCode="General">
                  <c:v>78.03789417107933</c:v>
                </c:pt>
                <c:pt idx="2438" formatCode="General">
                  <c:v>78.047674193983482</c:v>
                </c:pt>
                <c:pt idx="2439" formatCode="General">
                  <c:v>78.057464257846391</c:v>
                </c:pt>
                <c:pt idx="2440" formatCode="General">
                  <c:v>78.06726440496567</c:v>
                </c:pt>
                <c:pt idx="2441" formatCode="General">
                  <c:v>78.077074677877008</c:v>
                </c:pt>
                <c:pt idx="2442" formatCode="General">
                  <c:v>78.086895119355972</c:v>
                </c:pt>
                <c:pt idx="2443" formatCode="General">
                  <c:v>78.096725772420058</c:v>
                </c:pt>
                <c:pt idx="2444" formatCode="General">
                  <c:v>78.106566680330445</c:v>
                </c:pt>
                <c:pt idx="2445" formatCode="General">
                  <c:v>78.116417886594078</c:v>
                </c:pt>
                <c:pt idx="2446" formatCode="General">
                  <c:v>78.126279434965511</c:v>
                </c:pt>
                <c:pt idx="2447" formatCode="General">
                  <c:v>78.13615136944891</c:v>
                </c:pt>
                <c:pt idx="2448" formatCode="General">
                  <c:v>78.146033734300147</c:v>
                </c:pt>
                <c:pt idx="2449" formatCode="General">
                  <c:v>78.155926574028641</c:v>
                </c:pt>
                <c:pt idx="2450" formatCode="General">
                  <c:v>78.165829933399564</c:v>
                </c:pt>
                <c:pt idx="2451" formatCode="General">
                  <c:v>78.175743857435762</c:v>
                </c:pt>
                <c:pt idx="2452" formatCode="General">
                  <c:v>78.185668391419966</c:v>
                </c:pt>
                <c:pt idx="2453" formatCode="General">
                  <c:v>78.195603580896801</c:v>
                </c:pt>
                <c:pt idx="2454" formatCode="General">
                  <c:v>78.205549471674843</c:v>
                </c:pt>
                <c:pt idx="2455" formatCode="General">
                  <c:v>78.215506109828993</c:v>
                </c:pt>
                <c:pt idx="2456" formatCode="General">
                  <c:v>78.225473541702371</c:v>
                </c:pt>
                <c:pt idx="2457" formatCode="General">
                  <c:v>78.235451813908696</c:v>
                </c:pt>
                <c:pt idx="2458" formatCode="General">
                  <c:v>78.245440973334368</c:v>
                </c:pt>
                <c:pt idx="2459" formatCode="General">
                  <c:v>78.255441067140822</c:v>
                </c:pt>
                <c:pt idx="2460" formatCode="General">
                  <c:v>78.265452142766634</c:v>
                </c:pt>
                <c:pt idx="2461" formatCode="General">
                  <c:v>78.275474247929978</c:v>
                </c:pt>
                <c:pt idx="2462" formatCode="General">
                  <c:v>78.285507430630744</c:v>
                </c:pt>
                <c:pt idx="2463" formatCode="General">
                  <c:v>78.29555173915297</c:v>
                </c:pt>
                <c:pt idx="2464" formatCode="General">
                  <c:v>78.305607222067195</c:v>
                </c:pt>
                <c:pt idx="2465" formatCode="General">
                  <c:v>78.315673928232798</c:v>
                </c:pt>
                <c:pt idx="2466" formatCode="General">
                  <c:v>78.325751906800406</c:v>
                </c:pt>
                <c:pt idx="2467" formatCode="General">
                  <c:v>78.335841207214301</c:v>
                </c:pt>
                <c:pt idx="2468" formatCode="General">
                  <c:v>78.345941879214863</c:v>
                </c:pt>
                <c:pt idx="2469" formatCode="General">
                  <c:v>78.356053972841153</c:v>
                </c:pt>
                <c:pt idx="2470" formatCode="General">
                  <c:v>78.366177538433263</c:v>
                </c:pt>
                <c:pt idx="2471" formatCode="General">
                  <c:v>78.376312626634899</c:v>
                </c:pt>
                <c:pt idx="2472" formatCode="General">
                  <c:v>78.386459288395969</c:v>
                </c:pt>
                <c:pt idx="2473" formatCode="General">
                  <c:v>78.396617574975167</c:v>
                </c:pt>
                <c:pt idx="2474" formatCode="General">
                  <c:v>78.406787537942463</c:v>
                </c:pt>
                <c:pt idx="2475" formatCode="General">
                  <c:v>78.41696922918193</c:v>
                </c:pt>
                <c:pt idx="2476" formatCode="General">
                  <c:v>78.427162700894229</c:v>
                </c:pt>
                <c:pt idx="2477" formatCode="General">
                  <c:v>78.437368005599453</c:v>
                </c:pt>
                <c:pt idx="2478" formatCode="General">
                  <c:v>78.447585196139698</c:v>
                </c:pt>
                <c:pt idx="2479" formatCode="General">
                  <c:v>78.457814325681937</c:v>
                </c:pt>
                <c:pt idx="2480" formatCode="General">
                  <c:v>78.468055447720758</c:v>
                </c:pt>
                <c:pt idx="2481" formatCode="General">
                  <c:v>78.478308616081165</c:v>
                </c:pt>
                <c:pt idx="2482" formatCode="General">
                  <c:v>78.488573884921394</c:v>
                </c:pt>
                <c:pt idx="2483" formatCode="General">
                  <c:v>78.498851308735865</c:v>
                </c:pt>
                <c:pt idx="2484" formatCode="General">
                  <c:v>78.509140942357988</c:v>
                </c:pt>
                <c:pt idx="2485" formatCode="General">
                  <c:v>78.51944284096318</c:v>
                </c:pt>
                <c:pt idx="2486" formatCode="General">
                  <c:v>78.529757060071773</c:v>
                </c:pt>
                <c:pt idx="2487" formatCode="General">
                  <c:v>78.540083655552067</c:v>
                </c:pt>
                <c:pt idx="2488" formatCode="General">
                  <c:v>78.550422683623268</c:v>
                </c:pt>
                <c:pt idx="2489" formatCode="General">
                  <c:v>78.560774200858674</c:v>
                </c:pt>
                <c:pt idx="2490" formatCode="General">
                  <c:v>78.57113826418869</c:v>
                </c:pt>
                <c:pt idx="2491" formatCode="General">
                  <c:v>78.581514930904007</c:v>
                </c:pt>
                <c:pt idx="2492" formatCode="General">
                  <c:v>78.591904258658715</c:v>
                </c:pt>
                <c:pt idx="2493" formatCode="General">
                  <c:v>78.602306305473576</c:v>
                </c:pt>
                <c:pt idx="2494" formatCode="General">
                  <c:v>78.612721129739171</c:v>
                </c:pt>
                <c:pt idx="2495" formatCode="General">
                  <c:v>78.62314879021929</c:v>
                </c:pt>
                <c:pt idx="2496" formatCode="General">
                  <c:v>78.633589346054151</c:v>
                </c:pt>
                <c:pt idx="2497" formatCode="General">
                  <c:v>78.644042856763775</c:v>
                </c:pt>
                <c:pt idx="2498" formatCode="General">
                  <c:v>78.654509382251376</c:v>
                </c:pt>
                <c:pt idx="2499" formatCode="General">
                  <c:v>78.664988982806832</c:v>
                </c:pt>
                <c:pt idx="2500" formatCode="General">
                  <c:v>78.67548171911001</c:v>
                </c:pt>
                <c:pt idx="2501" formatCode="General">
                  <c:v>78.685987652234431</c:v>
                </c:pt>
                <c:pt idx="2502" formatCode="General">
                  <c:v>78.696506843650695</c:v>
                </c:pt>
                <c:pt idx="2503" formatCode="General">
                  <c:v>78.707039355230123</c:v>
                </c:pt>
                <c:pt idx="2504" formatCode="General">
                  <c:v>78.717585249248387</c:v>
                </c:pt>
                <c:pt idx="2505" formatCode="General">
                  <c:v>78.728144588389057</c:v>
                </c:pt>
                <c:pt idx="2506" formatCode="General">
                  <c:v>78.738717435747489</c:v>
                </c:pt>
                <c:pt idx="2507" formatCode="General">
                  <c:v>78.749303854834437</c:v>
                </c:pt>
                <c:pt idx="2508" formatCode="General">
                  <c:v>78.759903909579904</c:v>
                </c:pt>
                <c:pt idx="2509" formatCode="General">
                  <c:v>78.770517664336921</c:v>
                </c:pt>
                <c:pt idx="2510" formatCode="General">
                  <c:v>78.781145183885513</c:v>
                </c:pt>
                <c:pt idx="2511" formatCode="General">
                  <c:v>78.791786533436508</c:v>
                </c:pt>
                <c:pt idx="2512" formatCode="General">
                  <c:v>78.802441778635625</c:v>
                </c:pt>
                <c:pt idx="2513" formatCode="General">
                  <c:v>78.81311098556742</c:v>
                </c:pt>
                <c:pt idx="2514" formatCode="General">
                  <c:v>78.823794220759353</c:v>
                </c:pt>
                <c:pt idx="2515" formatCode="General">
                  <c:v>78.834491551185906</c:v>
                </c:pt>
                <c:pt idx="2516" formatCode="General">
                  <c:v>78.845203044272736</c:v>
                </c:pt>
                <c:pt idx="2517" formatCode="General">
                  <c:v>78.85592876790092</c:v>
                </c:pt>
                <c:pt idx="2518" formatCode="General">
                  <c:v>78.866668790411111</c:v>
                </c:pt>
                <c:pt idx="2519" formatCode="General">
                  <c:v>78.877423180607977</c:v>
                </c:pt>
                <c:pt idx="2520" formatCode="General">
                  <c:v>78.888192007764459</c:v>
                </c:pt>
                <c:pt idx="2521" formatCode="General">
                  <c:v>78.898975341626198</c:v>
                </c:pt>
                <c:pt idx="2522" formatCode="General">
                  <c:v>78.909773252416016</c:v>
                </c:pt>
                <c:pt idx="2523" formatCode="General">
                  <c:v>78.920585810838475</c:v>
                </c:pt>
                <c:pt idx="2524" formatCode="General">
                  <c:v>78.931413088084312</c:v>
                </c:pt>
                <c:pt idx="2525" formatCode="General">
                  <c:v>78.942255155835184</c:v>
                </c:pt>
                <c:pt idx="2526" formatCode="General">
                  <c:v>78.95311208626832</c:v>
                </c:pt>
                <c:pt idx="2527" formatCode="General">
                  <c:v>78.963983952061184</c:v>
                </c:pt>
                <c:pt idx="2528" formatCode="General">
                  <c:v>78.974870826396426</c:v>
                </c:pt>
                <c:pt idx="2529" formatCode="General">
                  <c:v>78.985772782966492</c:v>
                </c:pt>
                <c:pt idx="2530" formatCode="General">
                  <c:v>78.996689895978818</c:v>
                </c:pt>
                <c:pt idx="2531" formatCode="General">
                  <c:v>79.007622240160515</c:v>
                </c:pt>
                <c:pt idx="2532" formatCode="General">
                  <c:v>79.018569890763601</c:v>
                </c:pt>
                <c:pt idx="2533" formatCode="General">
                  <c:v>79.029532923570031</c:v>
                </c:pt>
                <c:pt idx="2534" formatCode="General">
                  <c:v>79.040511414896827</c:v>
                </c:pt>
                <c:pt idx="2535" formatCode="General">
                  <c:v>79.051505441601279</c:v>
                </c:pt>
                <c:pt idx="2536" formatCode="General">
                  <c:v>79.062515081086318</c:v>
                </c:pt>
                <c:pt idx="2537" formatCode="General">
                  <c:v>79.073540411305714</c:v>
                </c:pt>
                <c:pt idx="2538" formatCode="General">
                  <c:v>79.084581510769667</c:v>
                </c:pt>
                <c:pt idx="2539" formatCode="General">
                  <c:v>79.095638458550098</c:v>
                </c:pt>
                <c:pt idx="2540" formatCode="General">
                  <c:v>79.106711334286359</c:v>
                </c:pt>
                <c:pt idx="2541" formatCode="General">
                  <c:v>79.117800218190695</c:v>
                </c:pt>
                <c:pt idx="2542" formatCode="General">
                  <c:v>79.12890519105413</c:v>
                </c:pt>
                <c:pt idx="2543" formatCode="General">
                  <c:v>79.140026334251985</c:v>
                </c:pt>
                <c:pt idx="2544" formatCode="General">
                  <c:v>79.151163729749896</c:v>
                </c:pt>
                <c:pt idx="2545" formatCode="General">
                  <c:v>79.16231746010962</c:v>
                </c:pt>
                <c:pt idx="2546" formatCode="General">
                  <c:v>79.173487608495094</c:v>
                </c:pt>
                <c:pt idx="2547" formatCode="General">
                  <c:v>79.184674258678385</c:v>
                </c:pt>
                <c:pt idx="2548" formatCode="General">
                  <c:v>79.195877495045892</c:v>
                </c:pt>
                <c:pt idx="2549" formatCode="General">
                  <c:v>79.207097402604518</c:v>
                </c:pt>
                <c:pt idx="2550" formatCode="General">
                  <c:v>79.218334066988007</c:v>
                </c:pt>
                <c:pt idx="2551" formatCode="General">
                  <c:v>79.229587574463253</c:v>
                </c:pt>
                <c:pt idx="2552" formatCode="General">
                  <c:v>79.240858011936808</c:v>
                </c:pt>
                <c:pt idx="2553" formatCode="General">
                  <c:v>79.252145466961366</c:v>
                </c:pt>
                <c:pt idx="2554" formatCode="General">
                  <c:v>79.26345002774238</c:v>
                </c:pt>
                <c:pt idx="2555" formatCode="General">
                  <c:v>79.274771783144843</c:v>
                </c:pt>
                <c:pt idx="2556" formatCode="General">
                  <c:v>79.286110822699953</c:v>
                </c:pt>
                <c:pt idx="2557" formatCode="General">
                  <c:v>79.297467236612093</c:v>
                </c:pt>
                <c:pt idx="2558" formatCode="General">
                  <c:v>79.308841115765787</c:v>
                </c:pt>
                <c:pt idx="2559" formatCode="General">
                  <c:v>79.320232551732687</c:v>
                </c:pt>
                <c:pt idx="2560" formatCode="General">
                  <c:v>79.331641636778826</c:v>
                </c:pt>
                <c:pt idx="2561" formatCode="General">
                  <c:v>79.343068463871788</c:v>
                </c:pt>
                <c:pt idx="2562" formatCode="General">
                  <c:v>79.354513126688076</c:v>
                </c:pt>
                <c:pt idx="2563" formatCode="General">
                  <c:v>79.365975719620565</c:v>
                </c:pt>
                <c:pt idx="2564" formatCode="General">
                  <c:v>79.377456337786001</c:v>
                </c:pt>
                <c:pt idx="2565" formatCode="General">
                  <c:v>79.388955077032676</c:v>
                </c:pt>
                <c:pt idx="2566" formatCode="General">
                  <c:v>79.400472033948205</c:v>
                </c:pt>
                <c:pt idx="2567" formatCode="General">
                  <c:v>79.41200730586722</c:v>
                </c:pt>
                <c:pt idx="2568" formatCode="General">
                  <c:v>79.423560990879508</c:v>
                </c:pt>
                <c:pt idx="2569" formatCode="General">
                  <c:v>79.435133187837934</c:v>
                </c:pt>
                <c:pt idx="2570" formatCode="General">
                  <c:v>79.446723996366686</c:v>
                </c:pt>
                <c:pt idx="2571" formatCode="General">
                  <c:v>79.458333516869445</c:v>
                </c:pt>
                <c:pt idx="2572" formatCode="General">
                  <c:v>79.469961850537928</c:v>
                </c:pt>
                <c:pt idx="2573" formatCode="General">
                  <c:v>79.481609099360199</c:v>
                </c:pt>
                <c:pt idx="2574" formatCode="General">
                  <c:v>79.493275366129495</c:v>
                </c:pt>
                <c:pt idx="2575" formatCode="General">
                  <c:v>79.504960754452753</c:v>
                </c:pt>
                <c:pt idx="2576" formatCode="General">
                  <c:v>79.516665368759647</c:v>
                </c:pt>
                <c:pt idx="2577" formatCode="General">
                  <c:v>79.528389314311454</c:v>
                </c:pt>
                <c:pt idx="2578" formatCode="General">
                  <c:v>79.54013269721014</c:v>
                </c:pt>
                <c:pt idx="2579" formatCode="General">
                  <c:v>79.551895624407706</c:v>
                </c:pt>
                <c:pt idx="2580" formatCode="General">
                  <c:v>79.563678203715426</c:v>
                </c:pt>
                <c:pt idx="2581" formatCode="General">
                  <c:v>79.575480543813356</c:v>
                </c:pt>
                <c:pt idx="2582" formatCode="General">
                  <c:v>79.58730275425998</c:v>
                </c:pt>
                <c:pt idx="2583" formatCode="General">
                  <c:v>79.599144945501962</c:v>
                </c:pt>
                <c:pt idx="2584" formatCode="General">
                  <c:v>79.61100722888402</c:v>
                </c:pt>
                <c:pt idx="2585" formatCode="General">
                  <c:v>79.622889716658932</c:v>
                </c:pt>
                <c:pt idx="2586" formatCode="General">
                  <c:v>79.634792521997767</c:v>
                </c:pt>
                <c:pt idx="2587" formatCode="General">
                  <c:v>79.646715759000116</c:v>
                </c:pt>
                <c:pt idx="2588" formatCode="General">
                  <c:v>79.658659542704626</c:v>
                </c:pt>
                <c:pt idx="2589" formatCode="General">
                  <c:v>79.670623989099568</c:v>
                </c:pt>
                <c:pt idx="2590" formatCode="General">
                  <c:v>79.682609215133624</c:v>
                </c:pt>
                <c:pt idx="2591" formatCode="General">
                  <c:v>79.694615338726763</c:v>
                </c:pt>
                <c:pt idx="2592" formatCode="General">
                  <c:v>79.706642478781362</c:v>
                </c:pt>
                <c:pt idx="2593" formatCode="General">
                  <c:v>79.718690755193364</c:v>
                </c:pt>
                <c:pt idx="2594" formatCode="General">
                  <c:v>79.73076028886382</c:v>
                </c:pt>
                <c:pt idx="2595" formatCode="General">
                  <c:v>79.742851201710252</c:v>
                </c:pt>
                <c:pt idx="2596" formatCode="General">
                  <c:v>79.754963616678538</c:v>
                </c:pt>
                <c:pt idx="2597" formatCode="General">
                  <c:v>79.76709765775469</c:v>
                </c:pt>
                <c:pt idx="2598" formatCode="General">
                  <c:v>79.779253449977062</c:v>
                </c:pt>
                <c:pt idx="2599" formatCode="General">
                  <c:v>79.791431119448447</c:v>
                </c:pt>
                <c:pt idx="2600" formatCode="General">
                  <c:v>79.803630793348702</c:v>
                </c:pt>
                <c:pt idx="2601" formatCode="General">
                  <c:v>79.815852599947107</c:v>
                </c:pt>
                <c:pt idx="2602" formatCode="General">
                  <c:v>79.828096668615402</c:v>
                </c:pt>
                <c:pt idx="2603" formatCode="General">
                  <c:v>79.840363129840654</c:v>
                </c:pt>
                <c:pt idx="2604" formatCode="General">
                  <c:v>79.852652115238499</c:v>
                </c:pt>
                <c:pt idx="2605" formatCode="General">
                  <c:v>79.864963757566429</c:v>
                </c:pt>
                <c:pt idx="2606" formatCode="General">
                  <c:v>79.877298190737534</c:v>
                </c:pt>
                <c:pt idx="2607" formatCode="General">
                  <c:v>79.889655549834117</c:v>
                </c:pt>
                <c:pt idx="2608" formatCode="General">
                  <c:v>79.902035971121833</c:v>
                </c:pt>
                <c:pt idx="2609" formatCode="General">
                  <c:v>79.9144395920638</c:v>
                </c:pt>
                <c:pt idx="2610" formatCode="General">
                  <c:v>79.926866551335095</c:v>
                </c:pt>
                <c:pt idx="2611" formatCode="General">
                  <c:v>79.939316988837319</c:v>
                </c:pt>
                <c:pt idx="2612" formatCode="General">
                  <c:v>79.951791045713563</c:v>
                </c:pt>
                <c:pt idx="2613" formatCode="General">
                  <c:v>79.964288864363382</c:v>
                </c:pt>
                <c:pt idx="2614" formatCode="General">
                  <c:v>79.976810588458278</c:v>
                </c:pt>
                <c:pt idx="2615" formatCode="General">
                  <c:v>79.989356362957068</c:v>
                </c:pt>
                <c:pt idx="2616" formatCode="General">
                  <c:v>80.00192633412189</c:v>
                </c:pt>
                <c:pt idx="2617" formatCode="General">
                  <c:v>80.014520649534148</c:v>
                </c:pt>
                <c:pt idx="2618" formatCode="General">
                  <c:v>80.027139458110796</c:v>
                </c:pt>
                <c:pt idx="2619" formatCode="General">
                  <c:v>80.039782910120962</c:v>
                </c:pt>
                <c:pt idx="2620" formatCode="General">
                  <c:v>80.052451157202725</c:v>
                </c:pt>
                <c:pt idx="2621" formatCode="General">
                  <c:v>80.065144352380173</c:v>
                </c:pt>
                <c:pt idx="2622" formatCode="General">
                  <c:v>80.077862650080831</c:v>
                </c:pt>
                <c:pt idx="2623" formatCode="General">
                  <c:v>80.090606206153225</c:v>
                </c:pt>
                <c:pt idx="2624" formatCode="General">
                  <c:v>80.103375177884743</c:v>
                </c:pt>
                <c:pt idx="2625" formatCode="General">
                  <c:v>80.116169724019997</c:v>
                </c:pt>
                <c:pt idx="2626" formatCode="General">
                  <c:v>80.128990004779112</c:v>
                </c:pt>
                <c:pt idx="2627" formatCode="General">
                  <c:v>80.141836181876627</c:v>
                </c:pt>
                <c:pt idx="2628" formatCode="General">
                  <c:v>80.154708418540523</c:v>
                </c:pt>
                <c:pt idx="2629" formatCode="General">
                  <c:v>80.167606879531633</c:v>
                </c:pt>
                <c:pt idx="2630" formatCode="General">
                  <c:v>80.180531731163342</c:v>
                </c:pt>
                <c:pt idx="2631" formatCode="General">
                  <c:v>80.19348314132165</c:v>
                </c:pt>
                <c:pt idx="2632" formatCode="General">
                  <c:v>80.206461279485438</c:v>
                </c:pt>
                <c:pt idx="2633" formatCode="General">
                  <c:v>80.219466316747273</c:v>
                </c:pt>
                <c:pt idx="2634" formatCode="General">
                  <c:v>80.232498425834279</c:v>
                </c:pt>
                <c:pt idx="2635" formatCode="General">
                  <c:v>80.245557781129662</c:v>
                </c:pt>
                <c:pt idx="2636" formatCode="General">
                  <c:v>80.2586445586944</c:v>
                </c:pt>
                <c:pt idx="2637" formatCode="General">
                  <c:v>80.27175893628926</c:v>
                </c:pt>
                <c:pt idx="2638" formatCode="General">
                  <c:v>80.284901093397323</c:v>
                </c:pt>
                <c:pt idx="2639" formatCode="General">
                  <c:v>80.298071211246793</c:v>
                </c:pt>
                <c:pt idx="2640" formatCode="General">
                  <c:v>80.311269472834198</c:v>
                </c:pt>
                <c:pt idx="2641" formatCode="General">
                  <c:v>80.324496062948029</c:v>
                </c:pt>
                <c:pt idx="2642" formatCode="General">
                  <c:v>80.337751168192753</c:v>
                </c:pt>
                <c:pt idx="2643" formatCode="General">
                  <c:v>80.351034977013143</c:v>
                </c:pt>
                <c:pt idx="2644" formatCode="General">
                  <c:v>80.364347679719231</c:v>
                </c:pt>
                <c:pt idx="2645" formatCode="General">
                  <c:v>80.377689468511463</c:v>
                </c:pt>
                <c:pt idx="2646" formatCode="General">
                  <c:v>80.391060537506405</c:v>
                </c:pt>
                <c:pt idx="2647" formatCode="General">
                  <c:v>80.404461082762907</c:v>
                </c:pt>
                <c:pt idx="2648" formatCode="General">
                  <c:v>80.417891302308647</c:v>
                </c:pt>
                <c:pt idx="2649" formatCode="General">
                  <c:v>80.431351396167187</c:v>
                </c:pt>
                <c:pt idx="2650" formatCode="General">
                  <c:v>80.444841566385449</c:v>
                </c:pt>
                <c:pt idx="2651" formatCode="General">
                  <c:v>80.458362017061745</c:v>
                </c:pt>
                <c:pt idx="2652" formatCode="General">
                  <c:v>80.471912954374261</c:v>
                </c:pt>
                <c:pt idx="2653" formatCode="General">
                  <c:v>80.485494586610002</c:v>
                </c:pt>
                <c:pt idx="2654" formatCode="General">
                  <c:v>80.499107124194282</c:v>
                </c:pt>
                <c:pt idx="2655" formatCode="General">
                  <c:v>80.51275077972079</c:v>
                </c:pt>
                <c:pt idx="2656" formatCode="General">
                  <c:v>80.526425767982118</c:v>
                </c:pt>
                <c:pt idx="2657" formatCode="General">
                  <c:v>80.540132306000743</c:v>
                </c:pt>
                <c:pt idx="2658" formatCode="General">
                  <c:v>80.553870613060923</c:v>
                </c:pt>
                <c:pt idx="2659" formatCode="General">
                  <c:v>80.567640910740622</c:v>
                </c:pt>
                <c:pt idx="2660" formatCode="General">
                  <c:v>80.58144342294456</c:v>
                </c:pt>
                <c:pt idx="2661" formatCode="General">
                  <c:v>80.595278375937468</c:v>
                </c:pt>
                <c:pt idx="2662" formatCode="General">
                  <c:v>80.609145998378096</c:v>
                </c:pt>
                <c:pt idx="2663" formatCode="General">
                  <c:v>80.623046521353928</c:v>
                </c:pt>
                <c:pt idx="2664" formatCode="General">
                  <c:v>80.63698017841628</c:v>
                </c:pt>
                <c:pt idx="2665" formatCode="General">
                  <c:v>80.650947205616376</c:v>
                </c:pt>
                <c:pt idx="2666" formatCode="General">
                  <c:v>80.664947841541817</c:v>
                </c:pt>
                <c:pt idx="2667" formatCode="General">
                  <c:v>80.678982327353836</c:v>
                </c:pt>
                <c:pt idx="2668" formatCode="General">
                  <c:v>80.693050906825235</c:v>
                </c:pt>
                <c:pt idx="2669" formatCode="General">
                  <c:v>80.707153826379042</c:v>
                </c:pt>
                <c:pt idx="2670" formatCode="General">
                  <c:v>80.721291335127901</c:v>
                </c:pt>
                <c:pt idx="2671" formatCode="General">
                  <c:v>80.735463684914166</c:v>
                </c:pt>
                <c:pt idx="2672" formatCode="General">
                  <c:v>80.74967113035072</c:v>
                </c:pt>
                <c:pt idx="2673" formatCode="General">
                  <c:v>80.763913928862678</c:v>
                </c:pt>
                <c:pt idx="2674" formatCode="General">
                  <c:v>80.778192340729859</c:v>
                </c:pt>
                <c:pt idx="2675" formatCode="General">
                  <c:v>80.792506629129932</c:v>
                </c:pt>
                <c:pt idx="2676" formatCode="General">
                  <c:v>80.806857060182594</c:v>
                </c:pt>
                <c:pt idx="2677" formatCode="General">
                  <c:v>80.821243902994397</c:v>
                </c:pt>
                <c:pt idx="2678" formatCode="General">
                  <c:v>80.835667429704642</c:v>
                </c:pt>
                <c:pt idx="2679" formatCode="General">
                  <c:v>80.850127915532042</c:v>
                </c:pt>
                <c:pt idx="2680" formatCode="General">
                  <c:v>80.864625638822261</c:v>
                </c:pt>
                <c:pt idx="2681" formatCode="General">
                  <c:v>80.87916088109651</c:v>
                </c:pt>
                <c:pt idx="2682" formatCode="General">
                  <c:v>80.893733927100982</c:v>
                </c:pt>
                <c:pt idx="2683" formatCode="General">
                  <c:v>80.908345064857386</c:v>
                </c:pt>
                <c:pt idx="2684" formatCode="General">
                  <c:v>80.922994585714349</c:v>
                </c:pt>
                <c:pt idx="2685" formatCode="General">
                  <c:v>80.937682784399868</c:v>
                </c:pt>
                <c:pt idx="2686" formatCode="General">
                  <c:v>80.952409959074956</c:v>
                </c:pt>
                <c:pt idx="2687" formatCode="General">
                  <c:v>80.967176411388138</c:v>
                </c:pt>
                <c:pt idx="2688" formatCode="General">
                  <c:v>80.981982446531248</c:v>
                </c:pt>
                <c:pt idx="2689" formatCode="General">
                  <c:v>80.996828373296225</c:v>
                </c:pt>
                <c:pt idx="2690" formatCode="General">
                  <c:v>81.01171450413311</c:v>
                </c:pt>
                <c:pt idx="2691" formatCode="General">
                  <c:v>81.026641155209234</c:v>
                </c:pt>
                <c:pt idx="2692" formatCode="General">
                  <c:v>81.041608646469584</c:v>
                </c:pt>
                <c:pt idx="2693" formatCode="General">
                  <c:v>81.056617301698495</c:v>
                </c:pt>
                <c:pt idx="2694" formatCode="General">
                  <c:v>81.071667448582502</c:v>
                </c:pt>
                <c:pt idx="2695" formatCode="General">
                  <c:v>81.086759418774562</c:v>
                </c:pt>
                <c:pt idx="2696" formatCode="General">
                  <c:v>81.101893547959648</c:v>
                </c:pt>
                <c:pt idx="2697" formatCode="General">
                  <c:v>81.11707017592164</c:v>
                </c:pt>
                <c:pt idx="2698" formatCode="General">
                  <c:v>81.13228964661171</c:v>
                </c:pt>
                <c:pt idx="2699" formatCode="General">
                  <c:v>81.147552308217968</c:v>
                </c:pt>
                <c:pt idx="2700" formatCode="General">
                  <c:v>81.162858513236941</c:v>
                </c:pt>
                <c:pt idx="2701" formatCode="General">
                  <c:v>81.178208618546137</c:v>
                </c:pt>
                <c:pt idx="2702" formatCode="General">
                  <c:v>81.19360298547852</c:v>
                </c:pt>
                <c:pt idx="2703" formatCode="General">
                  <c:v>81.209041979898402</c:v>
                </c:pt>
                <c:pt idx="2704" formatCode="General">
                  <c:v>81.224525972279039</c:v>
                </c:pt>
                <c:pt idx="2705" formatCode="General">
                  <c:v>81.240055337781854</c:v>
                </c:pt>
                <c:pt idx="2706" formatCode="General">
                  <c:v>81.255630456337457</c:v>
                </c:pt>
                <c:pt idx="2707" formatCode="General">
                  <c:v>81.271251712728386</c:v>
                </c:pt>
                <c:pt idx="2708" formatCode="General">
                  <c:v>81.286919496673733</c:v>
                </c:pt>
                <c:pt idx="2709" formatCode="General">
                  <c:v>81.30263420291557</c:v>
                </c:pt>
                <c:pt idx="2710" formatCode="General">
                  <c:v>81.31839623130729</c:v>
                </c:pt>
                <c:pt idx="2711" formatCode="General">
                  <c:v>81.33420598690401</c:v>
                </c:pt>
                <c:pt idx="2712" formatCode="General">
                  <c:v>81.350063880054861</c:v>
                </c:pt>
                <c:pt idx="2713" formatCode="General">
                  <c:v>81.365970326497532</c:v>
                </c:pt>
                <c:pt idx="2714" formatCode="General">
                  <c:v>81.381925747454801</c:v>
                </c:pt>
                <c:pt idx="2715" formatCode="General">
                  <c:v>81.397930569733262</c:v>
                </c:pt>
                <c:pt idx="2716" formatCode="General">
                  <c:v>81.413985225824462</c:v>
                </c:pt>
                <c:pt idx="2717" formatCode="General">
                  <c:v>81.430090154008184</c:v>
                </c:pt>
                <c:pt idx="2718" formatCode="General">
                  <c:v>81.446245798458165</c:v>
                </c:pt>
                <c:pt idx="2719" formatCode="General">
                  <c:v>81.462452609350365</c:v>
                </c:pt>
                <c:pt idx="2720" formatCode="General">
                  <c:v>81.478711042973543</c:v>
                </c:pt>
                <c:pt idx="2721" formatCode="General">
                  <c:v>81.495021561842663</c:v>
                </c:pt>
                <c:pt idx="2722" formatCode="General">
                  <c:v>81.511384634814775</c:v>
                </c:pt>
                <c:pt idx="2723" formatCode="General">
                  <c:v>81.527800737207727</c:v>
                </c:pt>
                <c:pt idx="2724" formatCode="General">
                  <c:v>81.544270350921607</c:v>
                </c:pt>
                <c:pt idx="2725" formatCode="General">
                  <c:v>81.560793964563302</c:v>
                </c:pt>
                <c:pt idx="2726" formatCode="General">
                  <c:v>81.57737207357367</c:v>
                </c:pt>
                <c:pt idx="2727" formatCode="General">
                  <c:v>81.594005180358224</c:v>
                </c:pt>
                <c:pt idx="2728" formatCode="General">
                  <c:v>81.610693794420527</c:v>
                </c:pt>
                <c:pt idx="2729" formatCode="General">
                  <c:v>81.627438432499176</c:v>
                </c:pt>
                <c:pt idx="2730" formatCode="General">
                  <c:v>81.644239618708013</c:v>
                </c:pt>
                <c:pt idx="2731" formatCode="General">
                  <c:v>81.661097884679677</c:v>
                </c:pt>
                <c:pt idx="2732" formatCode="General">
                  <c:v>81.678013769712962</c:v>
                </c:pt>
                <c:pt idx="2733" formatCode="General">
                  <c:v>81.694987820923501</c:v>
                </c:pt>
                <c:pt idx="2734" formatCode="General">
                  <c:v>81.712020593398549</c:v>
                </c:pt>
                <c:pt idx="2735" formatCode="General">
                  <c:v>81.729112650355376</c:v>
                </c:pt>
                <c:pt idx="2736" formatCode="General">
                  <c:v>81.746264563303825</c:v>
                </c:pt>
                <c:pt idx="2737" formatCode="General">
                  <c:v>81.763476912212838</c:v>
                </c:pt>
                <c:pt idx="2738" formatCode="General">
                  <c:v>81.780750285681464</c:v>
                </c:pt>
                <c:pt idx="2739" formatCode="General">
                  <c:v>81.798085281114012</c:v>
                </c:pt>
                <c:pt idx="2740" formatCode="General">
                  <c:v>81.815482504899776</c:v>
                </c:pt>
                <c:pt idx="2741" formatCode="General">
                  <c:v>81.832942572597574</c:v>
                </c:pt>
                <c:pt idx="2742" formatCode="General">
                  <c:v>81.850466109124824</c:v>
                </c:pt>
                <c:pt idx="2743" formatCode="General">
                  <c:v>81.868053748951766</c:v>
                </c:pt>
                <c:pt idx="2744" formatCode="General">
                  <c:v>81.885706136300797</c:v>
                </c:pt>
                <c:pt idx="2745" formatCode="General">
                  <c:v>81.903423925350893</c:v>
                </c:pt>
                <c:pt idx="2746" formatCode="General">
                  <c:v>81.921207780447745</c:v>
                </c:pt>
                <c:pt idx="2747" formatCode="General">
                  <c:v>81.939058376319267</c:v>
                </c:pt>
                <c:pt idx="2748" formatCode="General">
                  <c:v>81.956976398297044</c:v>
                </c:pt>
                <c:pt idx="2749" formatCode="General">
                  <c:v>81.974962542543793</c:v>
                </c:pt>
                <c:pt idx="2750" formatCode="General">
                  <c:v>81.993017516286841</c:v>
                </c:pt>
                <c:pt idx="2751" formatCode="General">
                  <c:v>82.011142038058253</c:v>
                </c:pt>
                <c:pt idx="2752" formatCode="General">
                  <c:v>82.029336837941287</c:v>
                </c:pt>
                <c:pt idx="2753" formatCode="General">
                  <c:v>82.047602657823916</c:v>
                </c:pt>
                <c:pt idx="2754" formatCode="General">
                  <c:v>82.065940251659228</c:v>
                </c:pt>
                <c:pt idx="2755" formatCode="General">
                  <c:v>82.084350385733259</c:v>
                </c:pt>
                <c:pt idx="2756" formatCode="General">
                  <c:v>82.102833838940242</c:v>
                </c:pt>
                <c:pt idx="2757" formatCode="General">
                  <c:v>82.121391403065729</c:v>
                </c:pt>
                <c:pt idx="2758" formatCode="General">
                  <c:v>82.140023883077788</c:v>
                </c:pt>
                <c:pt idx="2759" formatCode="General">
                  <c:v>82.158732097426494</c:v>
                </c:pt>
                <c:pt idx="2760" formatCode="General">
                  <c:v>82.177516878352122</c:v>
                </c:pt>
                <c:pt idx="2761" formatCode="General">
                  <c:v>82.196379072202177</c:v>
                </c:pt>
                <c:pt idx="2762" formatCode="General">
                  <c:v>82.215319539757857</c:v>
                </c:pt>
                <c:pt idx="2763" formatCode="General">
                  <c:v>82.23433915656986</c:v>
                </c:pt>
                <c:pt idx="2764" formatCode="General">
                  <c:v>82.253438813304342</c:v>
                </c:pt>
                <c:pt idx="2765" formatCode="General">
                  <c:v>82.272619416099005</c:v>
                </c:pt>
                <c:pt idx="2766" formatCode="General">
                  <c:v>82.291881886929943</c:v>
                </c:pt>
                <c:pt idx="2767" formatCode="General">
                  <c:v>82.311227163989415</c:v>
                </c:pt>
                <c:pt idx="2768" formatCode="General">
                  <c:v>82.330656202075104</c:v>
                </c:pt>
                <c:pt idx="2769" formatCode="General">
                  <c:v>82.350169972991367</c:v>
                </c:pt>
                <c:pt idx="2770" formatCode="General">
                  <c:v>82.369769465962548</c:v>
                </c:pt>
                <c:pt idx="2771" formatCode="General">
                  <c:v>82.389455688059257</c:v>
                </c:pt>
                <c:pt idx="2772" formatCode="General">
                  <c:v>82.409229664637763</c:v>
                </c:pt>
                <c:pt idx="2773" formatCode="General">
                  <c:v>82.429092439793223</c:v>
                </c:pt>
                <c:pt idx="2774" formatCode="General">
                  <c:v>82.449045076827048</c:v>
                </c:pt>
                <c:pt idx="2775" formatCode="General">
                  <c:v>82.469088658729234</c:v>
                </c:pt>
                <c:pt idx="2776" formatCode="General">
                  <c:v>82.489224288675956</c:v>
                </c:pt>
                <c:pt idx="2777" formatCode="General">
                  <c:v>82.509453090543133</c:v>
                </c:pt>
                <c:pt idx="2778" formatCode="General">
                  <c:v>82.529776209436619</c:v>
                </c:pt>
                <c:pt idx="2779" formatCode="General">
                  <c:v>82.550194812239695</c:v>
                </c:pt>
                <c:pt idx="2780" formatCode="General">
                  <c:v>82.570710088178359</c:v>
                </c:pt>
                <c:pt idx="2781" formatCode="General">
                  <c:v>82.591323249405434</c:v>
                </c:pt>
                <c:pt idx="2782" formatCode="General">
                  <c:v>82.612035531603837</c:v>
                </c:pt>
                <c:pt idx="2783" formatCode="General">
                  <c:v>82.63284819461019</c:v>
                </c:pt>
                <c:pt idx="2784" formatCode="General">
                  <c:v>82.653762523059456</c:v>
                </c:pt>
                <c:pt idx="2785" formatCode="General">
                  <c:v>82.674779827051239</c:v>
                </c:pt>
                <c:pt idx="2786" formatCode="General">
                  <c:v>82.695901442838974</c:v>
                </c:pt>
                <c:pt idx="2787" formatCode="General">
                  <c:v>82.717128733542808</c:v>
                </c:pt>
                <c:pt idx="2788" formatCode="General">
                  <c:v>82.738463089887105</c:v>
                </c:pt>
                <c:pt idx="2789" formatCode="General">
                  <c:v>82.759905930963669</c:v>
                </c:pt>
                <c:pt idx="2790" formatCode="General">
                  <c:v>82.78145870502189</c:v>
                </c:pt>
                <c:pt idx="2791" formatCode="General">
                  <c:v>82.80312289028673</c:v>
                </c:pt>
                <c:pt idx="2792" formatCode="General">
                  <c:v>82.824899995805936</c:v>
                </c:pt>
                <c:pt idx="2793" formatCode="General">
                  <c:v>82.846791562327581</c:v>
                </c:pt>
                <c:pt idx="2794" formatCode="General">
                  <c:v>82.868799163209601</c:v>
                </c:pt>
                <c:pt idx="2795" formatCode="General">
                  <c:v>82.890924405362156</c:v>
                </c:pt>
                <c:pt idx="2796" formatCode="General">
                  <c:v>82.913168930224899</c:v>
                </c:pt>
                <c:pt idx="2797" formatCode="General">
                  <c:v>82.935534414780207</c:v>
                </c:pt>
                <c:pt idx="2798" formatCode="General">
                  <c:v>82.958022572604349</c:v>
                </c:pt>
                <c:pt idx="2799" formatCode="General">
                  <c:v>82.980635154958151</c:v>
                </c:pt>
                <c:pt idx="2800" formatCode="General">
                  <c:v>83.00337395191886</c:v>
                </c:pt>
                <c:pt idx="2801" formatCode="General">
                  <c:v>83.026240793555374</c:v>
                </c:pt>
                <c:pt idx="2802" formatCode="General">
                  <c:v>83.049237551148622</c:v>
                </c:pt>
                <c:pt idx="2803" formatCode="General">
                  <c:v>83.072366138459401</c:v>
                </c:pt>
                <c:pt idx="2804" formatCode="General">
                  <c:v>83.09562851304554</c:v>
                </c:pt>
                <c:pt idx="2805" formatCode="General">
                  <c:v>83.119026677631368</c:v>
                </c:pt>
                <c:pt idx="2806" formatCode="General">
                  <c:v>83.142562681531345</c:v>
                </c:pt>
                <c:pt idx="2807" formatCode="General">
                  <c:v>83.166238622130834</c:v>
                </c:pt>
                <c:pt idx="2808" formatCode="General">
                  <c:v>83.190056646426839</c:v>
                </c:pt>
                <c:pt idx="2809" formatCode="General">
                  <c:v>83.214018952631335</c:v>
                </c:pt>
                <c:pt idx="2810" formatCode="General">
                  <c:v>83.238127791840697</c:v>
                </c:pt>
                <c:pt idx="2811" formatCode="General">
                  <c:v>83.262385469774244</c:v>
                </c:pt>
                <c:pt idx="2812" formatCode="General">
                  <c:v>83.286794348585573</c:v>
                </c:pt>
                <c:pt idx="2813" formatCode="General">
                  <c:v>83.311356848750165</c:v>
                </c:pt>
                <c:pt idx="2814" formatCode="General">
                  <c:v>83.336075451033409</c:v>
                </c:pt>
                <c:pt idx="2815" formatCode="General">
                  <c:v>83.360952698543159</c:v>
                </c:pt>
                <c:pt idx="2816" formatCode="General">
                  <c:v>83.385991198871153</c:v>
                </c:pt>
                <c:pt idx="2817" formatCode="General">
                  <c:v>83.411193626327915</c:v>
                </c:pt>
                <c:pt idx="2818" formatCode="General">
                  <c:v>83.436562724276513</c:v>
                </c:pt>
                <c:pt idx="2819" formatCode="General">
                  <c:v>83.462101307569952</c:v>
                </c:pt>
                <c:pt idx="2820" formatCode="General">
                  <c:v>83.487812265098157</c:v>
                </c:pt>
                <c:pt idx="2821" formatCode="General">
                  <c:v>83.513698562450472</c:v>
                </c:pt>
                <c:pt idx="2822" formatCode="General">
                  <c:v>83.539763244700097</c:v>
                </c:pt>
                <c:pt idx="2823" formatCode="General">
                  <c:v>83.566009439316986</c:v>
                </c:pt>
                <c:pt idx="2824" formatCode="General">
                  <c:v>83.592440359217022</c:v>
                </c:pt>
                <c:pt idx="2825" formatCode="General">
                  <c:v>83.619059305954522</c:v>
                </c:pt>
                <c:pt idx="2826" formatCode="General">
                  <c:v>83.645869673066827</c:v>
                </c:pt>
                <c:pt idx="2827" formatCode="General">
                  <c:v>83.672874949579523</c:v>
                </c:pt>
                <c:pt idx="2828" formatCode="General">
                  <c:v>83.70007872368187</c:v>
                </c:pt>
                <c:pt idx="2829" formatCode="General">
                  <c:v>83.727484686582287</c:v>
                </c:pt>
                <c:pt idx="2830" formatCode="General">
                  <c:v>83.755096636554967</c:v>
                </c:pt>
                <c:pt idx="2831" formatCode="General">
                  <c:v>83.782918483188823</c:v>
                </c:pt>
                <c:pt idx="2832" formatCode="General">
                  <c:v>83.810954251851342</c:v>
                </c:pt>
                <c:pt idx="2833" formatCode="General">
                  <c:v>83.839208088380502</c:v>
                </c:pt>
                <c:pt idx="2834" formatCode="General">
                  <c:v>83.86768426401909</c:v>
                </c:pt>
                <c:pt idx="2835" formatCode="General">
                  <c:v>83.896387180606453</c:v>
                </c:pt>
                <c:pt idx="2836" formatCode="General">
                  <c:v>83.925321376044209</c:v>
                </c:pt>
                <c:pt idx="2837" formatCode="General">
                  <c:v>83.954491530053716</c:v>
                </c:pt>
                <c:pt idx="2838" formatCode="General">
                  <c:v>83.983902470243976</c:v>
                </c:pt>
                <c:pt idx="2839" formatCode="General">
                  <c:v>84.013559178510519</c:v>
                </c:pt>
                <c:pt idx="2840" formatCode="General">
                  <c:v>84.043466797787545</c:v>
                </c:pt>
                <c:pt idx="2841" formatCode="General">
                  <c:v>84.073630639176727</c:v>
                </c:pt>
                <c:pt idx="2842" formatCode="General">
                  <c:v>84.10405618947857</c:v>
                </c:pt>
                <c:pt idx="2843" formatCode="General">
                  <c:v>84.134749119154051</c:v>
                </c:pt>
                <c:pt idx="2844" formatCode="General">
                  <c:v>84.165715290746405</c:v>
                </c:pt>
                <c:pt idx="2845" formatCode="General">
                  <c:v>84.196960767795943</c:v>
                </c:pt>
                <c:pt idx="2846" formatCode="General">
                  <c:v>84.228491824282472</c:v>
                </c:pt>
                <c:pt idx="2847" formatCode="General">
                  <c:v>84.26031495463414</c:v>
                </c:pt>
                <c:pt idx="2848" formatCode="General">
                  <c:v>84.292436884343772</c:v>
                </c:pt>
                <c:pt idx="2849" formatCode="General">
                  <c:v>84.324864581237946</c:v>
                </c:pt>
                <c:pt idx="2850" formatCode="General">
                  <c:v>84.357605267447852</c:v>
                </c:pt>
                <c:pt idx="2851" formatCode="General">
                  <c:v>84.39066643213522</c:v>
                </c:pt>
                <c:pt idx="2852" formatCode="General">
                  <c:v>84.424055845031589</c:v>
                </c:pt>
                <c:pt idx="2853" formatCode="General">
                  <c:v>84.457781570854735</c:v>
                </c:pt>
                <c:pt idx="2854" formatCode="General">
                  <c:v>84.491851984671086</c:v>
                </c:pt>
                <c:pt idx="2855" formatCode="General">
                  <c:v>84.526275788280913</c:v>
                </c:pt>
                <c:pt idx="2856" formatCode="General">
                  <c:v>84.561062027708871</c:v>
                </c:pt>
                <c:pt idx="2857" formatCode="General">
                  <c:v>84.596220111891512</c:v>
                </c:pt>
                <c:pt idx="2858" formatCode="General">
                  <c:v>84.631759832661729</c:v>
                </c:pt>
                <c:pt idx="2859" formatCode="General">
                  <c:v>84.667691386140731</c:v>
                </c:pt>
                <c:pt idx="2860" formatCode="General">
                  <c:v>84.704025395658363</c:v>
                </c:pt>
                <c:pt idx="2861" formatCode="General">
                  <c:v>84.740772936336</c:v>
                </c:pt>
                <c:pt idx="2862" formatCode="General">
                  <c:v>84.777945561479086</c:v>
                </c:pt>
                <c:pt idx="2863" formatCode="General">
                  <c:v>84.815555330943283</c:v>
                </c:pt>
                <c:pt idx="2864" formatCode="General">
                  <c:v>84.853614841654405</c:v>
                </c:pt>
                <c:pt idx="2865" formatCode="General">
                  <c:v>84.892137260482741</c:v>
                </c:pt>
                <c:pt idx="2866" formatCode="General">
                  <c:v>84.931136359694634</c:v>
                </c:pt>
                <c:pt idx="2867" formatCode="General">
                  <c:v>84.970626555228748</c:v>
                </c:pt>
                <c:pt idx="2868" formatCode="General">
                  <c:v>85.010622948073163</c:v>
                </c:pt>
                <c:pt idx="2869" formatCode="General">
                  <c:v>85.051141369051621</c:v>
                </c:pt>
                <c:pt idx="2870" formatCode="General">
                  <c:v>85.092198427363329</c:v>
                </c:pt>
                <c:pt idx="2871" formatCode="General">
                  <c:v>85.133811563262597</c:v>
                </c:pt>
                <c:pt idx="2872" formatCode="General">
                  <c:v>85.175999105312002</c:v>
                </c:pt>
                <c:pt idx="2873" formatCode="General">
                  <c:v>85.218780332696383</c:v>
                </c:pt>
                <c:pt idx="2874" formatCode="General">
                  <c:v>85.262175543147606</c:v>
                </c:pt>
                <c:pt idx="2875" formatCode="General">
                  <c:v>85.306206127100964</c:v>
                </c:pt>
                <c:pt idx="2876" formatCode="General">
                  <c:v>85.350894648785712</c:v>
                </c:pt>
                <c:pt idx="2877" formatCode="General">
                  <c:v>85.396264935047839</c:v>
                </c:pt>
                <c:pt idx="2878" formatCode="General">
                  <c:v>85.442342172811522</c:v>
                </c:pt>
                <c:pt idx="2879" formatCode="General">
                  <c:v>85.48915301621382</c:v>
                </c:pt>
                <c:pt idx="2880" formatCode="General">
                  <c:v>85.53672570459473</c:v>
                </c:pt>
                <c:pt idx="2881" formatCode="General">
                  <c:v>85.585090192697194</c:v>
                </c:pt>
                <c:pt idx="2882" formatCode="General">
                  <c:v>85.634278294634555</c:v>
                </c:pt>
                <c:pt idx="2883" formatCode="General">
                  <c:v>85.684323843420344</c:v>
                </c:pt>
                <c:pt idx="2884" formatCode="General">
                  <c:v>85.73526286813518</c:v>
                </c:pt>
                <c:pt idx="2885" formatCode="General">
                  <c:v>85.787133791137634</c:v>
                </c:pt>
                <c:pt idx="2886" formatCode="General">
                  <c:v>85.839977648119188</c:v>
                </c:pt>
                <c:pt idx="2887" formatCode="General">
                  <c:v>85.893838334272374</c:v>
                </c:pt>
                <c:pt idx="2888" formatCode="General">
                  <c:v>85.948762880403336</c:v>
                </c:pt>
                <c:pt idx="2889" formatCode="General">
                  <c:v>86.004801763493987</c:v>
                </c:pt>
                <c:pt idx="2890" formatCode="General">
                  <c:v>86.062009257034362</c:v>
                </c:pt>
                <c:pt idx="2891" formatCode="General">
                  <c:v>86.120443827433334</c:v>
                </c:pt>
                <c:pt idx="2892" formatCode="General">
                  <c:v>86.180168584019626</c:v>
                </c:pt>
                <c:pt idx="2893" formatCode="General">
                  <c:v>86.241251791620044</c:v>
                </c:pt>
                <c:pt idx="2894" formatCode="General">
                  <c:v>86.303767456518443</c:v>
                </c:pt>
                <c:pt idx="2895" formatCode="General">
                  <c:v>86.36779599884774</c:v>
                </c:pt>
                <c:pt idx="2896" formatCode="General">
                  <c:v>86.433425027270985</c:v>
                </c:pt>
                <c:pt idx="2897" formatCode="General">
                  <c:v>86.500750235322585</c:v>
                </c:pt>
                <c:pt idx="2898" formatCode="General">
                  <c:v>86.569876443217652</c:v>
                </c:pt>
                <c:pt idx="2899" formatCode="General">
                  <c:v>86.640918814581411</c:v>
                </c:pt>
                <c:pt idx="2900" formatCode="General">
                  <c:v>86.714004284778881</c:v>
                </c:pt>
                <c:pt idx="2901" formatCode="General">
                  <c:v>86.789273246864042</c:v>
                </c:pt>
                <c:pt idx="2902" formatCode="General">
                  <c:v>86.866881553335034</c:v>
                </c:pt>
                <c:pt idx="2903" formatCode="General">
                  <c:v>86.947002907881242</c:v>
                </c:pt>
                <c:pt idx="2904" formatCode="General">
                  <c:v>87.029831742560944</c:v>
                </c:pt>
                <c:pt idx="2905" formatCode="General">
                  <c:v>87.115586704376582</c:v>
                </c:pt>
                <c:pt idx="2906" formatCode="General">
                  <c:v>87.204514913962697</c:v>
                </c:pt>
                <c:pt idx="2907" formatCode="General">
                  <c:v>87.296897212382731</c:v>
                </c:pt>
                <c:pt idx="2908" formatCode="General">
                  <c:v>87.393054686306087</c:v>
                </c:pt>
                <c:pt idx="2909" formatCode="General">
                  <c:v>87.49335686691596</c:v>
                </c:pt>
                <c:pt idx="2910" formatCode="General">
                  <c:v>87.598232148986668</c:v>
                </c:pt>
                <c:pt idx="2911" formatCode="General">
                  <c:v>87.708181197711127</c:v>
                </c:pt>
                <c:pt idx="2912" formatCode="General">
                  <c:v>87.823794440964974</c:v>
                </c:pt>
                <c:pt idx="2913" formatCode="General">
                  <c:v>87.945775248329539</c:v>
                </c:pt>
                <c:pt idx="2914" formatCode="General">
                  <c:v>88.074971185562433</c:v>
                </c:pt>
                <c:pt idx="2915" formatCode="General">
                  <c:v>88.212416998407306</c:v>
                </c:pt>
                <c:pt idx="2916" formatCode="General">
                  <c:v>88.359395076947422</c:v>
                </c:pt>
                <c:pt idx="2917" formatCode="General">
                  <c:v>88.517522754498287</c:v>
                </c:pt>
                <c:pt idx="2918" formatCode="General">
                  <c:v>88.688882244265258</c:v>
                </c:pt>
                <c:pt idx="2919" formatCode="General">
                  <c:v>88.876221132204932</c:v>
                </c:pt>
                <c:pt idx="2920" formatCode="General">
                  <c:v>89.0832754472234</c:v>
                </c:pt>
                <c:pt idx="2921" formatCode="General">
                  <c:v>89.315318730852582</c:v>
                </c:pt>
                <c:pt idx="2922" formatCode="General">
                  <c:v>89.58016000813376</c:v>
                </c:pt>
                <c:pt idx="2923" formatCode="General">
                  <c:v>89.890123651367219</c:v>
                </c:pt>
                <c:pt idx="2924" formatCode="General">
                  <c:v>90.266476662780917</c:v>
                </c:pt>
                <c:pt idx="2925" formatCode="General">
                  <c:v>90.751230241895442</c:v>
                </c:pt>
                <c:pt idx="2926" formatCode="General">
                  <c:v>91.449261135986092</c:v>
                </c:pt>
                <c:pt idx="2927" formatCode="General">
                  <c:v>92.818682567962867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6537-43B0-ADB3-6D54DFD28D0A}"/>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28.253150554720197</c:v>
                </c:pt>
                <c:pt idx="1">
                  <c:v>31.874944244555284</c:v>
                </c:pt>
                <c:pt idx="2">
                  <c:v>33.714000712843863</c:v>
                </c:pt>
                <c:pt idx="3">
                  <c:v>34.983170044673507</c:v>
                </c:pt>
                <c:pt idx="4">
                  <c:v>35.962368281061224</c:v>
                </c:pt>
                <c:pt idx="5">
                  <c:v>36.764025517790984</c:v>
                </c:pt>
                <c:pt idx="6">
                  <c:v>37.445119690823489</c:v>
                </c:pt>
                <c:pt idx="7">
                  <c:v>38.038682035769931</c:v>
                </c:pt>
                <c:pt idx="8">
                  <c:v>38.5656409038966</c:v>
                </c:pt>
                <c:pt idx="9">
                  <c:v>39.0401251557712</c:v>
                </c:pt>
                <c:pt idx="10">
                  <c:v>39.472139601836716</c:v>
                </c:pt>
                <c:pt idx="11">
                  <c:v>39.869037751876427</c:v>
                </c:pt>
                <c:pt idx="12">
                  <c:v>40.236388633311861</c:v>
                </c:pt>
                <c:pt idx="13">
                  <c:v>40.578514802279166</c:v>
                </c:pt>
                <c:pt idx="14">
                  <c:v>40.898841028882103</c:v>
                </c:pt>
                <c:pt idx="15">
                  <c:v>41.200128547721249</c:v>
                </c:pt>
                <c:pt idx="16">
                  <c:v>41.484637280057719</c:v>
                </c:pt>
                <c:pt idx="17">
                  <c:v>41.754241133987634</c:v>
                </c:pt>
                <c:pt idx="18">
                  <c:v>42.010511821358911</c:v>
                </c:pt>
                <c:pt idx="19">
                  <c:v>42.25478100089353</c:v>
                </c:pt>
                <c:pt idx="20">
                  <c:v>42.488187160525591</c:v>
                </c:pt>
                <c:pt idx="21">
                  <c:v>42.711711538014285</c:v>
                </c:pt>
                <c:pt idx="22">
                  <c:v>42.926206026621713</c:v>
                </c:pt>
                <c:pt idx="23">
                  <c:v>43.132415126275546</c:v>
                </c:pt>
                <c:pt idx="24">
                  <c:v>43.330993406852727</c:v>
                </c:pt>
                <c:pt idx="25">
                  <c:v>43.522519544552253</c:v>
                </c:pt>
                <c:pt idx="26">
                  <c:v>43.707507710203856</c:v>
                </c:pt>
                <c:pt idx="27">
                  <c:v>43.886416888965641</c:v>
                </c:pt>
                <c:pt idx="28">
                  <c:v>44.059658567837324</c:v>
                </c:pt>
                <c:pt idx="29">
                  <c:v>44.227603123419655</c:v>
                </c:pt>
                <c:pt idx="30">
                  <c:v>44.390585165791506</c:v>
                </c:pt>
                <c:pt idx="31">
                  <c:v>44.548908037350792</c:v>
                </c:pt>
                <c:pt idx="32">
                  <c:v>44.702847622543203</c:v>
                </c:pt>
                <c:pt idx="33">
                  <c:v>44.852655591767068</c:v>
                </c:pt>
                <c:pt idx="34">
                  <c:v>44.998562177698197</c:v>
                </c:pt>
                <c:pt idx="35">
                  <c:v>45.140778562895456</c:v>
                </c:pt>
                <c:pt idx="36">
                  <c:v>45.279498942421746</c:v>
                </c:pt>
                <c:pt idx="37">
                  <c:v>45.414902313319637</c:v>
                </c:pt>
                <c:pt idx="38">
                  <c:v>45.547154033364713</c:v>
                </c:pt>
                <c:pt idx="39">
                  <c:v>45.676407184007878</c:v>
                </c:pt>
                <c:pt idx="40">
                  <c:v>45.802803766394042</c:v>
                </c:pt>
                <c:pt idx="41">
                  <c:v>45.926475754481089</c:v>
                </c:pt>
                <c:pt idx="42">
                  <c:v>46.047546025333837</c:v>
                </c:pt>
                <c:pt idx="43">
                  <c:v>46.166129183446351</c:v>
                </c:pt>
                <c:pt idx="44">
                  <c:v>46.282332293302304</c:v>
                </c:pt>
                <c:pt idx="45">
                  <c:v>46.396255532202879</c:v>
                </c:pt>
                <c:pt idx="46">
                  <c:v>46.507992773588441</c:v>
                </c:pt>
                <c:pt idx="47">
                  <c:v>46.61763210957718</c:v>
                </c:pt>
                <c:pt idx="48">
                  <c:v>46.725256320190915</c:v>
                </c:pt>
                <c:pt idx="49">
                  <c:v>46.830943295686183</c:v>
                </c:pt>
                <c:pt idx="50">
                  <c:v>46.934766417522162</c:v>
                </c:pt>
                <c:pt idx="51">
                  <c:v>47.036794902749641</c:v>
                </c:pt>
                <c:pt idx="52">
                  <c:v>47.137094115970122</c:v>
                </c:pt>
                <c:pt idx="53">
                  <c:v>47.235725852473351</c:v>
                </c:pt>
                <c:pt idx="54">
                  <c:v>47.332748595701865</c:v>
                </c:pt>
                <c:pt idx="55">
                  <c:v>47.428217751794811</c:v>
                </c:pt>
                <c:pt idx="56">
                  <c:v>47.522185863625204</c:v>
                </c:pt>
                <c:pt idx="57">
                  <c:v>47.614702806452414</c:v>
                </c:pt>
                <c:pt idx="58">
                  <c:v>47.705815967058719</c:v>
                </c:pt>
                <c:pt idx="59">
                  <c:v>47.79557040802105</c:v>
                </c:pt>
                <c:pt idx="60">
                  <c:v>47.884009018578901</c:v>
                </c:pt>
                <c:pt idx="61">
                  <c:v>47.971172653393928</c:v>
                </c:pt>
                <c:pt idx="62">
                  <c:v>48.057100260352811</c:v>
                </c:pt>
                <c:pt idx="63">
                  <c:v>48.141828998439372</c:v>
                </c:pt>
                <c:pt idx="64">
                  <c:v>48.225394346590143</c:v>
                </c:pt>
                <c:pt idx="65">
                  <c:v>48.307830204352079</c:v>
                </c:pt>
                <c:pt idx="66">
                  <c:v>48.389168985074178</c:v>
                </c:pt>
                <c:pt idx="67">
                  <c:v>48.469441702290297</c:v>
                </c:pt>
                <c:pt idx="68">
                  <c:v>48.548678049883762</c:v>
                </c:pt>
                <c:pt idx="69">
                  <c:v>48.626906476564706</c:v>
                </c:pt>
                <c:pt idx="70">
                  <c:v>48.704154255139237</c:v>
                </c:pt>
                <c:pt idx="71">
                  <c:v>48.780447547003391</c:v>
                </c:pt>
                <c:pt idx="72">
                  <c:v>48.855811462252078</c:v>
                </c:pt>
                <c:pt idx="73">
                  <c:v>48.930270115757992</c:v>
                </c:pt>
                <c:pt idx="74">
                  <c:v>49.003846679540978</c:v>
                </c:pt>
                <c:pt idx="75">
                  <c:v>49.076563431719663</c:v>
                </c:pt>
                <c:pt idx="76">
                  <c:v>49.148441802310565</c:v>
                </c:pt>
                <c:pt idx="77">
                  <c:v>49.219502416115908</c:v>
                </c:pt>
                <c:pt idx="78">
                  <c:v>49.28976513292006</c:v>
                </c:pt>
                <c:pt idx="79">
                  <c:v>49.359249085195941</c:v>
                </c:pt>
                <c:pt idx="80">
                  <c:v>49.427972713504147</c:v>
                </c:pt>
                <c:pt idx="81">
                  <c:v>49.495953799753444</c:v>
                </c:pt>
                <c:pt idx="82">
                  <c:v>49.563209498475871</c:v>
                </c:pt>
                <c:pt idx="83">
                  <c:v>49.629756366257567</c:v>
                </c:pt>
                <c:pt idx="84">
                  <c:v>49.695610389455126</c:v>
                </c:pt>
                <c:pt idx="85">
                  <c:v>49.760787010315752</c:v>
                </c:pt>
                <c:pt idx="86">
                  <c:v>49.825301151611058</c:v>
                </c:pt>
                <c:pt idx="87">
                  <c:v>49.889167239885246</c:v>
                </c:pt>
                <c:pt idx="88">
                  <c:v>49.952399227410176</c:v>
                </c:pt>
                <c:pt idx="89">
                  <c:v>50.015010612933168</c:v>
                </c:pt>
                <c:pt idx="90">
                  <c:v>50.077014461296763</c:v>
                </c:pt>
                <c:pt idx="91">
                  <c:v>50.138423422003015</c:v>
                </c:pt>
                <c:pt idx="92">
                  <c:v>50.199249746790613</c:v>
                </c:pt>
                <c:pt idx="93">
                  <c:v>50.259505306286833</c:v>
                </c:pt>
                <c:pt idx="94">
                  <c:v>50.319201605792486</c:v>
                </c:pt>
                <c:pt idx="95">
                  <c:v>50.378349800254014</c:v>
                </c:pt>
                <c:pt idx="96">
                  <c:v>50.436960708472029</c:v>
                </c:pt>
                <c:pt idx="97">
                  <c:v>50.495044826593208</c:v>
                </c:pt>
                <c:pt idx="98">
                  <c:v>50.552612340928469</c:v>
                </c:pt>
                <c:pt idx="99">
                  <c:v>50.609673140137282</c:v>
                </c:pt>
                <c:pt idx="100">
                  <c:v>50.666236826816068</c:v>
                </c:pt>
                <c:pt idx="101">
                  <c:v>50.722312728524905</c:v>
                </c:pt>
                <c:pt idx="102">
                  <c:v>50.777909908285132</c:v>
                </c:pt>
                <c:pt idx="103">
                  <c:v>50.833037174578472</c:v>
                </c:pt>
                <c:pt idx="104">
                  <c:v>50.887703090875441</c:v>
                </c:pt>
                <c:pt idx="105">
                  <c:v>50.941915984719692</c:v>
                </c:pt>
                <c:pt idx="106">
                  <c:v>50.995683956393137</c:v>
                </c:pt>
                <c:pt idx="107">
                  <c:v>51.049014887184569</c:v>
                </c:pt>
                <c:pt idx="108">
                  <c:v>51.101916447283834</c:v>
                </c:pt>
                <c:pt idx="109">
                  <c:v>51.154396103321481</c:v>
                </c:pt>
                <c:pt idx="110">
                  <c:v>51.206461125572929</c:v>
                </c:pt>
                <c:pt idx="111">
                  <c:v>51.258118594845286</c:v>
                </c:pt>
                <c:pt idx="112">
                  <c:v>51.309375409063044</c:v>
                </c:pt>
                <c:pt idx="113">
                  <c:v>51.360238289568656</c:v>
                </c:pt>
                <c:pt idx="114">
                  <c:v>51.410713787152751</c:v>
                </c:pt>
                <c:pt idx="115">
                  <c:v>51.460808287827589</c:v>
                </c:pt>
                <c:pt idx="116">
                  <c:v>51.510528018357149</c:v>
                </c:pt>
                <c:pt idx="117">
                  <c:v>51.559879051555832</c:v>
                </c:pt>
                <c:pt idx="118">
                  <c:v>51.608867311367376</c:v>
                </c:pt>
                <c:pt idx="119">
                  <c:v>51.657498577735105</c:v>
                </c:pt>
                <c:pt idx="120">
                  <c:v>51.705778491273449</c:v>
                </c:pt>
                <c:pt idx="121">
                  <c:v>51.753712557750504</c:v>
                </c:pt>
                <c:pt idx="122">
                  <c:v>51.801306152391</c:v>
                </c:pt>
                <c:pt idx="123">
                  <c:v>51.848564524007841</c:v>
                </c:pt>
                <c:pt idx="124">
                  <c:v>51.895492798970842</c:v>
                </c:pt>
                <c:pt idx="125">
                  <c:v>51.942095985019954</c:v>
                </c:pt>
                <c:pt idx="126">
                  <c:v>51.988378974930384</c:v>
                </c:pt>
                <c:pt idx="127">
                  <c:v>52.034346550036709</c:v>
                </c:pt>
                <c:pt idx="128">
                  <c:v>52.080003383622035</c:v>
                </c:pt>
                <c:pt idx="129">
                  <c:v>52.125354044178678</c:v>
                </c:pt>
                <c:pt idx="130">
                  <c:v>52.170402998546216</c:v>
                </c:pt>
                <c:pt idx="131">
                  <c:v>52.215154614932203</c:v>
                </c:pt>
                <c:pt idx="132">
                  <c:v>52.259613165820909</c:v>
                </c:pt>
                <c:pt idx="133">
                  <c:v>52.303782830775212</c:v>
                </c:pt>
                <c:pt idx="134">
                  <c:v>52.347667699135904</c:v>
                </c:pt>
                <c:pt idx="135">
                  <c:v>52.391271772623462</c:v>
                </c:pt>
                <c:pt idx="136">
                  <c:v>52.434598967845965</c:v>
                </c:pt>
                <c:pt idx="137">
                  <c:v>52.477653118717576</c:v>
                </c:pt>
                <c:pt idx="138">
                  <c:v>52.520437978791222</c:v>
                </c:pt>
                <c:pt idx="139">
                  <c:v>52.562957223509244</c:v>
                </c:pt>
                <c:pt idx="140">
                  <c:v>52.605214452375165</c:v>
                </c:pt>
                <c:pt idx="141">
                  <c:v>52.647213191050426</c:v>
                </c:pt>
                <c:pt idx="142">
                  <c:v>52.68895689337856</c:v>
                </c:pt>
                <c:pt idx="143">
                  <c:v>52.730448943340306</c:v>
                </c:pt>
                <c:pt idx="144">
                  <c:v>52.771692656942243</c:v>
                </c:pt>
                <c:pt idx="145">
                  <c:v>52.81269128404157</c:v>
                </c:pt>
                <c:pt idx="146">
                  <c:v>52.853448010109958</c:v>
                </c:pt>
                <c:pt idx="147">
                  <c:v>52.893965957938519</c:v>
                </c:pt>
                <c:pt idx="148">
                  <c:v>52.934248189286428</c:v>
                </c:pt>
                <c:pt idx="149">
                  <c:v>52.974297706475511</c:v>
                </c:pt>
                <c:pt idx="150">
                  <c:v>53.014117453932656</c:v>
                </c:pt>
                <c:pt idx="151">
                  <c:v>53.053710319682445</c:v>
                </c:pt>
                <c:pt idx="152">
                  <c:v>53.093079136791552</c:v>
                </c:pt>
                <c:pt idx="153">
                  <c:v>53.132226684767005</c:v>
                </c:pt>
                <c:pt idx="154">
                  <c:v>53.171155690910155</c:v>
                </c:pt>
                <c:pt idx="155">
                  <c:v>53.209868831627674</c:v>
                </c:pt>
                <c:pt idx="156">
                  <c:v>53.248368733701618</c:v>
                </c:pt>
                <c:pt idx="157">
                  <c:v>53.286657975519837</c:v>
                </c:pt>
                <c:pt idx="158">
                  <c:v>53.324739088268295</c:v>
                </c:pt>
                <c:pt idx="159">
                  <c:v>53.362614557086658</c:v>
                </c:pt>
                <c:pt idx="160">
                  <c:v>53.400286822188647</c:v>
                </c:pt>
                <c:pt idx="161">
                  <c:v>53.43775827994822</c:v>
                </c:pt>
                <c:pt idx="162">
                  <c:v>53.475031283953015</c:v>
                </c:pt>
                <c:pt idx="163">
                  <c:v>53.512108146026222</c:v>
                </c:pt>
                <c:pt idx="164">
                  <c:v>53.548991137217818</c:v>
                </c:pt>
                <c:pt idx="165">
                  <c:v>53.585682488766572</c:v>
                </c:pt>
                <c:pt idx="166">
                  <c:v>53.622184393033585</c:v>
                </c:pt>
                <c:pt idx="167">
                  <c:v>53.658499004408526</c:v>
                </c:pt>
                <c:pt idx="168">
                  <c:v>53.694628440189504</c:v>
                </c:pt>
                <c:pt idx="169">
                  <c:v>53.730574781437348</c:v>
                </c:pt>
                <c:pt idx="170">
                  <c:v>53.766340073805459</c:v>
                </c:pt>
                <c:pt idx="171">
                  <c:v>53.801926328345836</c:v>
                </c:pt>
                <c:pt idx="172">
                  <c:v>53.837335522292094</c:v>
                </c:pt>
                <c:pt idx="173">
                  <c:v>53.872569599820508</c:v>
                </c:pt>
                <c:pt idx="174">
                  <c:v>53.907630472789585</c:v>
                </c:pt>
                <c:pt idx="175">
                  <c:v>53.942520021458812</c:v>
                </c:pt>
                <c:pt idx="176">
                  <c:v>53.977240095187739</c:v>
                </c:pt>
                <c:pt idx="177">
                  <c:v>54.011792513115388</c:v>
                </c:pt>
                <c:pt idx="178">
                  <c:v>54.046179064821253</c:v>
                </c:pt>
                <c:pt idx="179">
                  <c:v>54.080401510968123</c:v>
                </c:pt>
                <c:pt idx="180">
                  <c:v>54.114461583927351</c:v>
                </c:pt>
                <c:pt idx="181">
                  <c:v>54.148360988387459</c:v>
                </c:pt>
                <c:pt idx="182">
                  <c:v>54.182101401946134</c:v>
                </c:pt>
                <c:pt idx="183">
                  <c:v>54.215684475686459</c:v>
                </c:pt>
                <c:pt idx="184">
                  <c:v>54.249111834737995</c:v>
                </c:pt>
                <c:pt idx="185">
                  <c:v>54.282385078822777</c:v>
                </c:pt>
                <c:pt idx="186">
                  <c:v>54.315505782787085</c:v>
                </c:pt>
                <c:pt idx="187">
                  <c:v>54.348475497119303</c:v>
                </c:pt>
                <c:pt idx="188">
                  <c:v>54.381295748454221</c:v>
                </c:pt>
                <c:pt idx="189">
                  <c:v>54.41396804006439</c:v>
                </c:pt>
                <c:pt idx="190">
                  <c:v>54.446493852338783</c:v>
                </c:pt>
                <c:pt idx="191">
                  <c:v>54.478874643249043</c:v>
                </c:pt>
                <c:pt idx="192">
                  <c:v>54.511111848804177</c:v>
                </c:pt>
                <c:pt idx="193">
                  <c:v>54.543206883493397</c:v>
                </c:pt>
                <c:pt idx="194">
                  <c:v>54.575161140717981</c:v>
                </c:pt>
                <c:pt idx="195">
                  <c:v>54.606975993212274</c:v>
                </c:pt>
                <c:pt idx="196">
                  <c:v>54.63865279345405</c:v>
                </c:pt>
                <c:pt idx="197">
                  <c:v>54.670192874064909</c:v>
                </c:pt>
                <c:pt idx="198">
                  <c:v>54.701597548200596</c:v>
                </c:pt>
                <c:pt idx="199">
                  <c:v>54.732868109931729</c:v>
                </c:pt>
                <c:pt idx="200">
                  <c:v>54.764005834615389</c:v>
                </c:pt>
                <c:pt idx="201">
                  <c:v>54.795011979257445</c:v>
                </c:pt>
                <c:pt idx="202">
                  <c:v>54.825887782866232</c:v>
                </c:pt>
                <c:pt idx="203">
                  <c:v>54.856634466797708</c:v>
                </c:pt>
                <c:pt idx="204">
                  <c:v>54.887253235092196</c:v>
                </c:pt>
                <c:pt idx="205">
                  <c:v>54.917745274803337</c:v>
                </c:pt>
                <c:pt idx="206">
                  <c:v>54.948111756318987</c:v>
                </c:pt>
                <c:pt idx="207">
                  <c:v>54.978353833674632</c:v>
                </c:pt>
                <c:pt idx="208">
                  <c:v>55.008472644859488</c:v>
                </c:pt>
                <c:pt idx="209">
                  <c:v>55.038469312115261</c:v>
                </c:pt>
                <c:pt idx="210">
                  <c:v>55.068344942228215</c:v>
                </c:pt>
                <c:pt idx="211">
                  <c:v>55.09810062681418</c:v>
                </c:pt>
                <c:pt idx="212">
                  <c:v>55.127737442597159</c:v>
                </c:pt>
                <c:pt idx="213">
                  <c:v>55.157256451681505</c:v>
                </c:pt>
                <c:pt idx="214">
                  <c:v>55.186658701817869</c:v>
                </c:pt>
                <c:pt idx="215">
                  <c:v>55.215945226663024</c:v>
                </c:pt>
                <c:pt idx="216">
                  <c:v>55.245117046033933</c:v>
                </c:pt>
                <c:pt idx="217">
                  <c:v>55.274175166156041</c:v>
                </c:pt>
                <c:pt idx="218">
                  <c:v>55.303120579905872</c:v>
                </c:pt>
                <c:pt idx="219">
                  <c:v>55.331954267048424</c:v>
                </c:pt>
                <c:pt idx="220">
                  <c:v>55.360677194469098</c:v>
                </c:pt>
                <c:pt idx="221">
                  <c:v>55.389290316400611</c:v>
                </c:pt>
                <c:pt idx="222">
                  <c:v>55.417794574644866</c:v>
                </c:pt>
                <c:pt idx="223">
                  <c:v>55.446190898789887</c:v>
                </c:pt>
                <c:pt idx="224">
                  <c:v>55.47448020642215</c:v>
                </c:pt>
                <c:pt idx="225">
                  <c:v>55.502663403334203</c:v>
                </c:pt>
                <c:pt idx="226">
                  <c:v>55.530741383727808</c:v>
                </c:pt>
                <c:pt idx="227">
                  <c:v>55.558715030412728</c:v>
                </c:pt>
                <c:pt idx="228">
                  <c:v>55.586585215001229</c:v>
                </c:pt>
                <c:pt idx="229">
                  <c:v>55.614352798098395</c:v>
                </c:pt>
                <c:pt idx="230">
                  <c:v>55.642018629488497</c:v>
                </c:pt>
                <c:pt idx="231">
                  <c:v>55.669583548317277</c:v>
                </c:pt>
                <c:pt idx="232">
                  <c:v>55.697048383270499</c:v>
                </c:pt>
                <c:pt idx="233">
                  <c:v>55.724413952748741</c:v>
                </c:pt>
                <c:pt idx="234">
                  <c:v>55.75168106503839</c:v>
                </c:pt>
                <c:pt idx="235">
                  <c:v>55.778850518479324</c:v>
                </c:pt>
                <c:pt idx="236">
                  <c:v>55.805923101628863</c:v>
                </c:pt>
                <c:pt idx="237">
                  <c:v>55.832899593422546</c:v>
                </c:pt>
                <c:pt idx="238">
                  <c:v>55.859780763331486</c:v>
                </c:pt>
                <c:pt idx="239">
                  <c:v>55.886567371516463</c:v>
                </c:pt>
                <c:pt idx="240">
                  <c:v>55.91326016897905</c:v>
                </c:pt>
                <c:pt idx="241">
                  <c:v>55.939859897709489</c:v>
                </c:pt>
                <c:pt idx="242">
                  <c:v>55.966367290831641</c:v>
                </c:pt>
                <c:pt idx="243">
                  <c:v>55.992783072745105</c:v>
                </c:pt>
                <c:pt idx="244">
                  <c:v>56.01910795926436</c:v>
                </c:pt>
                <c:pt idx="245">
                  <c:v>56.045342657755121</c:v>
                </c:pt>
                <c:pt idx="246">
                  <c:v>56.071487867268161</c:v>
                </c:pt>
                <c:pt idx="247">
                  <c:v>56.097544278670277</c:v>
                </c:pt>
                <c:pt idx="248">
                  <c:v>56.123512574772789</c:v>
                </c:pt>
                <c:pt idx="249">
                  <c:v>56.149393430457472</c:v>
                </c:pt>
                <c:pt idx="250">
                  <c:v>56.175187512800015</c:v>
                </c:pt>
                <c:pt idx="251">
                  <c:v>56.200895481191139</c:v>
                </c:pt>
                <c:pt idx="252">
                  <c:v>56.226517987455267</c:v>
                </c:pt>
                <c:pt idx="253">
                  <c:v>56.252055675966986</c:v>
                </c:pt>
                <c:pt idx="254">
                  <c:v>56.277509183765225</c:v>
                </c:pt>
                <c:pt idx="255">
                  <c:v>56.302879140665191</c:v>
                </c:pt>
                <c:pt idx="256">
                  <c:v>56.328166169368316</c:v>
                </c:pt>
                <c:pt idx="257">
                  <c:v>56.353370885569937</c:v>
                </c:pt>
                <c:pt idx="258">
                  <c:v>56.378493898065017</c:v>
                </c:pt>
                <c:pt idx="259">
                  <c:v>56.40353580885192</c:v>
                </c:pt>
                <c:pt idx="260">
                  <c:v>56.428497213234145</c:v>
                </c:pt>
                <c:pt idx="261">
                  <c:v>56.453378699920144</c:v>
                </c:pt>
                <c:pt idx="262">
                  <c:v>56.478180851121408</c:v>
                </c:pt>
                <c:pt idx="263">
                  <c:v>56.50290424264854</c:v>
                </c:pt>
                <c:pt idx="264">
                  <c:v>56.527549444005707</c:v>
                </c:pt>
                <c:pt idx="265">
                  <c:v>56.552117018483308</c:v>
                </c:pt>
                <c:pt idx="266">
                  <c:v>56.576607523248811</c:v>
                </c:pt>
                <c:pt idx="267">
                  <c:v>56.601021509436151</c:v>
                </c:pt>
                <c:pt idx="268">
                  <c:v>56.625359522233317</c:v>
                </c:pt>
                <c:pt idx="269">
                  <c:v>56.649622100968372</c:v>
                </c:pt>
                <c:pt idx="270">
                  <c:v>56.673809779194023</c:v>
                </c:pt>
                <c:pt idx="271">
                  <c:v>56.697923084770565</c:v>
                </c:pt>
                <c:pt idx="272">
                  <c:v>56.721962539947278</c:v>
                </c:pt>
                <c:pt idx="273">
                  <c:v>56.745928661442569</c:v>
                </c:pt>
                <c:pt idx="274">
                  <c:v>56.769821960522442</c:v>
                </c:pt>
                <c:pt idx="275">
                  <c:v>56.793642943077785</c:v>
                </c:pt>
                <c:pt idx="276">
                  <c:v>56.817392109700123</c:v>
                </c:pt>
                <c:pt idx="277">
                  <c:v>56.841069955756105</c:v>
                </c:pt>
                <c:pt idx="278">
                  <c:v>56.864676971460703</c:v>
                </c:pt>
                <c:pt idx="279">
                  <c:v>56.888213641949086</c:v>
                </c:pt>
                <c:pt idx="280">
                  <c:v>56.911680447347244</c:v>
                </c:pt>
                <c:pt idx="281">
                  <c:v>56.935077862841389</c:v>
                </c:pt>
                <c:pt idx="282">
                  <c:v>56.958406358746167</c:v>
                </c:pt>
                <c:pt idx="283">
                  <c:v>56.98166640057164</c:v>
                </c:pt>
                <c:pt idx="284">
                  <c:v>57.004858449089205</c:v>
                </c:pt>
                <c:pt idx="285">
                  <c:v>57.027982960396272</c:v>
                </c:pt>
                <c:pt idx="286">
                  <c:v>57.051040385979924</c:v>
                </c:pt>
                <c:pt idx="287">
                  <c:v>57.074031172779449</c:v>
                </c:pt>
                <c:pt idx="288">
                  <c:v>57.096955763247792</c:v>
                </c:pt>
                <c:pt idx="289">
                  <c:v>57.119814595412045</c:v>
                </c:pt>
                <c:pt idx="290">
                  <c:v>57.142608102932819</c:v>
                </c:pt>
                <c:pt idx="291">
                  <c:v>57.165336715162674</c:v>
                </c:pt>
                <c:pt idx="292">
                  <c:v>57.188000857203583</c:v>
                </c:pt>
                <c:pt idx="293">
                  <c:v>57.210600949963364</c:v>
                </c:pt>
                <c:pt idx="294">
                  <c:v>57.233137410211285</c:v>
                </c:pt>
                <c:pt idx="295">
                  <c:v>57.255610650632626</c:v>
                </c:pt>
                <c:pt idx="296">
                  <c:v>57.278021079882407</c:v>
                </c:pt>
                <c:pt idx="297">
                  <c:v>57.300369102638271</c:v>
                </c:pt>
                <c:pt idx="298">
                  <c:v>57.322655119652389</c:v>
                </c:pt>
                <c:pt idx="299">
                  <c:v>57.344879527802561</c:v>
                </c:pt>
                <c:pt idx="300">
                  <c:v>57.367042720142592</c:v>
                </c:pt>
                <c:pt idx="301">
                  <c:v>57.389145085951633</c:v>
                </c:pt>
                <c:pt idx="302">
                  <c:v>57.411187010782946</c:v>
                </c:pt>
                <c:pt idx="303">
                  <c:v>57.433168876511736</c:v>
                </c:pt>
                <c:pt idx="304">
                  <c:v>57.455091061382227</c:v>
                </c:pt>
                <c:pt idx="305">
                  <c:v>57.476953940054067</c:v>
                </c:pt>
                <c:pt idx="306">
                  <c:v>57.498757883647912</c:v>
                </c:pt>
                <c:pt idx="307">
                  <c:v>57.520503259790289</c:v>
                </c:pt>
                <c:pt idx="308">
                  <c:v>57.54219043265784</c:v>
                </c:pt>
                <c:pt idx="309">
                  <c:v>57.563819763020668</c:v>
                </c:pt>
                <c:pt idx="310">
                  <c:v>57.585391608285235</c:v>
                </c:pt>
                <c:pt idx="311">
                  <c:v>57.606906322536425</c:v>
                </c:pt>
                <c:pt idx="312">
                  <c:v>57.628364256578969</c:v>
                </c:pt>
                <c:pt idx="313">
                  <c:v>57.649765757978301</c:v>
                </c:pt>
                <c:pt idx="314">
                  <c:v>57.671111171100726</c:v>
                </c:pt>
                <c:pt idx="315">
                  <c:v>57.692400837152867</c:v>
                </c:pt>
                <c:pt idx="316">
                  <c:v>57.713635094220727</c:v>
                </c:pt>
                <c:pt idx="317">
                  <c:v>57.734814277307919</c:v>
                </c:pt>
                <c:pt idx="318">
                  <c:v>57.755938718373464</c:v>
                </c:pt>
                <c:pt idx="319">
                  <c:v>57.777008746368935</c:v>
                </c:pt>
                <c:pt idx="320">
                  <c:v>57.798024687275031</c:v>
                </c:pt>
                <c:pt idx="321">
                  <c:v>57.818986864137642</c:v>
                </c:pt>
                <c:pt idx="322">
                  <c:v>57.839895597103308</c:v>
                </c:pt>
                <c:pt idx="323">
                  <c:v>57.860751203454207</c:v>
                </c:pt>
                <c:pt idx="324">
                  <c:v>57.881553997642534</c:v>
                </c:pt>
                <c:pt idx="325">
                  <c:v>57.902304291324434</c:v>
                </c:pt>
                <c:pt idx="326">
                  <c:v>57.923002393393389</c:v>
                </c:pt>
                <c:pt idx="327">
                  <c:v>57.943648610013113</c:v>
                </c:pt>
                <c:pt idx="328">
                  <c:v>57.964243244649964</c:v>
                </c:pt>
                <c:pt idx="329">
                  <c:v>57.984786598104854</c:v>
                </c:pt>
                <c:pt idx="330">
                  <c:v>58.005278968544701</c:v>
                </c:pt>
                <c:pt idx="331">
                  <c:v>58.02572065153344</c:v>
                </c:pt>
                <c:pt idx="332">
                  <c:v>58.046111940062509</c:v>
                </c:pt>
                <c:pt idx="333">
                  <c:v>58.06645312458096</c:v>
                </c:pt>
                <c:pt idx="334">
                  <c:v>58.08674449302508</c:v>
                </c:pt>
                <c:pt idx="335">
                  <c:v>58.106986330847626</c:v>
                </c:pt>
                <c:pt idx="336">
                  <c:v>58.127178921046543</c:v>
                </c:pt>
                <c:pt idx="337">
                  <c:v>58.147322544193436</c:v>
                </c:pt>
                <c:pt idx="338">
                  <c:v>58.167417478461402</c:v>
                </c:pt>
                <c:pt idx="339">
                  <c:v>58.18746399965265</c:v>
                </c:pt>
                <c:pt idx="340">
                  <c:v>58.207462381225639</c:v>
                </c:pt>
                <c:pt idx="341">
                  <c:v>58.227412894321851</c:v>
                </c:pt>
                <c:pt idx="342">
                  <c:v>58.247315807792134</c:v>
                </c:pt>
                <c:pt idx="343">
                  <c:v>58.267171388222756</c:v>
                </c:pt>
                <c:pt idx="344">
                  <c:v>58.286979899961004</c:v>
                </c:pt>
                <c:pt idx="345">
                  <c:v>58.306741605140459</c:v>
                </c:pt>
                <c:pt idx="346">
                  <c:v>58.326456763705956</c:v>
                </c:pt>
                <c:pt idx="347">
                  <c:v>58.346125633438028</c:v>
                </c:pt>
                <c:pt idx="348">
                  <c:v>58.365748469977305</c:v>
                </c:pt>
                <c:pt idx="349">
                  <c:v>58.385325526848177</c:v>
                </c:pt>
                <c:pt idx="350">
                  <c:v>58.404857055482545</c:v>
                </c:pt>
                <c:pt idx="351">
                  <c:v>58.424343305242878</c:v>
                </c:pt>
                <c:pt idx="352">
                  <c:v>58.443784523445181</c:v>
                </c:pt>
                <c:pt idx="353">
                  <c:v>58.463180955381567</c:v>
                </c:pt>
                <c:pt idx="354">
                  <c:v>58.482532844342515</c:v>
                </c:pt>
                <c:pt idx="355">
                  <c:v>58.501840431638769</c:v>
                </c:pt>
                <c:pt idx="356">
                  <c:v>58.521103956623129</c:v>
                </c:pt>
                <c:pt idx="357">
                  <c:v>58.540323656711656</c:v>
                </c:pt>
                <c:pt idx="358">
                  <c:v>58.559499767404823</c:v>
                </c:pt>
                <c:pt idx="359">
                  <c:v>58.578632522308311</c:v>
                </c:pt>
                <c:pt idx="360">
                  <c:v>58.597722153153413</c:v>
                </c:pt>
                <c:pt idx="361">
                  <c:v>58.616768889817358</c:v>
                </c:pt>
                <c:pt idx="362">
                  <c:v>58.635772960343196</c:v>
                </c:pt>
                <c:pt idx="363">
                  <c:v>58.654734590959485</c:v>
                </c:pt>
                <c:pt idx="364">
                  <c:v>58.673654006099717</c:v>
                </c:pt>
                <c:pt idx="365">
                  <c:v>58.692531428421454</c:v>
                </c:pt>
                <c:pt idx="366">
                  <c:v>58.711367078825219</c:v>
                </c:pt>
                <c:pt idx="367">
                  <c:v>58.730161176473167</c:v>
                </c:pt>
                <c:pt idx="368">
                  <c:v>58.748913938807483</c:v>
                </c:pt>
                <c:pt idx="369">
                  <c:v>58.76762558156846</c:v>
                </c:pt>
                <c:pt idx="370">
                  <c:v>58.786296318812525</c:v>
                </c:pt>
                <c:pt idx="371">
                  <c:v>58.80492636292982</c:v>
                </c:pt>
                <c:pt idx="372">
                  <c:v>58.823515924661699</c:v>
                </c:pt>
                <c:pt idx="373">
                  <c:v>58.842065213117941</c:v>
                </c:pt>
                <c:pt idx="374">
                  <c:v>58.860574435793694</c:v>
                </c:pt>
                <c:pt idx="375">
                  <c:v>58.879043798586324</c:v>
                </c:pt>
                <c:pt idx="376">
                  <c:v>58.897473505811838</c:v>
                </c:pt>
                <c:pt idx="377">
                  <c:v>58.915863760221363</c:v>
                </c:pt>
                <c:pt idx="378">
                  <c:v>58.934214763017181</c:v>
                </c:pt>
                <c:pt idx="379">
                  <c:v>58.952526713868671</c:v>
                </c:pt>
                <c:pt idx="380">
                  <c:v>58.970799810928007</c:v>
                </c:pt>
                <c:pt idx="381">
                  <c:v>58.989034250845663</c:v>
                </c:pt>
                <c:pt idx="382">
                  <c:v>59.007230228785765</c:v>
                </c:pt>
                <c:pt idx="383">
                  <c:v>59.025387938441142</c:v>
                </c:pt>
                <c:pt idx="384">
                  <c:v>59.043507572048313</c:v>
                </c:pt>
                <c:pt idx="385">
                  <c:v>59.061589320402163</c:v>
                </c:pt>
                <c:pt idx="386">
                  <c:v>59.079633372870511</c:v>
                </c:pt>
                <c:pt idx="387">
                  <c:v>59.097639917408493</c:v>
                </c:pt>
                <c:pt idx="388">
                  <c:v>59.115609140572701</c:v>
                </c:pt>
                <c:pt idx="389">
                  <c:v>59.133541227535225</c:v>
                </c:pt>
                <c:pt idx="390">
                  <c:v>59.151436362097449</c:v>
                </c:pt>
                <c:pt idx="391">
                  <c:v>59.169294726703725</c:v>
                </c:pt>
                <c:pt idx="392">
                  <c:v>59.187116502454828</c:v>
                </c:pt>
                <c:pt idx="393">
                  <c:v>59.204901869121329</c:v>
                </c:pt>
                <c:pt idx="394">
                  <c:v>59.222651005156663</c:v>
                </c:pt>
                <c:pt idx="395">
                  <c:v>59.240364087710219</c:v>
                </c:pt>
                <c:pt idx="396">
                  <c:v>59.258041292640023</c:v>
                </c:pt>
                <c:pt idx="397">
                  <c:v>59.275682794525579</c:v>
                </c:pt>
                <c:pt idx="398">
                  <c:v>59.293288766680234</c:v>
                </c:pt>
                <c:pt idx="399">
                  <c:v>59.310859381163624</c:v>
                </c:pt>
                <c:pt idx="400">
                  <c:v>59.328394808793853</c:v>
                </c:pt>
                <c:pt idx="401">
                  <c:v>59.345895219159551</c:v>
                </c:pt>
                <c:pt idx="402">
                  <c:v>59.363360780631794</c:v>
                </c:pt>
                <c:pt idx="403">
                  <c:v>59.380791660375849</c:v>
                </c:pt>
                <c:pt idx="404">
                  <c:v>59.398188024362845</c:v>
                </c:pt>
                <c:pt idx="405">
                  <c:v>59.415550037381237</c:v>
                </c:pt>
                <c:pt idx="406">
                  <c:v>59.432877863048112</c:v>
                </c:pt>
                <c:pt idx="407">
                  <c:v>59.450171663820463</c:v>
                </c:pt>
                <c:pt idx="408">
                  <c:v>59.467431601006219</c:v>
                </c:pt>
                <c:pt idx="409">
                  <c:v>59.484657834775213</c:v>
                </c:pt>
                <c:pt idx="410">
                  <c:v>59.501850524169988</c:v>
                </c:pt>
                <c:pt idx="411">
                  <c:v>59.519009827116477</c:v>
                </c:pt>
                <c:pt idx="412">
                  <c:v>59.536135900434559</c:v>
                </c:pt>
                <c:pt idx="413">
                  <c:v>59.553228899848499</c:v>
                </c:pt>
                <c:pt idx="414">
                  <c:v>59.570288979997251</c:v>
                </c:pt>
                <c:pt idx="415">
                  <c:v>59.587316294444634</c:v>
                </c:pt>
                <c:pt idx="416">
                  <c:v>59.604310995689445</c:v>
                </c:pt>
                <c:pt idx="417">
                  <c:v>59.621273235175337</c:v>
                </c:pt>
                <c:pt idx="418">
                  <c:v>59.638203163300709</c:v>
                </c:pt>
                <c:pt idx="419">
                  <c:v>59.655100929428386</c:v>
                </c:pt>
                <c:pt idx="420">
                  <c:v>59.67196668189527</c:v>
                </c:pt>
                <c:pt idx="421">
                  <c:v>59.68880056802179</c:v>
                </c:pt>
                <c:pt idx="422">
                  <c:v>59.705602734121307</c:v>
                </c:pt>
                <c:pt idx="423">
                  <c:v>59.722373325509359</c:v>
                </c:pt>
                <c:pt idx="424">
                  <c:v>59.73911248651288</c:v>
                </c:pt>
                <c:pt idx="425">
                  <c:v>59.75582036047922</c:v>
                </c:pt>
                <c:pt idx="426">
                  <c:v>59.772497089785112</c:v>
                </c:pt>
                <c:pt idx="427">
                  <c:v>59.789142815845537</c:v>
                </c:pt>
                <c:pt idx="428">
                  <c:v>59.805757679122486</c:v>
                </c:pt>
                <c:pt idx="429">
                  <c:v>59.822341819133577</c:v>
                </c:pt>
                <c:pt idx="430">
                  <c:v>59.838895374460634</c:v>
                </c:pt>
                <c:pt idx="431">
                  <c:v>59.855418482758175</c:v>
                </c:pt>
                <c:pt idx="432">
                  <c:v>59.871911280761722</c:v>
                </c:pt>
                <c:pt idx="433">
                  <c:v>59.888373904296081</c:v>
                </c:pt>
                <c:pt idx="434">
                  <c:v>59.904806488283576</c:v>
                </c:pt>
                <c:pt idx="435">
                  <c:v>59.921209166752028</c:v>
                </c:pt>
                <c:pt idx="436">
                  <c:v>59.937582072842858</c:v>
                </c:pt>
                <c:pt idx="437">
                  <c:v>59.953925338818898</c:v>
                </c:pt>
                <c:pt idx="438">
                  <c:v>59.970239096072262</c:v>
                </c:pt>
                <c:pt idx="439">
                  <c:v>59.98652347513206</c:v>
                </c:pt>
                <c:pt idx="440">
                  <c:v>60.00277860567202</c:v>
                </c:pt>
                <c:pt idx="441">
                  <c:v>60.019004616518075</c:v>
                </c:pt>
                <c:pt idx="442">
                  <c:v>60.035201635655802</c:v>
                </c:pt>
                <c:pt idx="443">
                  <c:v>60.051369790237878</c:v>
                </c:pt>
                <c:pt idx="444">
                  <c:v>60.067509206591296</c:v>
                </c:pt>
                <c:pt idx="445">
                  <c:v>60.083620010224671</c:v>
                </c:pt>
                <c:pt idx="446">
                  <c:v>60.099702325835331</c:v>
                </c:pt>
                <c:pt idx="447">
                  <c:v>60.115756277316464</c:v>
                </c:pt>
                <c:pt idx="448">
                  <c:v>60.131781987764022</c:v>
                </c:pt>
                <c:pt idx="449">
                  <c:v>60.147779579483704</c:v>
                </c:pt>
                <c:pt idx="450">
                  <c:v>60.163749173997793</c:v>
                </c:pt>
                <c:pt idx="451">
                  <c:v>60.179690892051873</c:v>
                </c:pt>
                <c:pt idx="452">
                  <c:v>60.195604853621589</c:v>
                </c:pt>
                <c:pt idx="453">
                  <c:v>60.211491177919235</c:v>
                </c:pt>
                <c:pt idx="454">
                  <c:v>60.227349983400316</c:v>
                </c:pt>
                <c:pt idx="455">
                  <c:v>60.243181387770015</c:v>
                </c:pt>
                <c:pt idx="456">
                  <c:v>60.258985507989628</c:v>
                </c:pt>
                <c:pt idx="457">
                  <c:v>60.274762460282872</c:v>
                </c:pt>
                <c:pt idx="458">
                  <c:v>60.290512360142209</c:v>
                </c:pt>
                <c:pt idx="459">
                  <c:v>60.30623532233502</c:v>
                </c:pt>
                <c:pt idx="460">
                  <c:v>60.321931460909738</c:v>
                </c:pt>
                <c:pt idx="461">
                  <c:v>60.337600889201973</c:v>
                </c:pt>
                <c:pt idx="462">
                  <c:v>60.353243719840471</c:v>
                </c:pt>
                <c:pt idx="463">
                  <c:v>60.368860064753079</c:v>
                </c:pt>
                <c:pt idx="464">
                  <c:v>60.384450035172662</c:v>
                </c:pt>
                <c:pt idx="465">
                  <c:v>60.400013741642908</c:v>
                </c:pt>
                <c:pt idx="466">
                  <c:v>60.415551294024041</c:v>
                </c:pt>
                <c:pt idx="467">
                  <c:v>60.431062801498634</c:v>
                </c:pt>
                <c:pt idx="468">
                  <c:v>60.446548372577141</c:v>
                </c:pt>
                <c:pt idx="469">
                  <c:v>60.462008115103544</c:v>
                </c:pt>
                <c:pt idx="470">
                  <c:v>60.477442136260876</c:v>
                </c:pt>
                <c:pt idx="471">
                  <c:v>60.492850542576669</c:v>
                </c:pt>
                <c:pt idx="472">
                  <c:v>60.508233439928382</c:v>
                </c:pt>
                <c:pt idx="473">
                  <c:v>60.523590933548739</c:v>
                </c:pt>
                <c:pt idx="474">
                  <c:v>60.538923128031044</c:v>
                </c:pt>
                <c:pt idx="475">
                  <c:v>60.554230127334449</c:v>
                </c:pt>
                <c:pt idx="476">
                  <c:v>60.569512034789099</c:v>
                </c:pt>
                <c:pt idx="477">
                  <c:v>60.584768953101317</c:v>
                </c:pt>
                <c:pt idx="478">
                  <c:v>60.600000984358637</c:v>
                </c:pt>
                <c:pt idx="479">
                  <c:v>60.615208230034916</c:v>
                </c:pt>
                <c:pt idx="480">
                  <c:v>60.630390790995229</c:v>
                </c:pt>
                <c:pt idx="481">
                  <c:v>60.645548767500877</c:v>
                </c:pt>
                <c:pt idx="482">
                  <c:v>60.660682259214227</c:v>
                </c:pt>
                <c:pt idx="483">
                  <c:v>60.675791365203558</c:v>
                </c:pt>
                <c:pt idx="484">
                  <c:v>60.690876183947829</c:v>
                </c:pt>
                <c:pt idx="485">
                  <c:v>60.705936813341459</c:v>
                </c:pt>
                <c:pt idx="486">
                  <c:v>60.720973350698969</c:v>
                </c:pt>
                <c:pt idx="487">
                  <c:v>60.735985892759643</c:v>
                </c:pt>
                <c:pt idx="488">
                  <c:v>60.750974535692109</c:v>
                </c:pt>
                <c:pt idx="489">
                  <c:v>60.765939375098924</c:v>
                </c:pt>
                <c:pt idx="490">
                  <c:v>60.780880506021035</c:v>
                </c:pt>
                <c:pt idx="491">
                  <c:v>60.795798022942257</c:v>
                </c:pt>
                <c:pt idx="492">
                  <c:v>60.810692019793692</c:v>
                </c:pt>
                <c:pt idx="493">
                  <c:v>60.825562589958096</c:v>
                </c:pt>
                <c:pt idx="494">
                  <c:v>60.840409826274183</c:v>
                </c:pt>
                <c:pt idx="495">
                  <c:v>60.855233821040947</c:v>
                </c:pt>
                <c:pt idx="496">
                  <c:v>60.870034666021894</c:v>
                </c:pt>
                <c:pt idx="497">
                  <c:v>60.884812452449225</c:v>
                </c:pt>
                <c:pt idx="498">
                  <c:v>60.899567271027983</c:v>
                </c:pt>
                <c:pt idx="499">
                  <c:v>60.914299211940225</c:v>
                </c:pt>
                <c:pt idx="500">
                  <c:v>60.929008364849061</c:v>
                </c:pt>
                <c:pt idx="501">
                  <c:v>60.943694818902692</c:v>
                </c:pt>
                <c:pt idx="502">
                  <c:v>60.958358662738434</c:v>
                </c:pt>
                <c:pt idx="503">
                  <c:v>60.972999984486634</c:v>
                </c:pt>
                <c:pt idx="504">
                  <c:v>60.987618871774636</c:v>
                </c:pt>
                <c:pt idx="505">
                  <c:v>61.002215411730631</c:v>
                </c:pt>
                <c:pt idx="506">
                  <c:v>61.016789690987551</c:v>
                </c:pt>
                <c:pt idx="507">
                  <c:v>61.031341795686807</c:v>
                </c:pt>
                <c:pt idx="508">
                  <c:v>61.045871811482129</c:v>
                </c:pt>
                <c:pt idx="509">
                  <c:v>61.060379823543244</c:v>
                </c:pt>
                <c:pt idx="510">
                  <c:v>61.074865916559631</c:v>
                </c:pt>
                <c:pt idx="511">
                  <c:v>61.089330174744148</c:v>
                </c:pt>
                <c:pt idx="512">
                  <c:v>61.103772681836674</c:v>
                </c:pt>
                <c:pt idx="513">
                  <c:v>61.118193521107706</c:v>
                </c:pt>
                <c:pt idx="514">
                  <c:v>61.132592775361921</c:v>
                </c:pt>
                <c:pt idx="515">
                  <c:v>61.146970526941679</c:v>
                </c:pt>
                <c:pt idx="516">
                  <c:v>61.161326857730543</c:v>
                </c:pt>
                <c:pt idx="517">
                  <c:v>61.175661849156761</c:v>
                </c:pt>
                <c:pt idx="518">
                  <c:v>61.189975582196631</c:v>
                </c:pt>
                <c:pt idx="519">
                  <c:v>61.204268137377952</c:v>
                </c:pt>
                <c:pt idx="520">
                  <c:v>61.218539594783365</c:v>
                </c:pt>
                <c:pt idx="521">
                  <c:v>61.232790034053679</c:v>
                </c:pt>
                <c:pt idx="522">
                  <c:v>61.247019534391178</c:v>
                </c:pt>
                <c:pt idx="523">
                  <c:v>61.261228174562916</c:v>
                </c:pt>
                <c:pt idx="524">
                  <c:v>61.275416032903898</c:v>
                </c:pt>
                <c:pt idx="525">
                  <c:v>61.289583187320353</c:v>
                </c:pt>
                <c:pt idx="526">
                  <c:v>61.303729715292882</c:v>
                </c:pt>
                <c:pt idx="527">
                  <c:v>61.317855693879579</c:v>
                </c:pt>
                <c:pt idx="528">
                  <c:v>61.331961199719238</c:v>
                </c:pt>
                <c:pt idx="529">
                  <c:v>61.34604630903435</c:v>
                </c:pt>
                <c:pt idx="530">
                  <c:v>61.36011109763421</c:v>
                </c:pt>
                <c:pt idx="531">
                  <c:v>61.374155640917962</c:v>
                </c:pt>
                <c:pt idx="532">
                  <c:v>61.38818001387758</c:v>
                </c:pt>
                <c:pt idx="533">
                  <c:v>61.40218429110088</c:v>
                </c:pt>
                <c:pt idx="534">
                  <c:v>61.416168546774429</c:v>
                </c:pt>
                <c:pt idx="535">
                  <c:v>61.430132854686526</c:v>
                </c:pt>
                <c:pt idx="536">
                  <c:v>61.444077288230019</c:v>
                </c:pt>
                <c:pt idx="537">
                  <c:v>61.45800192040528</c:v>
                </c:pt>
                <c:pt idx="538">
                  <c:v>61.471906823822948</c:v>
                </c:pt>
                <c:pt idx="539">
                  <c:v>61.485792070706843</c:v>
                </c:pt>
                <c:pt idx="540">
                  <c:v>61.499657732896701</c:v>
                </c:pt>
                <c:pt idx="541">
                  <c:v>61.513503881850937</c:v>
                </c:pt>
                <c:pt idx="542">
                  <c:v>61.527330588649448</c:v>
                </c:pt>
                <c:pt idx="543">
                  <c:v>61.541137923996281</c:v>
                </c:pt>
                <c:pt idx="544">
                  <c:v>61.55492595822232</c:v>
                </c:pt>
                <c:pt idx="545">
                  <c:v>61.568694761288029</c:v>
                </c:pt>
                <c:pt idx="546">
                  <c:v>61.582444402786003</c:v>
                </c:pt>
                <c:pt idx="547">
                  <c:v>61.596174951943681</c:v>
                </c:pt>
                <c:pt idx="548">
                  <c:v>61.609886477625857</c:v>
                </c:pt>
                <c:pt idx="549">
                  <c:v>61.623579048337355</c:v>
                </c:pt>
                <c:pt idx="550">
                  <c:v>61.637252732225491</c:v>
                </c:pt>
                <c:pt idx="551">
                  <c:v>61.650907597082686</c:v>
                </c:pt>
                <c:pt idx="552">
                  <c:v>61.66454371034888</c:v>
                </c:pt>
                <c:pt idx="553">
                  <c:v>61.678161139114131</c:v>
                </c:pt>
                <c:pt idx="554">
                  <c:v>61.691759950120982</c:v>
                </c:pt>
                <c:pt idx="555">
                  <c:v>61.705340209766952</c:v>
                </c:pt>
                <c:pt idx="556">
                  <c:v>61.718901984106964</c:v>
                </c:pt>
                <c:pt idx="557">
                  <c:v>61.732445338855712</c:v>
                </c:pt>
                <c:pt idx="558">
                  <c:v>61.745970339390077</c:v>
                </c:pt>
                <c:pt idx="559">
                  <c:v>61.759477050751443</c:v>
                </c:pt>
                <c:pt idx="560">
                  <c:v>61.772965537648076</c:v>
                </c:pt>
                <c:pt idx="561">
                  <c:v>61.786435864457431</c:v>
                </c:pt>
                <c:pt idx="562">
                  <c:v>61.799888095228425</c:v>
                </c:pt>
                <c:pt idx="563">
                  <c:v>61.813322293683754</c:v>
                </c:pt>
                <c:pt idx="564">
                  <c:v>61.82673852322209</c:v>
                </c:pt>
                <c:pt idx="565">
                  <c:v>61.840136846920394</c:v>
                </c:pt>
                <c:pt idx="566">
                  <c:v>61.853517327536082</c:v>
                </c:pt>
                <c:pt idx="567">
                  <c:v>61.866880027509247</c:v>
                </c:pt>
                <c:pt idx="568">
                  <c:v>61.880225008964835</c:v>
                </c:pt>
                <c:pt idx="569">
                  <c:v>61.893552333714794</c:v>
                </c:pt>
                <c:pt idx="570">
                  <c:v>61.906862063260235</c:v>
                </c:pt>
                <c:pt idx="571">
                  <c:v>61.920154258793538</c:v>
                </c:pt>
                <c:pt idx="572">
                  <c:v>61.933428981200507</c:v>
                </c:pt>
                <c:pt idx="573">
                  <c:v>61.946686291062385</c:v>
                </c:pt>
                <c:pt idx="574">
                  <c:v>61.959926248657972</c:v>
                </c:pt>
                <c:pt idx="575">
                  <c:v>61.973148913965673</c:v>
                </c:pt>
                <c:pt idx="576">
                  <c:v>61.986354346665543</c:v>
                </c:pt>
                <c:pt idx="577">
                  <c:v>61.999542606141276</c:v>
                </c:pt>
                <c:pt idx="578">
                  <c:v>62.012713751482217</c:v>
                </c:pt>
                <c:pt idx="579">
                  <c:v>62.025867841485365</c:v>
                </c:pt>
                <c:pt idx="580">
                  <c:v>62.039004934657342</c:v>
                </c:pt>
                <c:pt idx="581">
                  <c:v>62.052125089216297</c:v>
                </c:pt>
                <c:pt idx="582">
                  <c:v>62.065228363093915</c:v>
                </c:pt>
                <c:pt idx="583">
                  <c:v>62.078314813937268</c:v>
                </c:pt>
                <c:pt idx="584">
                  <c:v>62.091384499110745</c:v>
                </c:pt>
                <c:pt idx="585">
                  <c:v>62.104437475697964</c:v>
                </c:pt>
                <c:pt idx="586">
                  <c:v>62.117473800503582</c:v>
                </c:pt>
                <c:pt idx="587">
                  <c:v>62.130493530055233</c:v>
                </c:pt>
                <c:pt idx="588">
                  <c:v>62.143496720605285</c:v>
                </c:pt>
                <c:pt idx="589">
                  <c:v>62.156483428132717</c:v>
                </c:pt>
                <c:pt idx="590">
                  <c:v>62.169453708344918</c:v>
                </c:pt>
                <c:pt idx="591">
                  <c:v>62.182407616679455</c:v>
                </c:pt>
                <c:pt idx="592">
                  <c:v>62.195345208305888</c:v>
                </c:pt>
                <c:pt idx="593">
                  <c:v>62.208266538127546</c:v>
                </c:pt>
                <c:pt idx="594">
                  <c:v>62.221171660783234</c:v>
                </c:pt>
                <c:pt idx="595">
                  <c:v>62.234060630648962</c:v>
                </c:pt>
                <c:pt idx="596">
                  <c:v>62.246933501839742</c:v>
                </c:pt>
                <c:pt idx="597">
                  <c:v>62.25979032821121</c:v>
                </c:pt>
                <c:pt idx="598">
                  <c:v>62.272631163361375</c:v>
                </c:pt>
                <c:pt idx="599">
                  <c:v>62.285456060632292</c:v>
                </c:pt>
                <c:pt idx="600">
                  <c:v>62.298265073111693</c:v>
                </c:pt>
                <c:pt idx="601">
                  <c:v>62.311058253634691</c:v>
                </c:pt>
                <c:pt idx="602">
                  <c:v>62.32383565478537</c:v>
                </c:pt>
                <c:pt idx="603">
                  <c:v>62.336597328898449</c:v>
                </c:pt>
                <c:pt idx="604">
                  <c:v>62.349343328060883</c:v>
                </c:pt>
                <c:pt idx="605">
                  <c:v>62.362073704113449</c:v>
                </c:pt>
                <c:pt idx="606">
                  <c:v>62.374788508652351</c:v>
                </c:pt>
                <c:pt idx="607">
                  <c:v>62.387487793030786</c:v>
                </c:pt>
                <c:pt idx="608">
                  <c:v>62.400171608360516</c:v>
                </c:pt>
                <c:pt idx="609">
                  <c:v>62.412840005513395</c:v>
                </c:pt>
                <c:pt idx="610">
                  <c:v>62.425493035122933</c:v>
                </c:pt>
                <c:pt idx="611">
                  <c:v>62.438130747585781</c:v>
                </c:pt>
                <c:pt idx="612">
                  <c:v>62.450753193063299</c:v>
                </c:pt>
                <c:pt idx="613">
                  <c:v>62.463360421483017</c:v>
                </c:pt>
                <c:pt idx="614">
                  <c:v>62.475952482540102</c:v>
                </c:pt>
                <c:pt idx="615">
                  <c:v>62.488529425698928</c:v>
                </c:pt>
                <c:pt idx="616">
                  <c:v>62.50109130019441</c:v>
                </c:pt>
                <c:pt idx="617">
                  <c:v>62.513638155033554</c:v>
                </c:pt>
                <c:pt idx="618">
                  <c:v>62.526170038996867</c:v>
                </c:pt>
                <c:pt idx="619">
                  <c:v>62.538687000639783</c:v>
                </c:pt>
                <c:pt idx="620">
                  <c:v>62.551189088294109</c:v>
                </c:pt>
                <c:pt idx="621">
                  <c:v>62.563676350069372</c:v>
                </c:pt>
                <c:pt idx="622">
                  <c:v>62.576148833854276</c:v>
                </c:pt>
                <c:pt idx="623">
                  <c:v>62.588606587318075</c:v>
                </c:pt>
                <c:pt idx="624">
                  <c:v>62.601049657911915</c:v>
                </c:pt>
                <c:pt idx="625">
                  <c:v>62.613478092870238</c:v>
                </c:pt>
                <c:pt idx="626">
                  <c:v>62.625891939212117</c:v>
                </c:pt>
                <c:pt idx="627">
                  <c:v>62.6382912437426</c:v>
                </c:pt>
                <c:pt idx="628">
                  <c:v>62.650676053054035</c:v>
                </c:pt>
                <c:pt idx="629">
                  <c:v>62.663046413527404</c:v>
                </c:pt>
                <c:pt idx="630">
                  <c:v>62.675402371333647</c:v>
                </c:pt>
                <c:pt idx="631">
                  <c:v>62.68774397243493</c:v>
                </c:pt>
                <c:pt idx="632">
                  <c:v>62.700071262585944</c:v>
                </c:pt>
                <c:pt idx="633">
                  <c:v>62.712384287335233</c:v>
                </c:pt>
                <c:pt idx="634">
                  <c:v>62.724683092026403</c:v>
                </c:pt>
                <c:pt idx="635">
                  <c:v>62.736967721799395</c:v>
                </c:pt>
                <c:pt idx="636">
                  <c:v>62.749238221591781</c:v>
                </c:pt>
                <c:pt idx="637">
                  <c:v>62.761494636139986</c:v>
                </c:pt>
                <c:pt idx="638">
                  <c:v>62.773737009980465</c:v>
                </c:pt>
                <c:pt idx="639">
                  <c:v>62.785965387451029</c:v>
                </c:pt>
                <c:pt idx="640">
                  <c:v>62.798179812691963</c:v>
                </c:pt>
                <c:pt idx="641">
                  <c:v>62.810380329647302</c:v>
                </c:pt>
                <c:pt idx="642">
                  <c:v>62.822566982065979</c:v>
                </c:pt>
                <c:pt idx="643">
                  <c:v>62.834739813503035</c:v>
                </c:pt>
                <c:pt idx="644">
                  <c:v>62.84689886732081</c:v>
                </c:pt>
                <c:pt idx="645">
                  <c:v>62.859044186690049</c:v>
                </c:pt>
                <c:pt idx="646">
                  <c:v>62.871175814591155</c:v>
                </c:pt>
                <c:pt idx="647">
                  <c:v>62.883293793815263</c:v>
                </c:pt>
                <c:pt idx="648">
                  <c:v>62.895398166965442</c:v>
                </c:pt>
                <c:pt idx="649">
                  <c:v>62.907488976457749</c:v>
                </c:pt>
                <c:pt idx="650">
                  <c:v>62.919566264522466</c:v>
                </c:pt>
                <c:pt idx="651">
                  <c:v>62.931630073205078</c:v>
                </c:pt>
                <c:pt idx="652">
                  <c:v>62.94368044436753</c:v>
                </c:pt>
                <c:pt idx="653">
                  <c:v>62.955717419689229</c:v>
                </c:pt>
                <c:pt idx="654">
                  <c:v>62.967741040668152</c:v>
                </c:pt>
                <c:pt idx="655">
                  <c:v>62.979751348621946</c:v>
                </c:pt>
                <c:pt idx="656">
                  <c:v>62.991748384689011</c:v>
                </c:pt>
                <c:pt idx="657">
                  <c:v>63.003732189829542</c:v>
                </c:pt>
                <c:pt idx="658">
                  <c:v>63.015702804826603</c:v>
                </c:pt>
                <c:pt idx="659">
                  <c:v>63.027660270287193</c:v>
                </c:pt>
                <c:pt idx="660">
                  <c:v>63.039604626643253</c:v>
                </c:pt>
                <c:pt idx="661">
                  <c:v>63.051535914152737</c:v>
                </c:pt>
                <c:pt idx="662">
                  <c:v>63.063454172900634</c:v>
                </c:pt>
                <c:pt idx="663">
                  <c:v>63.075359442799972</c:v>
                </c:pt>
                <c:pt idx="664">
                  <c:v>63.08725176359286</c:v>
                </c:pt>
                <c:pt idx="665">
                  <c:v>63.099131174851451</c:v>
                </c:pt>
                <c:pt idx="666">
                  <c:v>63.110997715978996</c:v>
                </c:pt>
                <c:pt idx="667">
                  <c:v>63.122851426210794</c:v>
                </c:pt>
                <c:pt idx="668">
                  <c:v>63.134692344615189</c:v>
                </c:pt>
                <c:pt idx="669">
                  <c:v>63.146520510094568</c:v>
                </c:pt>
                <c:pt idx="670">
                  <c:v>63.158335961386285</c:v>
                </c:pt>
                <c:pt idx="671">
                  <c:v>63.170138737063667</c:v>
                </c:pt>
                <c:pt idx="672">
                  <c:v>63.181928875536933</c:v>
                </c:pt>
                <c:pt idx="673">
                  <c:v>63.193706415054187</c:v>
                </c:pt>
                <c:pt idx="674">
                  <c:v>63.205471393702325</c:v>
                </c:pt>
                <c:pt idx="675">
                  <c:v>63.217223849408001</c:v>
                </c:pt>
                <c:pt idx="676">
                  <c:v>63.228963819938492</c:v>
                </c:pt>
                <c:pt idx="677">
                  <c:v>63.240691342902714</c:v>
                </c:pt>
                <c:pt idx="678">
                  <c:v>63.252406455752052</c:v>
                </c:pt>
                <c:pt idx="679">
                  <c:v>63.264109195781337</c:v>
                </c:pt>
                <c:pt idx="680">
                  <c:v>63.275799600129673</c:v>
                </c:pt>
                <c:pt idx="681">
                  <c:v>63.28747770578142</c:v>
                </c:pt>
                <c:pt idx="682">
                  <c:v>63.299143549566999</c:v>
                </c:pt>
                <c:pt idx="683">
                  <c:v>63.310797168163852</c:v>
                </c:pt>
                <c:pt idx="684">
                  <c:v>63.322438598097243</c:v>
                </c:pt>
                <c:pt idx="685">
                  <c:v>63.334067875741198</c:v>
                </c:pt>
                <c:pt idx="686">
                  <c:v>63.345685037319306</c:v>
                </c:pt>
                <c:pt idx="687">
                  <c:v>63.357290118905645</c:v>
                </c:pt>
                <c:pt idx="688">
                  <c:v>63.368883156425568</c:v>
                </c:pt>
                <c:pt idx="689">
                  <c:v>63.380464185656592</c:v>
                </c:pt>
                <c:pt idx="690">
                  <c:v>63.392033242229203</c:v>
                </c:pt>
                <c:pt idx="691">
                  <c:v>63.403590361627757</c:v>
                </c:pt>
                <c:pt idx="692">
                  <c:v>63.415135579191215</c:v>
                </c:pt>
                <c:pt idx="693">
                  <c:v>63.426668930114026</c:v>
                </c:pt>
                <c:pt idx="694">
                  <c:v>63.43819044944695</c:v>
                </c:pt>
                <c:pt idx="695">
                  <c:v>63.449700172097806</c:v>
                </c:pt>
                <c:pt idx="696">
                  <c:v>63.461198132832358</c:v>
                </c:pt>
                <c:pt idx="697">
                  <c:v>63.472684366275061</c:v>
                </c:pt>
                <c:pt idx="698">
                  <c:v>63.484158906909876</c:v>
                </c:pt>
                <c:pt idx="699">
                  <c:v>63.495621789081028</c:v>
                </c:pt>
                <c:pt idx="700">
                  <c:v>63.507073046993838</c:v>
                </c:pt>
                <c:pt idx="701">
                  <c:v>63.51851271471547</c:v>
                </c:pt>
                <c:pt idx="702">
                  <c:v>63.529940826175697</c:v>
                </c:pt>
                <c:pt idx="703">
                  <c:v>63.541357415167688</c:v>
                </c:pt>
                <c:pt idx="704">
                  <c:v>63.552762515348739</c:v>
                </c:pt>
                <c:pt idx="705">
                  <c:v>63.564156160241097</c:v>
                </c:pt>
                <c:pt idx="706">
                  <c:v>63.57553838323259</c:v>
                </c:pt>
                <c:pt idx="707">
                  <c:v>63.586909217577514</c:v>
                </c:pt>
                <c:pt idx="708">
                  <c:v>63.598268696397263</c:v>
                </c:pt>
                <c:pt idx="709">
                  <c:v>63.609616852681121</c:v>
                </c:pt>
                <c:pt idx="710">
                  <c:v>63.62095371928698</c:v>
                </c:pt>
                <c:pt idx="711">
                  <c:v>63.632279328942026</c:v>
                </c:pt>
                <c:pt idx="712">
                  <c:v>63.643593714243572</c:v>
                </c:pt>
                <c:pt idx="713">
                  <c:v>63.654896907659605</c:v>
                </c:pt>
                <c:pt idx="714">
                  <c:v>63.666188941529661</c:v>
                </c:pt>
                <c:pt idx="715">
                  <c:v>63.6774698480654</c:v>
                </c:pt>
                <c:pt idx="716">
                  <c:v>63.688739659351427</c:v>
                </c:pt>
                <c:pt idx="717">
                  <c:v>63.699998407345866</c:v>
                </c:pt>
                <c:pt idx="718">
                  <c:v>63.711246123881139</c:v>
                </c:pt>
                <c:pt idx="719">
                  <c:v>63.722482840664618</c:v>
                </c:pt>
                <c:pt idx="720">
                  <c:v>63.733708589279324</c:v>
                </c:pt>
                <c:pt idx="721">
                  <c:v>63.744923401184565</c:v>
                </c:pt>
                <c:pt idx="722">
                  <c:v>63.756127307716682</c:v>
                </c:pt>
                <c:pt idx="723">
                  <c:v>63.767320340089618</c:v>
                </c:pt>
                <c:pt idx="724">
                  <c:v>63.778502529395666</c:v>
                </c:pt>
                <c:pt idx="725">
                  <c:v>63.789673906606104</c:v>
                </c:pt>
                <c:pt idx="726">
                  <c:v>63.800834502571824</c:v>
                </c:pt>
                <c:pt idx="727">
                  <c:v>63.811984348024005</c:v>
                </c:pt>
                <c:pt idx="728">
                  <c:v>63.823123473574768</c:v>
                </c:pt>
                <c:pt idx="729">
                  <c:v>63.834251909717793</c:v>
                </c:pt>
                <c:pt idx="730">
                  <c:v>63.845369686828981</c:v>
                </c:pt>
                <c:pt idx="731">
                  <c:v>63.856476835167065</c:v>
                </c:pt>
                <c:pt idx="732">
                  <c:v>63.867573384874227</c:v>
                </c:pt>
                <c:pt idx="733">
                  <c:v>63.878659365976802</c:v>
                </c:pt>
                <c:pt idx="734">
                  <c:v>63.889734808385789</c:v>
                </c:pt>
                <c:pt idx="735">
                  <c:v>63.900799741897536</c:v>
                </c:pt>
                <c:pt idx="736">
                  <c:v>63.911854196194341</c:v>
                </c:pt>
                <c:pt idx="737">
                  <c:v>63.922898200845033</c:v>
                </c:pt>
                <c:pt idx="738">
                  <c:v>63.933931785305624</c:v>
                </c:pt>
                <c:pt idx="739">
                  <c:v>63.944954978919888</c:v>
                </c:pt>
                <c:pt idx="740">
                  <c:v>63.95596781091993</c:v>
                </c:pt>
                <c:pt idx="741">
                  <c:v>63.966970310426809</c:v>
                </c:pt>
                <c:pt idx="742">
                  <c:v>63.977962506451107</c:v>
                </c:pt>
                <c:pt idx="743">
                  <c:v>63.98894442789355</c:v>
                </c:pt>
                <c:pt idx="744">
                  <c:v>63.999916103545559</c:v>
                </c:pt>
                <c:pt idx="745">
                  <c:v>64.010877562089803</c:v>
                </c:pt>
                <c:pt idx="746">
                  <c:v>64.021828832100852</c:v>
                </c:pt>
                <c:pt idx="747">
                  <c:v>64.032769942045633</c:v>
                </c:pt>
                <c:pt idx="748">
                  <c:v>64.043700920284095</c:v>
                </c:pt>
                <c:pt idx="749">
                  <c:v>64.054621795069764</c:v>
                </c:pt>
                <c:pt idx="750">
                  <c:v>64.065532594550206</c:v>
                </c:pt>
                <c:pt idx="751">
                  <c:v>64.076433346767686</c:v>
                </c:pt>
                <c:pt idx="752">
                  <c:v>64.087324079659695</c:v>
                </c:pt>
                <c:pt idx="753">
                  <c:v>64.09820482105944</c:v>
                </c:pt>
                <c:pt idx="754">
                  <c:v>64.109075598696464</c:v>
                </c:pt>
                <c:pt idx="755">
                  <c:v>64.119936440197151</c:v>
                </c:pt>
                <c:pt idx="756">
                  <c:v>64.130787373085255</c:v>
                </c:pt>
                <c:pt idx="757">
                  <c:v>64.141628424782454</c:v>
                </c:pt>
                <c:pt idx="758">
                  <c:v>64.152459622608859</c:v>
                </c:pt>
                <c:pt idx="759">
                  <c:v>64.163280993783573</c:v>
                </c:pt>
                <c:pt idx="760">
                  <c:v>64.17409256542517</c:v>
                </c:pt>
                <c:pt idx="761">
                  <c:v>64.184894364552264</c:v>
                </c:pt>
                <c:pt idx="762">
                  <c:v>64.19568641808398</c:v>
                </c:pt>
                <c:pt idx="763">
                  <c:v>64.206468752840507</c:v>
                </c:pt>
                <c:pt idx="764">
                  <c:v>64.217241395543567</c:v>
                </c:pt>
                <c:pt idx="765">
                  <c:v>64.228004372816969</c:v>
                </c:pt>
                <c:pt idx="766">
                  <c:v>64.238757711187077</c:v>
                </c:pt>
                <c:pt idx="767">
                  <c:v>64.249501437083325</c:v>
                </c:pt>
                <c:pt idx="768">
                  <c:v>64.260235576838681</c:v>
                </c:pt>
                <c:pt idx="769">
                  <c:v>64.270960156690222</c:v>
                </c:pt>
                <c:pt idx="770">
                  <c:v>64.281675202779525</c:v>
                </c:pt>
                <c:pt idx="771">
                  <c:v>64.292380741153266</c:v>
                </c:pt>
                <c:pt idx="772">
                  <c:v>64.303076797763566</c:v>
                </c:pt>
                <c:pt idx="773">
                  <c:v>64.313763398468609</c:v>
                </c:pt>
                <c:pt idx="774">
                  <c:v>64.32444056903303</c:v>
                </c:pt>
                <c:pt idx="775">
                  <c:v>64.335108335128439</c:v>
                </c:pt>
                <c:pt idx="776">
                  <c:v>64.345766722333863</c:v>
                </c:pt>
                <c:pt idx="777">
                  <c:v>64.356415756136244</c:v>
                </c:pt>
                <c:pt idx="778">
                  <c:v>64.367055461930889</c:v>
                </c:pt>
                <c:pt idx="779">
                  <c:v>64.377685865021903</c:v>
                </c:pt>
                <c:pt idx="780">
                  <c:v>64.388306990622738</c:v>
                </c:pt>
                <c:pt idx="781">
                  <c:v>64.398918863856551</c:v>
                </c:pt>
                <c:pt idx="782">
                  <c:v>64.409521509756729</c:v>
                </c:pt>
                <c:pt idx="783">
                  <c:v>64.420114953267316</c:v>
                </c:pt>
                <c:pt idx="784">
                  <c:v>64.430699219243451</c:v>
                </c:pt>
                <c:pt idx="785">
                  <c:v>64.44127433245184</c:v>
                </c:pt>
                <c:pt idx="786">
                  <c:v>64.451840317571182</c:v>
                </c:pt>
                <c:pt idx="787">
                  <c:v>64.462397199192608</c:v>
                </c:pt>
                <c:pt idx="788">
                  <c:v>64.472945001820136</c:v>
                </c:pt>
                <c:pt idx="789">
                  <c:v>64.483483749871098</c:v>
                </c:pt>
                <c:pt idx="790">
                  <c:v>64.494013467676581</c:v>
                </c:pt>
                <c:pt idx="791">
                  <c:v>64.504534179481851</c:v>
                </c:pt>
                <c:pt idx="792">
                  <c:v>64.515045909446741</c:v>
                </c:pt>
                <c:pt idx="793">
                  <c:v>64.525548681646171</c:v>
                </c:pt>
                <c:pt idx="794">
                  <c:v>64.536042520070467</c:v>
                </c:pt>
                <c:pt idx="795">
                  <c:v>64.546527448625881</c:v>
                </c:pt>
                <c:pt idx="796">
                  <c:v>64.557003491134893</c:v>
                </c:pt>
                <c:pt idx="797">
                  <c:v>64.56747067133675</c:v>
                </c:pt>
                <c:pt idx="798">
                  <c:v>64.577929012887779</c:v>
                </c:pt>
                <c:pt idx="799">
                  <c:v>64.588378539361841</c:v>
                </c:pt>
                <c:pt idx="800">
                  <c:v>64.598819274250758</c:v>
                </c:pt>
                <c:pt idx="801">
                  <c:v>64.609251240964653</c:v>
                </c:pt>
                <c:pt idx="802">
                  <c:v>64.619674462832435</c:v>
                </c:pt>
                <c:pt idx="803">
                  <c:v>64.630088963102111</c:v>
                </c:pt>
                <c:pt idx="804">
                  <c:v>64.64049476494128</c:v>
                </c:pt>
                <c:pt idx="805">
                  <c:v>64.650891891437425</c:v>
                </c:pt>
                <c:pt idx="806">
                  <c:v>64.661280365598387</c:v>
                </c:pt>
                <c:pt idx="807">
                  <c:v>64.671660210352741</c:v>
                </c:pt>
                <c:pt idx="808">
                  <c:v>64.682031448550134</c:v>
                </c:pt>
                <c:pt idx="809">
                  <c:v>64.692394102961742</c:v>
                </c:pt>
                <c:pt idx="810">
                  <c:v>64.702748196280567</c:v>
                </c:pt>
                <c:pt idx="811">
                  <c:v>64.713093751121932</c:v>
                </c:pt>
                <c:pt idx="812">
                  <c:v>64.723430790023755</c:v>
                </c:pt>
                <c:pt idx="813">
                  <c:v>64.73375933544699</c:v>
                </c:pt>
                <c:pt idx="814">
                  <c:v>64.744079409775949</c:v>
                </c:pt>
                <c:pt idx="815">
                  <c:v>64.754391035318733</c:v>
                </c:pt>
                <c:pt idx="816">
                  <c:v>64.764694234307555</c:v>
                </c:pt>
                <c:pt idx="817">
                  <c:v>64.774989028899142</c:v>
                </c:pt>
                <c:pt idx="818">
                  <c:v>64.78527544117506</c:v>
                </c:pt>
                <c:pt idx="819">
                  <c:v>64.795553493142137</c:v>
                </c:pt>
                <c:pt idx="820">
                  <c:v>64.80582320673274</c:v>
                </c:pt>
                <c:pt idx="821">
                  <c:v>64.816084603805237</c:v>
                </c:pt>
                <c:pt idx="822">
                  <c:v>64.826337706144244</c:v>
                </c:pt>
                <c:pt idx="823">
                  <c:v>64.836582535461076</c:v>
                </c:pt>
                <c:pt idx="824">
                  <c:v>64.846819113394034</c:v>
                </c:pt>
                <c:pt idx="825">
                  <c:v>64.857047461508799</c:v>
                </c:pt>
                <c:pt idx="826">
                  <c:v>64.867267601298778</c:v>
                </c:pt>
                <c:pt idx="827">
                  <c:v>64.877479554185371</c:v>
                </c:pt>
                <c:pt idx="828">
                  <c:v>64.887683341518454</c:v>
                </c:pt>
                <c:pt idx="829">
                  <c:v>64.897878984576565</c:v>
                </c:pt>
                <c:pt idx="830">
                  <c:v>64.908066504567415</c:v>
                </c:pt>
                <c:pt idx="831">
                  <c:v>64.918245922628088</c:v>
                </c:pt>
                <c:pt idx="832">
                  <c:v>64.928417259825409</c:v>
                </c:pt>
                <c:pt idx="833">
                  <c:v>64.938580537156355</c:v>
                </c:pt>
                <c:pt idx="834">
                  <c:v>64.948735775548244</c:v>
                </c:pt>
                <c:pt idx="835">
                  <c:v>64.958882995859256</c:v>
                </c:pt>
                <c:pt idx="836">
                  <c:v>64.969022218878564</c:v>
                </c:pt>
                <c:pt idx="837">
                  <c:v>64.979153465326817</c:v>
                </c:pt>
                <c:pt idx="838">
                  <c:v>64.989276755856338</c:v>
                </c:pt>
                <c:pt idx="839">
                  <c:v>64.999392111051577</c:v>
                </c:pt>
                <c:pt idx="840">
                  <c:v>65.009499551429315</c:v>
                </c:pt>
                <c:pt idx="841">
                  <c:v>65.01959909743907</c:v>
                </c:pt>
                <c:pt idx="842">
                  <c:v>65.029690769463343</c:v>
                </c:pt>
                <c:pt idx="843">
                  <c:v>65.039774587818002</c:v>
                </c:pt>
                <c:pt idx="844">
                  <c:v>65.049850572752533</c:v>
                </c:pt>
                <c:pt idx="845">
                  <c:v>65.059918744450385</c:v>
                </c:pt>
                <c:pt idx="846">
                  <c:v>65.069979123029299</c:v>
                </c:pt>
                <c:pt idx="847">
                  <c:v>65.080031728541599</c:v>
                </c:pt>
                <c:pt idx="848">
                  <c:v>65.09007658097444</c:v>
                </c:pt>
                <c:pt idx="849">
                  <c:v>65.100113700250219</c:v>
                </c:pt>
                <c:pt idx="850">
                  <c:v>65.110143106226815</c:v>
                </c:pt>
                <c:pt idx="851">
                  <c:v>65.120164818697873</c:v>
                </c:pt>
                <c:pt idx="852">
                  <c:v>65.130178857393176</c:v>
                </c:pt>
                <c:pt idx="853">
                  <c:v>65.140185241978855</c:v>
                </c:pt>
                <c:pt idx="854">
                  <c:v>65.150183992057777</c:v>
                </c:pt>
                <c:pt idx="855">
                  <c:v>65.160175127169751</c:v>
                </c:pt>
                <c:pt idx="856">
                  <c:v>65.170158666791878</c:v>
                </c:pt>
                <c:pt idx="857">
                  <c:v>65.180134630338813</c:v>
                </c:pt>
                <c:pt idx="858">
                  <c:v>65.190103037163112</c:v>
                </c:pt>
                <c:pt idx="859">
                  <c:v>65.2000639065554</c:v>
                </c:pt>
                <c:pt idx="860">
                  <c:v>65.210017257744823</c:v>
                </c:pt>
                <c:pt idx="861">
                  <c:v>65.219963109899155</c:v>
                </c:pt>
                <c:pt idx="862">
                  <c:v>65.229901482125229</c:v>
                </c:pt>
                <c:pt idx="863">
                  <c:v>65.239832393469158</c:v>
                </c:pt>
                <c:pt idx="864">
                  <c:v>65.249755862916587</c:v>
                </c:pt>
                <c:pt idx="865">
                  <c:v>65.259671909393006</c:v>
                </c:pt>
                <c:pt idx="866">
                  <c:v>65.269580551764037</c:v>
                </c:pt>
                <c:pt idx="867">
                  <c:v>65.279481808835683</c:v>
                </c:pt>
                <c:pt idx="868">
                  <c:v>65.289375699354608</c:v>
                </c:pt>
                <c:pt idx="869">
                  <c:v>65.299262242008425</c:v>
                </c:pt>
                <c:pt idx="870">
                  <c:v>65.309141455425959</c:v>
                </c:pt>
                <c:pt idx="871">
                  <c:v>65.319013358177486</c:v>
                </c:pt>
                <c:pt idx="872">
                  <c:v>65.32887796877506</c:v>
                </c:pt>
                <c:pt idx="873">
                  <c:v>65.338735305672742</c:v>
                </c:pt>
                <c:pt idx="874">
                  <c:v>65.348585387266837</c:v>
                </c:pt>
                <c:pt idx="875">
                  <c:v>65.358428231896227</c:v>
                </c:pt>
                <c:pt idx="876">
                  <c:v>65.368263857842592</c:v>
                </c:pt>
                <c:pt idx="877">
                  <c:v>65.378092283330631</c:v>
                </c:pt>
                <c:pt idx="878">
                  <c:v>65.387913526528436</c:v>
                </c:pt>
                <c:pt idx="879">
                  <c:v>65.397727605547615</c:v>
                </c:pt>
                <c:pt idx="880">
                  <c:v>65.407534538443642</c:v>
                </c:pt>
                <c:pt idx="881">
                  <c:v>65.417334343216083</c:v>
                </c:pt>
                <c:pt idx="882">
                  <c:v>65.42712703780883</c:v>
                </c:pt>
                <c:pt idx="883">
                  <c:v>65.436912640110378</c:v>
                </c:pt>
                <c:pt idx="884">
                  <c:v>65.446691167954071</c:v>
                </c:pt>
                <c:pt idx="885">
                  <c:v>65.456462639118342</c:v>
                </c:pt>
                <c:pt idx="886">
                  <c:v>65.466227071326969</c:v>
                </c:pt>
                <c:pt idx="887">
                  <c:v>65.475984482249316</c:v>
                </c:pt>
                <c:pt idx="888">
                  <c:v>65.485734889500591</c:v>
                </c:pt>
                <c:pt idx="889">
                  <c:v>65.495478310642056</c:v>
                </c:pt>
                <c:pt idx="890">
                  <c:v>65.505214763181343</c:v>
                </c:pt>
                <c:pt idx="891">
                  <c:v>65.514944264572591</c:v>
                </c:pt>
                <c:pt idx="892">
                  <c:v>65.524666832216766</c:v>
                </c:pt>
                <c:pt idx="893">
                  <c:v>65.534382483461869</c:v>
                </c:pt>
                <c:pt idx="894">
                  <c:v>65.544091235603176</c:v>
                </c:pt>
                <c:pt idx="895">
                  <c:v>65.553793105883486</c:v>
                </c:pt>
                <c:pt idx="896">
                  <c:v>65.563488111493342</c:v>
                </c:pt>
                <c:pt idx="897">
                  <c:v>65.573176269571263</c:v>
                </c:pt>
                <c:pt idx="898">
                  <c:v>65.582857597203997</c:v>
                </c:pt>
                <c:pt idx="899">
                  <c:v>65.592532111426692</c:v>
                </c:pt>
                <c:pt idx="900">
                  <c:v>65.602199829223252</c:v>
                </c:pt>
                <c:pt idx="901">
                  <c:v>65.611860767526395</c:v>
                </c:pt>
                <c:pt idx="902">
                  <c:v>65.621514943218031</c:v>
                </c:pt>
                <c:pt idx="903">
                  <c:v>65.631162373129399</c:v>
                </c:pt>
                <c:pt idx="904">
                  <c:v>65.640803074041301</c:v>
                </c:pt>
                <c:pt idx="905">
                  <c:v>65.650437062684404</c:v>
                </c:pt>
                <c:pt idx="906">
                  <c:v>65.660064355739351</c:v>
                </c:pt>
                <c:pt idx="907">
                  <c:v>65.669684969837022</c:v>
                </c:pt>
                <c:pt idx="908">
                  <c:v>65.679298921558811</c:v>
                </c:pt>
                <c:pt idx="909">
                  <c:v>65.688906227436775</c:v>
                </c:pt>
                <c:pt idx="910">
                  <c:v>65.698506903953884</c:v>
                </c:pt>
                <c:pt idx="911">
                  <c:v>65.708100967544198</c:v>
                </c:pt>
                <c:pt idx="912">
                  <c:v>65.717688434593171</c:v>
                </c:pt>
                <c:pt idx="913">
                  <c:v>65.72726932143776</c:v>
                </c:pt>
                <c:pt idx="914">
                  <c:v>65.736843644366687</c:v>
                </c:pt>
                <c:pt idx="915">
                  <c:v>65.746411419620685</c:v>
                </c:pt>
                <c:pt idx="916">
                  <c:v>65.755972663392654</c:v>
                </c:pt>
                <c:pt idx="917">
                  <c:v>65.765527391827888</c:v>
                </c:pt>
                <c:pt idx="918">
                  <c:v>65.775075621024286</c:v>
                </c:pt>
                <c:pt idx="919">
                  <c:v>65.784617367032581</c:v>
                </c:pt>
                <c:pt idx="920">
                  <c:v>65.794152645856485</c:v>
                </c:pt>
                <c:pt idx="921">
                  <c:v>65.803681473452954</c:v>
                </c:pt>
                <c:pt idx="922">
                  <c:v>65.813203865732405</c:v>
                </c:pt>
                <c:pt idx="923">
                  <c:v>65.822719838558868</c:v>
                </c:pt>
                <c:pt idx="924">
                  <c:v>65.832229407750162</c:v>
                </c:pt>
                <c:pt idx="925">
                  <c:v>65.841732589078205</c:v>
                </c:pt>
                <c:pt idx="926">
                  <c:v>65.851229398269126</c:v>
                </c:pt>
                <c:pt idx="927">
                  <c:v>65.860719851003495</c:v>
                </c:pt>
                <c:pt idx="928">
                  <c:v>65.87020396291652</c:v>
                </c:pt>
                <c:pt idx="929">
                  <c:v>65.87968174959822</c:v>
                </c:pt>
                <c:pt idx="930">
                  <c:v>65.889153226593649</c:v>
                </c:pt>
                <c:pt idx="931">
                  <c:v>65.898618409403099</c:v>
                </c:pt>
                <c:pt idx="932">
                  <c:v>65.908077313482252</c:v>
                </c:pt>
                <c:pt idx="933">
                  <c:v>65.917529954242411</c:v>
                </c:pt>
                <c:pt idx="934">
                  <c:v>65.926976347050697</c:v>
                </c:pt>
                <c:pt idx="935">
                  <c:v>65.936416507230192</c:v>
                </c:pt>
                <c:pt idx="936">
                  <c:v>65.945850450060163</c:v>
                </c:pt>
                <c:pt idx="937">
                  <c:v>65.955278190776284</c:v>
                </c:pt>
                <c:pt idx="938">
                  <c:v>65.964699744570737</c:v>
                </c:pt>
                <c:pt idx="939">
                  <c:v>65.974115126592494</c:v>
                </c:pt>
                <c:pt idx="940">
                  <c:v>65.983524351947423</c:v>
                </c:pt>
                <c:pt idx="941">
                  <c:v>65.992927435698519</c:v>
                </c:pt>
                <c:pt idx="942">
                  <c:v>66.0023243928661</c:v>
                </c:pt>
                <c:pt idx="943">
                  <c:v>66.011715238427954</c:v>
                </c:pt>
                <c:pt idx="944">
                  <c:v>66.021099987319545</c:v>
                </c:pt>
                <c:pt idx="945">
                  <c:v>66.030478654434134</c:v>
                </c:pt>
                <c:pt idx="946">
                  <c:v>66.039851254623102</c:v>
                </c:pt>
                <c:pt idx="947">
                  <c:v>66.049217802695949</c:v>
                </c:pt>
                <c:pt idx="948">
                  <c:v>66.058578313420639</c:v>
                </c:pt>
                <c:pt idx="949">
                  <c:v>66.067932801523639</c:v>
                </c:pt>
                <c:pt idx="950">
                  <c:v>66.07728128169019</c:v>
                </c:pt>
                <c:pt idx="951">
                  <c:v>66.086623768564451</c:v>
                </c:pt>
                <c:pt idx="952">
                  <c:v>66.095960276749679</c:v>
                </c:pt>
                <c:pt idx="953">
                  <c:v>66.105290820808349</c:v>
                </c:pt>
                <c:pt idx="954">
                  <c:v>66.114615415262463</c:v>
                </c:pt>
                <c:pt idx="955">
                  <c:v>66.123934074593549</c:v>
                </c:pt>
                <c:pt idx="956">
                  <c:v>66.133246813243005</c:v>
                </c:pt>
                <c:pt idx="957">
                  <c:v>66.142553645612097</c:v>
                </c:pt>
                <c:pt idx="958">
                  <c:v>66.151854586062271</c:v>
                </c:pt>
                <c:pt idx="959">
                  <c:v>66.16114964891527</c:v>
                </c:pt>
                <c:pt idx="960">
                  <c:v>66.170438848453287</c:v>
                </c:pt>
                <c:pt idx="961">
                  <c:v>66.179722198919109</c:v>
                </c:pt>
                <c:pt idx="962">
                  <c:v>66.188999714516399</c:v>
                </c:pt>
                <c:pt idx="963">
                  <c:v>66.198271409409713</c:v>
                </c:pt>
                <c:pt idx="964">
                  <c:v>66.207537297724755</c:v>
                </c:pt>
                <c:pt idx="965">
                  <c:v>66.216797393548546</c:v>
                </c:pt>
                <c:pt idx="966">
                  <c:v>66.226051710929525</c:v>
                </c:pt>
                <c:pt idx="967">
                  <c:v>66.235300263877761</c:v>
                </c:pt>
                <c:pt idx="968">
                  <c:v>66.244543066365125</c:v>
                </c:pt>
                <c:pt idx="969">
                  <c:v>66.253780132325375</c:v>
                </c:pt>
                <c:pt idx="970">
                  <c:v>66.263011475654437</c:v>
                </c:pt>
                <c:pt idx="971">
                  <c:v>66.272237110210426</c:v>
                </c:pt>
                <c:pt idx="972">
                  <c:v>66.281457049813923</c:v>
                </c:pt>
                <c:pt idx="973">
                  <c:v>66.290671308248079</c:v>
                </c:pt>
                <c:pt idx="974">
                  <c:v>66.299879899258741</c:v>
                </c:pt>
                <c:pt idx="975">
                  <c:v>66.309082836554694</c:v>
                </c:pt>
                <c:pt idx="976">
                  <c:v>66.318280133807733</c:v>
                </c:pt>
                <c:pt idx="977">
                  <c:v>66.327471804652845</c:v>
                </c:pt>
                <c:pt idx="978">
                  <c:v>66.336657862688398</c:v>
                </c:pt>
                <c:pt idx="979">
                  <c:v>66.345838321476251</c:v>
                </c:pt>
                <c:pt idx="980">
                  <c:v>66.355013194541925</c:v>
                </c:pt>
                <c:pt idx="981">
                  <c:v>66.364182495374735</c:v>
                </c:pt>
                <c:pt idx="982">
                  <c:v>66.373346237427981</c:v>
                </c:pt>
                <c:pt idx="983">
                  <c:v>66.382504434119028</c:v>
                </c:pt>
                <c:pt idx="984">
                  <c:v>66.391657098829569</c:v>
                </c:pt>
                <c:pt idx="985">
                  <c:v>66.400804244905643</c:v>
                </c:pt>
                <c:pt idx="986">
                  <c:v>66.409945885657862</c:v>
                </c:pt>
                <c:pt idx="987">
                  <c:v>66.41908203436158</c:v>
                </c:pt>
                <c:pt idx="988">
                  <c:v>66.42821270425695</c:v>
                </c:pt>
                <c:pt idx="989">
                  <c:v>66.437337908549125</c:v>
                </c:pt>
                <c:pt idx="990">
                  <c:v>66.446457660408441</c:v>
                </c:pt>
                <c:pt idx="991">
                  <c:v>66.455571972970475</c:v>
                </c:pt>
                <c:pt idx="992">
                  <c:v>66.464680859336269</c:v>
                </c:pt>
                <c:pt idx="993">
                  <c:v>66.473784332572393</c:v>
                </c:pt>
                <c:pt idx="994">
                  <c:v>66.482882405711166</c:v>
                </c:pt>
                <c:pt idx="995">
                  <c:v>66.491975091750774</c:v>
                </c:pt>
                <c:pt idx="996">
                  <c:v>66.501062403655354</c:v>
                </c:pt>
                <c:pt idx="997">
                  <c:v>66.510144354355219</c:v>
                </c:pt>
                <c:pt idx="998">
                  <c:v>66.519220956746963</c:v>
                </c:pt>
                <c:pt idx="999">
                  <c:v>66.528292223693541</c:v>
                </c:pt>
                <c:pt idx="1000">
                  <c:v>66.537358168024539</c:v>
                </c:pt>
                <c:pt idx="1001">
                  <c:v>66.546418802536181</c:v>
                </c:pt>
                <c:pt idx="1002">
                  <c:v>66.555474139991546</c:v>
                </c:pt>
                <c:pt idx="1003">
                  <c:v>66.564524193120661</c:v>
                </c:pt>
                <c:pt idx="1004">
                  <c:v>66.57356897462067</c:v>
                </c:pt>
                <c:pt idx="1005">
                  <c:v>66.582608497155945</c:v>
                </c:pt>
                <c:pt idx="1006">
                  <c:v>66.591642773358231</c:v>
                </c:pt>
                <c:pt idx="1007">
                  <c:v>66.600671815826786</c:v>
                </c:pt>
                <c:pt idx="1008">
                  <c:v>66.609695637128482</c:v>
                </c:pt>
                <c:pt idx="1009">
                  <c:v>66.618714249797989</c:v>
                </c:pt>
                <c:pt idx="1010">
                  <c:v>66.627727666337861</c:v>
                </c:pt>
                <c:pt idx="1011">
                  <c:v>66.636735899218692</c:v>
                </c:pt>
                <c:pt idx="1012">
                  <c:v>66.645738960879243</c:v>
                </c:pt>
                <c:pt idx="1013">
                  <c:v>66.654736863726583</c:v>
                </c:pt>
                <c:pt idx="1014">
                  <c:v>66.663729620136152</c:v>
                </c:pt>
                <c:pt idx="1015">
                  <c:v>66.672717242452009</c:v>
                </c:pt>
                <c:pt idx="1016">
                  <c:v>66.681699742986865</c:v>
                </c:pt>
                <c:pt idx="1017">
                  <c:v>66.690677134022224</c:v>
                </c:pt>
                <c:pt idx="1018">
                  <c:v>66.699649427808552</c:v>
                </c:pt>
                <c:pt idx="1019">
                  <c:v>66.708616636565353</c:v>
                </c:pt>
                <c:pt idx="1020">
                  <c:v>66.717578772481346</c:v>
                </c:pt>
                <c:pt idx="1021">
                  <c:v>66.726535847714558</c:v>
                </c:pt>
                <c:pt idx="1022">
                  <c:v>66.735487874392433</c:v>
                </c:pt>
                <c:pt idx="1023">
                  <c:v>66.744434864611989</c:v>
                </c:pt>
                <c:pt idx="1024">
                  <c:v>66.753376830439947</c:v>
                </c:pt>
                <c:pt idx="1025">
                  <c:v>66.762313783912802</c:v>
                </c:pt>
                <c:pt idx="1026">
                  <c:v>66.77124573703702</c:v>
                </c:pt>
                <c:pt idx="1027">
                  <c:v>66.780172701789084</c:v>
                </c:pt>
                <c:pt idx="1028">
                  <c:v>66.789094690115675</c:v>
                </c:pt>
                <c:pt idx="1029">
                  <c:v>66.798011713933775</c:v>
                </c:pt>
                <c:pt idx="1030">
                  <c:v>66.806923785130735</c:v>
                </c:pt>
                <c:pt idx="1031">
                  <c:v>66.815830915564518</c:v>
                </c:pt>
                <c:pt idx="1032">
                  <c:v>66.824733117063673</c:v>
                </c:pt>
                <c:pt idx="1033">
                  <c:v>66.833630401427556</c:v>
                </c:pt>
                <c:pt idx="1034">
                  <c:v>66.842522780426393</c:v>
                </c:pt>
                <c:pt idx="1035">
                  <c:v>66.851410265801448</c:v>
                </c:pt>
                <c:pt idx="1036">
                  <c:v>66.860292869265095</c:v>
                </c:pt>
                <c:pt idx="1037">
                  <c:v>66.86917060250093</c:v>
                </c:pt>
                <c:pt idx="1038">
                  <c:v>66.878043477163942</c:v>
                </c:pt>
                <c:pt idx="1039">
                  <c:v>66.886911504880558</c:v>
                </c:pt>
                <c:pt idx="1040">
                  <c:v>66.895774697248825</c:v>
                </c:pt>
                <c:pt idx="1041">
                  <c:v>66.904633065838482</c:v>
                </c:pt>
                <c:pt idx="1042">
                  <c:v>66.913486622191058</c:v>
                </c:pt>
                <c:pt idx="1043">
                  <c:v>66.922335377820048</c:v>
                </c:pt>
                <c:pt idx="1044">
                  <c:v>66.931179344210975</c:v>
                </c:pt>
                <c:pt idx="1045">
                  <c:v>66.940018532821512</c:v>
                </c:pt>
                <c:pt idx="1046">
                  <c:v>66.948852955081591</c:v>
                </c:pt>
                <c:pt idx="1047">
                  <c:v>66.957682622393563</c:v>
                </c:pt>
                <c:pt idx="1048">
                  <c:v>66.966507546132192</c:v>
                </c:pt>
                <c:pt idx="1049">
                  <c:v>66.975327737644918</c:v>
                </c:pt>
                <c:pt idx="1050">
                  <c:v>66.984143208251837</c:v>
                </c:pt>
                <c:pt idx="1051">
                  <c:v>66.992953969245889</c:v>
                </c:pt>
                <c:pt idx="1052">
                  <c:v>67.001760031892928</c:v>
                </c:pt>
                <c:pt idx="1053">
                  <c:v>67.010561407431851</c:v>
                </c:pt>
                <c:pt idx="1054">
                  <c:v>67.01935810707468</c:v>
                </c:pt>
                <c:pt idx="1055">
                  <c:v>67.028150142006709</c:v>
                </c:pt>
                <c:pt idx="1056">
                  <c:v>67.036937523386584</c:v>
                </c:pt>
                <c:pt idx="1057">
                  <c:v>67.045720262346393</c:v>
                </c:pt>
                <c:pt idx="1058">
                  <c:v>67.054498369991819</c:v>
                </c:pt>
                <c:pt idx="1059">
                  <c:v>67.063271857402199</c:v>
                </c:pt>
                <c:pt idx="1060">
                  <c:v>67.072040735630665</c:v>
                </c:pt>
                <c:pt idx="1061">
                  <c:v>67.080805015704229</c:v>
                </c:pt>
                <c:pt idx="1062">
                  <c:v>67.089564708623897</c:v>
                </c:pt>
                <c:pt idx="1063">
                  <c:v>67.098319825364726</c:v>
                </c:pt>
                <c:pt idx="1064">
                  <c:v>67.107070376876024</c:v>
                </c:pt>
                <c:pt idx="1065">
                  <c:v>67.115816374081376</c:v>
                </c:pt>
                <c:pt idx="1066">
                  <c:v>67.124557827878746</c:v>
                </c:pt>
                <c:pt idx="1067">
                  <c:v>67.133294749140617</c:v>
                </c:pt>
                <c:pt idx="1068">
                  <c:v>67.142027148714078</c:v>
                </c:pt>
                <c:pt idx="1069">
                  <c:v>67.150755037420936</c:v>
                </c:pt>
                <c:pt idx="1070">
                  <c:v>67.159478426057746</c:v>
                </c:pt>
                <c:pt idx="1071">
                  <c:v>67.168197325396022</c:v>
                </c:pt>
                <c:pt idx="1072">
                  <c:v>67.176911746182284</c:v>
                </c:pt>
                <c:pt idx="1073">
                  <c:v>67.185621699138096</c:v>
                </c:pt>
                <c:pt idx="1074">
                  <c:v>67.19432719496028</c:v>
                </c:pt>
                <c:pt idx="1075">
                  <c:v>67.203028244320947</c:v>
                </c:pt>
                <c:pt idx="1076">
                  <c:v>67.211724857867594</c:v>
                </c:pt>
                <c:pt idx="1077">
                  <c:v>67.220417046223233</c:v>
                </c:pt>
                <c:pt idx="1078">
                  <c:v>67.229104819986418</c:v>
                </c:pt>
                <c:pt idx="1079">
                  <c:v>67.237788189731461</c:v>
                </c:pt>
                <c:pt idx="1080">
                  <c:v>67.246467166008401</c:v>
                </c:pt>
                <c:pt idx="1081">
                  <c:v>67.255141759343203</c:v>
                </c:pt>
                <c:pt idx="1082">
                  <c:v>67.263811980237776</c:v>
                </c:pt>
                <c:pt idx="1083">
                  <c:v>67.272477839170108</c:v>
                </c:pt>
                <c:pt idx="1084">
                  <c:v>67.281139346594372</c:v>
                </c:pt>
                <c:pt idx="1085">
                  <c:v>67.289796512940967</c:v>
                </c:pt>
                <c:pt idx="1086">
                  <c:v>67.298449348616685</c:v>
                </c:pt>
                <c:pt idx="1087">
                  <c:v>67.307097864004731</c:v>
                </c:pt>
                <c:pt idx="1088">
                  <c:v>67.315742069464875</c:v>
                </c:pt>
                <c:pt idx="1089">
                  <c:v>67.324381975333495</c:v>
                </c:pt>
                <c:pt idx="1090">
                  <c:v>67.333017591923706</c:v>
                </c:pt>
                <c:pt idx="1091">
                  <c:v>67.341648929525462</c:v>
                </c:pt>
                <c:pt idx="1092">
                  <c:v>67.350275998405579</c:v>
                </c:pt>
                <c:pt idx="1093">
                  <c:v>67.358898808807908</c:v>
                </c:pt>
                <c:pt idx="1094">
                  <c:v>67.367517370953394</c:v>
                </c:pt>
                <c:pt idx="1095">
                  <c:v>67.376131695040115</c:v>
                </c:pt>
                <c:pt idx="1096">
                  <c:v>67.384741791243457</c:v>
                </c:pt>
                <c:pt idx="1097">
                  <c:v>67.393347669716178</c:v>
                </c:pt>
                <c:pt idx="1098">
                  <c:v>67.401949340588445</c:v>
                </c:pt>
                <c:pt idx="1099">
                  <c:v>67.410546813967983</c:v>
                </c:pt>
                <c:pt idx="1100">
                  <c:v>67.419140099940151</c:v>
                </c:pt>
                <c:pt idx="1101">
                  <c:v>67.42772920856801</c:v>
                </c:pt>
                <c:pt idx="1102">
                  <c:v>67.436314149892411</c:v>
                </c:pt>
                <c:pt idx="1103">
                  <c:v>67.444894933932105</c:v>
                </c:pt>
                <c:pt idx="1104">
                  <c:v>67.453471570683817</c:v>
                </c:pt>
                <c:pt idx="1105">
                  <c:v>67.46204407012236</c:v>
                </c:pt>
                <c:pt idx="1106">
                  <c:v>67.470612442200633</c:v>
                </c:pt>
                <c:pt idx="1107">
                  <c:v>67.479176696849819</c:v>
                </c:pt>
                <c:pt idx="1108">
                  <c:v>67.48773684397942</c:v>
                </c:pt>
                <c:pt idx="1109">
                  <c:v>67.496292893477303</c:v>
                </c:pt>
                <c:pt idx="1110">
                  <c:v>67.504844855209868</c:v>
                </c:pt>
                <c:pt idx="1111">
                  <c:v>67.513392739022052</c:v>
                </c:pt>
                <c:pt idx="1112">
                  <c:v>67.521936554737493</c:v>
                </c:pt>
                <c:pt idx="1113">
                  <c:v>67.530476312158513</c:v>
                </c:pt>
                <c:pt idx="1114">
                  <c:v>67.539012021066299</c:v>
                </c:pt>
                <c:pt idx="1115">
                  <c:v>67.547543691220937</c:v>
                </c:pt>
                <c:pt idx="1116">
                  <c:v>67.556071332361512</c:v>
                </c:pt>
                <c:pt idx="1117">
                  <c:v>67.564594954206157</c:v>
                </c:pt>
                <c:pt idx="1118">
                  <c:v>67.573114566452176</c:v>
                </c:pt>
                <c:pt idx="1119">
                  <c:v>67.581630178776095</c:v>
                </c:pt>
                <c:pt idx="1120">
                  <c:v>67.590141800833777</c:v>
                </c:pt>
                <c:pt idx="1121">
                  <c:v>67.598649442260495</c:v>
                </c:pt>
                <c:pt idx="1122">
                  <c:v>67.607153112670943</c:v>
                </c:pt>
                <c:pt idx="1123">
                  <c:v>67.615652821659438</c:v>
                </c:pt>
                <c:pt idx="1124">
                  <c:v>67.624148578799904</c:v>
                </c:pt>
                <c:pt idx="1125">
                  <c:v>67.632640393645971</c:v>
                </c:pt>
                <c:pt idx="1126">
                  <c:v>67.64112827573112</c:v>
                </c:pt>
                <c:pt idx="1127">
                  <c:v>67.649612234568664</c:v>
                </c:pt>
                <c:pt idx="1128">
                  <c:v>67.658092279651882</c:v>
                </c:pt>
                <c:pt idx="1129">
                  <c:v>67.666568420454098</c:v>
                </c:pt>
                <c:pt idx="1130">
                  <c:v>67.675040666428728</c:v>
                </c:pt>
                <c:pt idx="1131">
                  <c:v>67.683509027009393</c:v>
                </c:pt>
                <c:pt idx="1132">
                  <c:v>67.691973511610001</c:v>
                </c:pt>
                <c:pt idx="1133">
                  <c:v>67.700434129624753</c:v>
                </c:pt>
                <c:pt idx="1134">
                  <c:v>67.708890890428322</c:v>
                </c:pt>
                <c:pt idx="1135">
                  <c:v>67.717343803375883</c:v>
                </c:pt>
                <c:pt idx="1136">
                  <c:v>67.72579287780313</c:v>
                </c:pt>
                <c:pt idx="1137">
                  <c:v>67.734238123026458</c:v>
                </c:pt>
                <c:pt idx="1138">
                  <c:v>67.742679548342977</c:v>
                </c:pt>
                <c:pt idx="1139">
                  <c:v>67.751117163030585</c:v>
                </c:pt>
                <c:pt idx="1140">
                  <c:v>67.759550976348081</c:v>
                </c:pt>
                <c:pt idx="1141">
                  <c:v>67.76798099753519</c:v>
                </c:pt>
                <c:pt idx="1142">
                  <c:v>67.776407235812684</c:v>
                </c:pt>
                <c:pt idx="1143">
                  <c:v>67.784829700382403</c:v>
                </c:pt>
                <c:pt idx="1144">
                  <c:v>67.793248400427416</c:v>
                </c:pt>
                <c:pt idx="1145">
                  <c:v>67.801663345111976</c:v>
                </c:pt>
                <c:pt idx="1146">
                  <c:v>67.810074543581706</c:v>
                </c:pt>
                <c:pt idx="1147">
                  <c:v>67.818482004963613</c:v>
                </c:pt>
                <c:pt idx="1148">
                  <c:v>67.826885738366158</c:v>
                </c:pt>
                <c:pt idx="1149">
                  <c:v>67.835285752879329</c:v>
                </c:pt>
                <c:pt idx="1150">
                  <c:v>67.843682057574767</c:v>
                </c:pt>
                <c:pt idx="1151">
                  <c:v>67.852074661505753</c:v>
                </c:pt>
                <c:pt idx="1152">
                  <c:v>67.860463573707349</c:v>
                </c:pt>
                <c:pt idx="1153">
                  <c:v>67.868848803196428</c:v>
                </c:pt>
                <c:pt idx="1154">
                  <c:v>67.877230358971786</c:v>
                </c:pt>
                <c:pt idx="1155">
                  <c:v>67.885608250014158</c:v>
                </c:pt>
                <c:pt idx="1156">
                  <c:v>67.893982485286315</c:v>
                </c:pt>
                <c:pt idx="1157">
                  <c:v>67.902353073733153</c:v>
                </c:pt>
                <c:pt idx="1158">
                  <c:v>67.910720024281758</c:v>
                </c:pt>
                <c:pt idx="1159">
                  <c:v>67.919083345841443</c:v>
                </c:pt>
                <c:pt idx="1160">
                  <c:v>67.927443047303825</c:v>
                </c:pt>
                <c:pt idx="1161">
                  <c:v>67.935799137542944</c:v>
                </c:pt>
                <c:pt idx="1162">
                  <c:v>67.944151625415273</c:v>
                </c:pt>
                <c:pt idx="1163">
                  <c:v>67.952500519759809</c:v>
                </c:pt>
                <c:pt idx="1164">
                  <c:v>67.960845829398167</c:v>
                </c:pt>
                <c:pt idx="1165">
                  <c:v>67.969187563134582</c:v>
                </c:pt>
                <c:pt idx="1166">
                  <c:v>67.977525729756039</c:v>
                </c:pt>
                <c:pt idx="1167">
                  <c:v>67.985860338032325</c:v>
                </c:pt>
                <c:pt idx="1168">
                  <c:v>67.994191396716076</c:v>
                </c:pt>
                <c:pt idx="1169">
                  <c:v>68.002518914542861</c:v>
                </c:pt>
                <c:pt idx="1170">
                  <c:v>68.010842900231268</c:v>
                </c:pt>
                <c:pt idx="1171">
                  <c:v>68.019163362482914</c:v>
                </c:pt>
                <c:pt idx="1172">
                  <c:v>68.027480309982579</c:v>
                </c:pt>
                <c:pt idx="1173">
                  <c:v>68.035793751398202</c:v>
                </c:pt>
                <c:pt idx="1174">
                  <c:v>68.044103695381011</c:v>
                </c:pt>
                <c:pt idx="1175">
                  <c:v>68.052410150565549</c:v>
                </c:pt>
                <c:pt idx="1176">
                  <c:v>68.060713125569777</c:v>
                </c:pt>
                <c:pt idx="1177">
                  <c:v>68.069012628995097</c:v>
                </c:pt>
                <c:pt idx="1178">
                  <c:v>68.077308669426401</c:v>
                </c:pt>
                <c:pt idx="1179">
                  <c:v>68.085601255432223</c:v>
                </c:pt>
                <c:pt idx="1180">
                  <c:v>68.093890395564713</c:v>
                </c:pt>
                <c:pt idx="1181">
                  <c:v>68.102176098359749</c:v>
                </c:pt>
                <c:pt idx="1182">
                  <c:v>68.110458372336993</c:v>
                </c:pt>
                <c:pt idx="1183">
                  <c:v>68.118737225999936</c:v>
                </c:pt>
                <c:pt idx="1184">
                  <c:v>68.127012667835999</c:v>
                </c:pt>
                <c:pt idx="1185">
                  <c:v>68.135284706316526</c:v>
                </c:pt>
                <c:pt idx="1186">
                  <c:v>68.143553349896962</c:v>
                </c:pt>
                <c:pt idx="1187">
                  <c:v>68.151818607016779</c:v>
                </c:pt>
                <c:pt idx="1188">
                  <c:v>68.160080486099659</c:v>
                </c:pt>
                <c:pt idx="1189">
                  <c:v>68.168338995553455</c:v>
                </c:pt>
                <c:pt idx="1190">
                  <c:v>68.176594143770373</c:v>
                </c:pt>
                <c:pt idx="1191">
                  <c:v>68.184845939126873</c:v>
                </c:pt>
                <c:pt idx="1192">
                  <c:v>68.193094389983912</c:v>
                </c:pt>
                <c:pt idx="1193">
                  <c:v>68.201339504686842</c:v>
                </c:pt>
                <c:pt idx="1194">
                  <c:v>68.20958129156557</c:v>
                </c:pt>
                <c:pt idx="1195">
                  <c:v>68.217819758934596</c:v>
                </c:pt>
                <c:pt idx="1196">
                  <c:v>68.226054915093073</c:v>
                </c:pt>
                <c:pt idx="1197">
                  <c:v>68.23428676832485</c:v>
                </c:pt>
                <c:pt idx="1198">
                  <c:v>68.242515326898527</c:v>
                </c:pt>
                <c:pt idx="1199">
                  <c:v>68.250740599067598</c:v>
                </c:pt>
                <c:pt idx="1200">
                  <c:v>68.258962593070379</c:v>
                </c:pt>
                <c:pt idx="1201">
                  <c:v>68.267181317130181</c:v>
                </c:pt>
                <c:pt idx="1202">
                  <c:v>68.275396779455306</c:v>
                </c:pt>
                <c:pt idx="1203">
                  <c:v>68.283608988239109</c:v>
                </c:pt>
                <c:pt idx="1204">
                  <c:v>68.291817951660107</c:v>
                </c:pt>
                <c:pt idx="1205">
                  <c:v>68.300023677881967</c:v>
                </c:pt>
                <c:pt idx="1206">
                  <c:v>68.308226175053633</c:v>
                </c:pt>
                <c:pt idx="1207">
                  <c:v>68.316425451309314</c:v>
                </c:pt>
                <c:pt idx="1208">
                  <c:v>68.324621514768623</c:v>
                </c:pt>
                <c:pt idx="1209">
                  <c:v>68.332814373536564</c:v>
                </c:pt>
                <c:pt idx="1210">
                  <c:v>68.341004035703605</c:v>
                </c:pt>
                <c:pt idx="1211">
                  <c:v>68.349190509345775</c:v>
                </c:pt>
                <c:pt idx="1212">
                  <c:v>68.357373802524691</c:v>
                </c:pt>
                <c:pt idx="1213">
                  <c:v>68.365553923287607</c:v>
                </c:pt>
                <c:pt idx="1214">
                  <c:v>68.373730879667505</c:v>
                </c:pt>
                <c:pt idx="1215">
                  <c:v>68.381904679683061</c:v>
                </c:pt>
                <c:pt idx="1216">
                  <c:v>68.390075331338878</c:v>
                </c:pt>
                <c:pt idx="1217">
                  <c:v>68.398242842625322</c:v>
                </c:pt>
                <c:pt idx="1218">
                  <c:v>68.406407221518791</c:v>
                </c:pt>
                <c:pt idx="1219">
                  <c:v>68.414568475981582</c:v>
                </c:pt>
                <c:pt idx="1220">
                  <c:v>68.42272661396207</c:v>
                </c:pt>
                <c:pt idx="1221">
                  <c:v>68.43088164339477</c:v>
                </c:pt>
                <c:pt idx="1222">
                  <c:v>68.439033572200273</c:v>
                </c:pt>
                <c:pt idx="1223">
                  <c:v>68.447182408285443</c:v>
                </c:pt>
                <c:pt idx="1224">
                  <c:v>68.455328159543342</c:v>
                </c:pt>
                <c:pt idx="1225">
                  <c:v>68.463470833853435</c:v>
                </c:pt>
                <c:pt idx="1226">
                  <c:v>68.471610439081473</c:v>
                </c:pt>
                <c:pt idx="1227">
                  <c:v>68.479746983079707</c:v>
                </c:pt>
                <c:pt idx="1228">
                  <c:v>68.487880473686815</c:v>
                </c:pt>
                <c:pt idx="1229">
                  <c:v>68.496010918728032</c:v>
                </c:pt>
                <c:pt idx="1230">
                  <c:v>68.504138326015195</c:v>
                </c:pt>
                <c:pt idx="1231">
                  <c:v>68.512262703346735</c:v>
                </c:pt>
                <c:pt idx="1232">
                  <c:v>68.520384058507858</c:v>
                </c:pt>
                <c:pt idx="1233">
                  <c:v>68.528502399270451</c:v>
                </c:pt>
                <c:pt idx="1234">
                  <c:v>68.536617733393243</c:v>
                </c:pt>
                <c:pt idx="1235">
                  <c:v>68.544730068621789</c:v>
                </c:pt>
                <c:pt idx="1236">
                  <c:v>68.55283941268857</c:v>
                </c:pt>
                <c:pt idx="1237">
                  <c:v>68.560945773313023</c:v>
                </c:pt>
                <c:pt idx="1238">
                  <c:v>68.569049158201608</c:v>
                </c:pt>
                <c:pt idx="1239">
                  <c:v>68.577149575047827</c:v>
                </c:pt>
                <c:pt idx="1240">
                  <c:v>68.585247031532347</c:v>
                </c:pt>
                <c:pt idx="1241">
                  <c:v>68.593341535322935</c:v>
                </c:pt>
                <c:pt idx="1242">
                  <c:v>68.601433094074636</c:v>
                </c:pt>
                <c:pt idx="1243">
                  <c:v>68.60952171542975</c:v>
                </c:pt>
                <c:pt idx="1244">
                  <c:v>68.617607407017886</c:v>
                </c:pt>
                <c:pt idx="1245">
                  <c:v>68.625690176456061</c:v>
                </c:pt>
                <c:pt idx="1246">
                  <c:v>68.633770031348689</c:v>
                </c:pt>
                <c:pt idx="1247">
                  <c:v>68.641846979287664</c:v>
                </c:pt>
                <c:pt idx="1248">
                  <c:v>68.649921027852415</c:v>
                </c:pt>
                <c:pt idx="1249">
                  <c:v>68.657992184609967</c:v>
                </c:pt>
                <c:pt idx="1250">
                  <c:v>68.666060457114938</c:v>
                </c:pt>
                <c:pt idx="1251">
                  <c:v>68.674125852909654</c:v>
                </c:pt>
                <c:pt idx="1252">
                  <c:v>68.682188379524149</c:v>
                </c:pt>
                <c:pt idx="1253">
                  <c:v>68.690248044476235</c:v>
                </c:pt>
                <c:pt idx="1254">
                  <c:v>68.698304855271601</c:v>
                </c:pt>
                <c:pt idx="1255">
                  <c:v>68.706358819403746</c:v>
                </c:pt>
                <c:pt idx="1256">
                  <c:v>68.714409944354131</c:v>
                </c:pt>
                <c:pt idx="1257">
                  <c:v>68.722458237592207</c:v>
                </c:pt>
                <c:pt idx="1258">
                  <c:v>68.730503706575405</c:v>
                </c:pt>
                <c:pt idx="1259">
                  <c:v>68.738546358749275</c:v>
                </c:pt>
                <c:pt idx="1260">
                  <c:v>68.746586201547487</c:v>
                </c:pt>
                <c:pt idx="1261">
                  <c:v>68.754623242391844</c:v>
                </c:pt>
                <c:pt idx="1262">
                  <c:v>68.762657488692426</c:v>
                </c:pt>
                <c:pt idx="1263">
                  <c:v>68.770688947847518</c:v>
                </c:pt>
                <c:pt idx="1264">
                  <c:v>68.778717627243779</c:v>
                </c:pt>
                <c:pt idx="1265">
                  <c:v>68.786743534256203</c:v>
                </c:pt>
                <c:pt idx="1266">
                  <c:v>68.794766676248216</c:v>
                </c:pt>
                <c:pt idx="1267">
                  <c:v>68.802787060571688</c:v>
                </c:pt>
                <c:pt idx="1268">
                  <c:v>68.810804694566997</c:v>
                </c:pt>
                <c:pt idx="1269">
                  <c:v>68.818819585563077</c:v>
                </c:pt>
                <c:pt idx="1270">
                  <c:v>68.826831740877466</c:v>
                </c:pt>
                <c:pt idx="1271">
                  <c:v>68.834841167816379</c:v>
                </c:pt>
                <c:pt idx="1272">
                  <c:v>68.842847873674685</c:v>
                </c:pt>
                <c:pt idx="1273">
                  <c:v>68.850851865736018</c:v>
                </c:pt>
                <c:pt idx="1274">
                  <c:v>68.858853151272811</c:v>
                </c:pt>
                <c:pt idx="1275">
                  <c:v>68.866851737546298</c:v>
                </c:pt>
                <c:pt idx="1276">
                  <c:v>68.874847631806645</c:v>
                </c:pt>
                <c:pt idx="1277">
                  <c:v>68.882840841292918</c:v>
                </c:pt>
                <c:pt idx="1278">
                  <c:v>68.890831373233169</c:v>
                </c:pt>
                <c:pt idx="1279">
                  <c:v>68.898819234844453</c:v>
                </c:pt>
                <c:pt idx="1280">
                  <c:v>68.906804433332908</c:v>
                </c:pt>
                <c:pt idx="1281">
                  <c:v>68.91478697589379</c:v>
                </c:pt>
                <c:pt idx="1282">
                  <c:v>68.922766869711495</c:v>
                </c:pt>
                <c:pt idx="1283">
                  <c:v>68.930744121959648</c:v>
                </c:pt>
                <c:pt idx="1284">
                  <c:v>68.938718739801118</c:v>
                </c:pt>
                <c:pt idx="1285">
                  <c:v>68.946690730388028</c:v>
                </c:pt>
                <c:pt idx="1286">
                  <c:v>68.954660100861901</c:v>
                </c:pt>
                <c:pt idx="1287">
                  <c:v>68.962626858353616</c:v>
                </c:pt>
                <c:pt idx="1288">
                  <c:v>68.970591009983465</c:v>
                </c:pt>
                <c:pt idx="1289">
                  <c:v>68.978552562861225</c:v>
                </c:pt>
                <c:pt idx="1290">
                  <c:v>68.986511524086211</c:v>
                </c:pt>
                <c:pt idx="1291">
                  <c:v>68.994467900747281</c:v>
                </c:pt>
                <c:pt idx="1292">
                  <c:v>69.002421699922891</c:v>
                </c:pt>
                <c:pt idx="1293">
                  <c:v>69.010372928681178</c:v>
                </c:pt>
                <c:pt idx="1294">
                  <c:v>69.01832159407995</c:v>
                </c:pt>
                <c:pt idx="1295">
                  <c:v>69.026267703166738</c:v>
                </c:pt>
                <c:pt idx="1296">
                  <c:v>69.0342112629789</c:v>
                </c:pt>
                <c:pt idx="1297">
                  <c:v>69.04215228054359</c:v>
                </c:pt>
                <c:pt idx="1298">
                  <c:v>69.050090762877829</c:v>
                </c:pt>
                <c:pt idx="1299">
                  <c:v>69.05802671698855</c:v>
                </c:pt>
                <c:pt idx="1300">
                  <c:v>69.065960149872666</c:v>
                </c:pt>
                <c:pt idx="1301">
                  <c:v>69.073891068517057</c:v>
                </c:pt>
                <c:pt idx="1302">
                  <c:v>69.08181947989867</c:v>
                </c:pt>
                <c:pt idx="1303">
                  <c:v>69.089745390984518</c:v>
                </c:pt>
                <c:pt idx="1304">
                  <c:v>69.097668808731754</c:v>
                </c:pt>
                <c:pt idx="1305">
                  <c:v>69.105589740087666</c:v>
                </c:pt>
                <c:pt idx="1306">
                  <c:v>69.113508191989823</c:v>
                </c:pt>
                <c:pt idx="1307">
                  <c:v>69.121424171365987</c:v>
                </c:pt>
                <c:pt idx="1308">
                  <c:v>69.129337685134232</c:v>
                </c:pt>
                <c:pt idx="1309">
                  <c:v>69.137248740202992</c:v>
                </c:pt>
                <c:pt idx="1310">
                  <c:v>69.145157343471041</c:v>
                </c:pt>
                <c:pt idx="1311">
                  <c:v>69.153063501827617</c:v>
                </c:pt>
                <c:pt idx="1312">
                  <c:v>69.160967222152394</c:v>
                </c:pt>
                <c:pt idx="1313">
                  <c:v>69.16886851131558</c:v>
                </c:pt>
                <c:pt idx="1314">
                  <c:v>69.176767376177878</c:v>
                </c:pt>
                <c:pt idx="1315">
                  <c:v>69.18466382359064</c:v>
                </c:pt>
                <c:pt idx="1316">
                  <c:v>69.192557860395823</c:v>
                </c:pt>
                <c:pt idx="1317">
                  <c:v>69.200449493426035</c:v>
                </c:pt>
                <c:pt idx="1318">
                  <c:v>69.208338729504618</c:v>
                </c:pt>
                <c:pt idx="1319">
                  <c:v>69.216225575445677</c:v>
                </c:pt>
                <c:pt idx="1320">
                  <c:v>69.224110038054093</c:v>
                </c:pt>
                <c:pt idx="1321">
                  <c:v>69.231992124125568</c:v>
                </c:pt>
                <c:pt idx="1322">
                  <c:v>69.23987184044671</c:v>
                </c:pt>
                <c:pt idx="1323">
                  <c:v>69.24774919379503</c:v>
                </c:pt>
                <c:pt idx="1324">
                  <c:v>69.255624190938988</c:v>
                </c:pt>
                <c:pt idx="1325">
                  <c:v>69.263496838638048</c:v>
                </c:pt>
                <c:pt idx="1326">
                  <c:v>69.271367143642706</c:v>
                </c:pt>
                <c:pt idx="1327">
                  <c:v>69.279235112694536</c:v>
                </c:pt>
                <c:pt idx="1328">
                  <c:v>69.287100752526243</c:v>
                </c:pt>
                <c:pt idx="1329">
                  <c:v>69.294964069861649</c:v>
                </c:pt>
                <c:pt idx="1330">
                  <c:v>69.30282507141581</c:v>
                </c:pt>
                <c:pt idx="1331">
                  <c:v>69.310683763895014</c:v>
                </c:pt>
                <c:pt idx="1332">
                  <c:v>69.318540153996793</c:v>
                </c:pt>
                <c:pt idx="1333">
                  <c:v>69.326394248410026</c:v>
                </c:pt>
                <c:pt idx="1334">
                  <c:v>69.334246053814937</c:v>
                </c:pt>
                <c:pt idx="1335">
                  <c:v>69.342095576883139</c:v>
                </c:pt>
                <c:pt idx="1336">
                  <c:v>69.349942824277676</c:v>
                </c:pt>
                <c:pt idx="1337">
                  <c:v>69.357787802653064</c:v>
                </c:pt>
                <c:pt idx="1338">
                  <c:v>69.365630518655351</c:v>
                </c:pt>
                <c:pt idx="1339">
                  <c:v>69.373470978922072</c:v>
                </c:pt>
                <c:pt idx="1340">
                  <c:v>69.381309190082419</c:v>
                </c:pt>
                <c:pt idx="1341">
                  <c:v>69.389145158757188</c:v>
                </c:pt>
                <c:pt idx="1342">
                  <c:v>69.396978891558817</c:v>
                </c:pt>
                <c:pt idx="1343">
                  <c:v>69.404810395091474</c:v>
                </c:pt>
                <c:pt idx="1344">
                  <c:v>69.412639675951056</c:v>
                </c:pt>
                <c:pt idx="1345">
                  <c:v>69.420466740725246</c:v>
                </c:pt>
                <c:pt idx="1346">
                  <c:v>69.428291595993528</c:v>
                </c:pt>
                <c:pt idx="1347">
                  <c:v>69.436114248327272</c:v>
                </c:pt>
                <c:pt idx="1348">
                  <c:v>69.443934704289717</c:v>
                </c:pt>
                <c:pt idx="1349">
                  <c:v>69.451752970436033</c:v>
                </c:pt>
                <c:pt idx="1350">
                  <c:v>69.459569053313388</c:v>
                </c:pt>
                <c:pt idx="1351">
                  <c:v>69.467382959460906</c:v>
                </c:pt>
                <c:pt idx="1352">
                  <c:v>69.475194695409812</c:v>
                </c:pt>
                <c:pt idx="1353">
                  <c:v>69.483004267683384</c:v>
                </c:pt>
                <c:pt idx="1354">
                  <c:v>69.490811682797016</c:v>
                </c:pt>
                <c:pt idx="1355">
                  <c:v>69.498616947258256</c:v>
                </c:pt>
                <c:pt idx="1356">
                  <c:v>69.506420067566879</c:v>
                </c:pt>
                <c:pt idx="1357">
                  <c:v>69.514221050214843</c:v>
                </c:pt>
                <c:pt idx="1358">
                  <c:v>69.52201990168642</c:v>
                </c:pt>
                <c:pt idx="1359">
                  <c:v>69.52981662845815</c:v>
                </c:pt>
                <c:pt idx="1360">
                  <c:v>69.537611236998927</c:v>
                </c:pt>
                <c:pt idx="1361">
                  <c:v>69.545403733770044</c:v>
                </c:pt>
                <c:pt idx="1362">
                  <c:v>69.553194125225176</c:v>
                </c:pt>
                <c:pt idx="1363">
                  <c:v>69.560982417810465</c:v>
                </c:pt>
                <c:pt idx="1364">
                  <c:v>69.568768617964565</c:v>
                </c:pt>
                <c:pt idx="1365">
                  <c:v>69.576552732118614</c:v>
                </c:pt>
                <c:pt idx="1366">
                  <c:v>69.584334766696315</c:v>
                </c:pt>
                <c:pt idx="1367">
                  <c:v>69.592114728114012</c:v>
                </c:pt>
                <c:pt idx="1368">
                  <c:v>69.599892622780644</c:v>
                </c:pt>
                <c:pt idx="1369">
                  <c:v>69.607668457097816</c:v>
                </c:pt>
                <c:pt idx="1370">
                  <c:v>69.61544223745986</c:v>
                </c:pt>
                <c:pt idx="1371">
                  <c:v>69.623213970253829</c:v>
                </c:pt>
                <c:pt idx="1372">
                  <c:v>69.630983661859602</c:v>
                </c:pt>
                <c:pt idx="1373">
                  <c:v>69.638751318649781</c:v>
                </c:pt>
                <c:pt idx="1374">
                  <c:v>69.646516946989919</c:v>
                </c:pt>
                <c:pt idx="1375">
                  <c:v>69.654280553238365</c:v>
                </c:pt>
                <c:pt idx="1376">
                  <c:v>69.662042143746461</c:v>
                </c:pt>
                <c:pt idx="1377">
                  <c:v>69.669801724858445</c:v>
                </c:pt>
                <c:pt idx="1378">
                  <c:v>69.677559302911575</c:v>
                </c:pt>
                <c:pt idx="1379">
                  <c:v>69.685314884236149</c:v>
                </c:pt>
                <c:pt idx="1380">
                  <c:v>69.693068475155485</c:v>
                </c:pt>
                <c:pt idx="1381">
                  <c:v>69.700820081986052</c:v>
                </c:pt>
                <c:pt idx="1382">
                  <c:v>69.70856971103737</c:v>
                </c:pt>
                <c:pt idx="1383">
                  <c:v>69.716317368612224</c:v>
                </c:pt>
                <c:pt idx="1384">
                  <c:v>69.724063061006504</c:v>
                </c:pt>
                <c:pt idx="1385">
                  <c:v>69.731806794509424</c:v>
                </c:pt>
                <c:pt idx="1386">
                  <c:v>69.739548575403404</c:v>
                </c:pt>
                <c:pt idx="1387">
                  <c:v>69.747288409964213</c:v>
                </c:pt>
                <c:pt idx="1388">
                  <c:v>69.755026304460898</c:v>
                </c:pt>
                <c:pt idx="1389">
                  <c:v>69.762762265155956</c:v>
                </c:pt>
                <c:pt idx="1390">
                  <c:v>69.770496298305261</c:v>
                </c:pt>
                <c:pt idx="1391">
                  <c:v>69.778228410158121</c:v>
                </c:pt>
                <c:pt idx="1392">
                  <c:v>69.785958606957337</c:v>
                </c:pt>
                <c:pt idx="1393">
                  <c:v>69.793686894939185</c:v>
                </c:pt>
                <c:pt idx="1394">
                  <c:v>69.801413280333534</c:v>
                </c:pt>
                <c:pt idx="1395">
                  <c:v>69.809137769363829</c:v>
                </c:pt>
                <c:pt idx="1396">
                  <c:v>69.816860368247092</c:v>
                </c:pt>
                <c:pt idx="1397">
                  <c:v>69.824581083194047</c:v>
                </c:pt>
                <c:pt idx="1398">
                  <c:v>69.832299920409028</c:v>
                </c:pt>
                <c:pt idx="1399">
                  <c:v>69.840016886090169</c:v>
                </c:pt>
                <c:pt idx="1400">
                  <c:v>69.847731986429295</c:v>
                </c:pt>
                <c:pt idx="1401">
                  <c:v>69.855445227612023</c:v>
                </c:pt>
                <c:pt idx="1402">
                  <c:v>69.8631566158178</c:v>
                </c:pt>
                <c:pt idx="1403">
                  <c:v>69.870866157219908</c:v>
                </c:pt>
                <c:pt idx="1404">
                  <c:v>69.878573857985558</c:v>
                </c:pt>
                <c:pt idx="1405">
                  <c:v>69.886279724275809</c:v>
                </c:pt>
                <c:pt idx="1406">
                  <c:v>69.893983762245711</c:v>
                </c:pt>
                <c:pt idx="1407">
                  <c:v>69.901685978044313</c:v>
                </c:pt>
                <c:pt idx="1408">
                  <c:v>69.909386377814656</c:v>
                </c:pt>
                <c:pt idx="1409">
                  <c:v>69.91708496769381</c:v>
                </c:pt>
                <c:pt idx="1410">
                  <c:v>69.924781753812979</c:v>
                </c:pt>
                <c:pt idx="1411">
                  <c:v>69.932476742297467</c:v>
                </c:pt>
                <c:pt idx="1412">
                  <c:v>69.94016993926671</c:v>
                </c:pt>
                <c:pt idx="1413">
                  <c:v>69.94786135083433</c:v>
                </c:pt>
                <c:pt idx="1414">
                  <c:v>69.955550983108182</c:v>
                </c:pt>
                <c:pt idx="1415">
                  <c:v>69.963238842190364</c:v>
                </c:pt>
                <c:pt idx="1416">
                  <c:v>69.970924934177233</c:v>
                </c:pt>
                <c:pt idx="1417">
                  <c:v>69.978609265159491</c:v>
                </c:pt>
                <c:pt idx="1418">
                  <c:v>69.986291841222183</c:v>
                </c:pt>
                <c:pt idx="1419">
                  <c:v>69.993972668444684</c:v>
                </c:pt>
                <c:pt idx="1420">
                  <c:v>70.001651752900869</c:v>
                </c:pt>
                <c:pt idx="1421">
                  <c:v>70.00932910065896</c:v>
                </c:pt>
                <c:pt idx="1422">
                  <c:v>70.017004717781731</c:v>
                </c:pt>
                <c:pt idx="1423">
                  <c:v>70.024678610326418</c:v>
                </c:pt>
                <c:pt idx="1424">
                  <c:v>70.032350784344843</c:v>
                </c:pt>
                <c:pt idx="1425">
                  <c:v>70.040021245883338</c:v>
                </c:pt>
                <c:pt idx="1426">
                  <c:v>70.047690000982897</c:v>
                </c:pt>
                <c:pt idx="1427">
                  <c:v>70.05535705567911</c:v>
                </c:pt>
                <c:pt idx="1428">
                  <c:v>70.063022416002283</c:v>
                </c:pt>
                <c:pt idx="1429">
                  <c:v>70.070686087977379</c:v>
                </c:pt>
                <c:pt idx="1430">
                  <c:v>70.078348077624128</c:v>
                </c:pt>
                <c:pt idx="1431">
                  <c:v>70.086008390956977</c:v>
                </c:pt>
                <c:pt idx="1432">
                  <c:v>70.093667033985241</c:v>
                </c:pt>
                <c:pt idx="1433">
                  <c:v>70.101324012712993</c:v>
                </c:pt>
                <c:pt idx="1434">
                  <c:v>70.108979333139217</c:v>
                </c:pt>
                <c:pt idx="1435">
                  <c:v>70.116633001257767</c:v>
                </c:pt>
                <c:pt idx="1436">
                  <c:v>70.124285023057425</c:v>
                </c:pt>
                <c:pt idx="1437">
                  <c:v>70.131935404521926</c:v>
                </c:pt>
                <c:pt idx="1438">
                  <c:v>70.13958415162999</c:v>
                </c:pt>
                <c:pt idx="1439">
                  <c:v>70.147231270355363</c:v>
                </c:pt>
                <c:pt idx="1440">
                  <c:v>70.15487676666686</c:v>
                </c:pt>
                <c:pt idx="1441">
                  <c:v>70.162520646528307</c:v>
                </c:pt>
                <c:pt idx="1442">
                  <c:v>70.170162915898729</c:v>
                </c:pt>
                <c:pt idx="1443">
                  <c:v>70.17780358073226</c:v>
                </c:pt>
                <c:pt idx="1444">
                  <c:v>70.185442646978188</c:v>
                </c:pt>
                <c:pt idx="1445">
                  <c:v>70.19308012058103</c:v>
                </c:pt>
                <c:pt idx="1446">
                  <c:v>70.200716007480537</c:v>
                </c:pt>
                <c:pt idx="1447">
                  <c:v>70.208350313611717</c:v>
                </c:pt>
                <c:pt idx="1448">
                  <c:v>70.215983044904917</c:v>
                </c:pt>
                <c:pt idx="1449">
                  <c:v>70.223614207285749</c:v>
                </c:pt>
                <c:pt idx="1450">
                  <c:v>70.231243806675252</c:v>
                </c:pt>
                <c:pt idx="1451">
                  <c:v>70.238871848989817</c:v>
                </c:pt>
                <c:pt idx="1452">
                  <c:v>70.246498340141287</c:v>
                </c:pt>
                <c:pt idx="1453">
                  <c:v>70.254123286036915</c:v>
                </c:pt>
                <c:pt idx="1454">
                  <c:v>70.261746692579479</c:v>
                </c:pt>
                <c:pt idx="1455">
                  <c:v>70.269368565667278</c:v>
                </c:pt>
                <c:pt idx="1456">
                  <c:v>70.276988911194124</c:v>
                </c:pt>
                <c:pt idx="1457">
                  <c:v>70.28460773504942</c:v>
                </c:pt>
                <c:pt idx="1458">
                  <c:v>70.292225043118179</c:v>
                </c:pt>
                <c:pt idx="1459">
                  <c:v>70.299840841281068</c:v>
                </c:pt>
                <c:pt idx="1460">
                  <c:v>70.307455135414401</c:v>
                </c:pt>
                <c:pt idx="1461">
                  <c:v>70.315067931390189</c:v>
                </c:pt>
                <c:pt idx="1462">
                  <c:v>70.322679235076194</c:v>
                </c:pt>
                <c:pt idx="1463">
                  <c:v>70.330289052335914</c:v>
                </c:pt>
                <c:pt idx="1464">
                  <c:v>70.337897389028669</c:v>
                </c:pt>
                <c:pt idx="1465">
                  <c:v>70.345504251009558</c:v>
                </c:pt>
                <c:pt idx="1466">
                  <c:v>70.353109644129574</c:v>
                </c:pt>
                <c:pt idx="1467">
                  <c:v>70.360713574235547</c:v>
                </c:pt>
                <c:pt idx="1468">
                  <c:v>70.368316047170268</c:v>
                </c:pt>
                <c:pt idx="1469">
                  <c:v>70.375917068772438</c:v>
                </c:pt>
                <c:pt idx="1470">
                  <c:v>70.383516644876735</c:v>
                </c:pt>
                <c:pt idx="1471">
                  <c:v>70.391114781313831</c:v>
                </c:pt>
                <c:pt idx="1472">
                  <c:v>70.398711483910461</c:v>
                </c:pt>
                <c:pt idx="1473">
                  <c:v>70.406306758489393</c:v>
                </c:pt>
                <c:pt idx="1474">
                  <c:v>70.413900610869504</c:v>
                </c:pt>
                <c:pt idx="1475">
                  <c:v>70.421493046865763</c:v>
                </c:pt>
                <c:pt idx="1476">
                  <c:v>70.429084072289328</c:v>
                </c:pt>
                <c:pt idx="1477">
                  <c:v>70.436673692947522</c:v>
                </c:pt>
                <c:pt idx="1478">
                  <c:v>70.444261914643903</c:v>
                </c:pt>
                <c:pt idx="1479">
                  <c:v>70.451848743178218</c:v>
                </c:pt>
                <c:pt idx="1480">
                  <c:v>70.459434184346534</c:v>
                </c:pt>
                <c:pt idx="1481">
                  <c:v>70.467018243941212</c:v>
                </c:pt>
                <c:pt idx="1482">
                  <c:v>70.474600927750913</c:v>
                </c:pt>
                <c:pt idx="1483">
                  <c:v>70.482182241560693</c:v>
                </c:pt>
                <c:pt idx="1484">
                  <c:v>70.489762191151996</c:v>
                </c:pt>
                <c:pt idx="1485">
                  <c:v>70.497340782302658</c:v>
                </c:pt>
                <c:pt idx="1486">
                  <c:v>70.504918020786988</c:v>
                </c:pt>
                <c:pt idx="1487">
                  <c:v>70.512493912375788</c:v>
                </c:pt>
                <c:pt idx="1488">
                  <c:v>70.520068462836321</c:v>
                </c:pt>
                <c:pt idx="1489">
                  <c:v>70.527641677932436</c:v>
                </c:pt>
                <c:pt idx="1490">
                  <c:v>70.535213563424534</c:v>
                </c:pt>
                <c:pt idx="1491">
                  <c:v>70.542784125069602</c:v>
                </c:pt>
                <c:pt idx="1492">
                  <c:v>70.550353368621259</c:v>
                </c:pt>
                <c:pt idx="1493">
                  <c:v>70.557921299829786</c:v>
                </c:pt>
                <c:pt idx="1494">
                  <c:v>70.565487924442138</c:v>
                </c:pt>
                <c:pt idx="1495">
                  <c:v>70.573053248202015</c:v>
                </c:pt>
                <c:pt idx="1496">
                  <c:v>70.580617276849821</c:v>
                </c:pt>
                <c:pt idx="1497">
                  <c:v>70.588180016122763</c:v>
                </c:pt>
                <c:pt idx="1498">
                  <c:v>70.59574147175482</c:v>
                </c:pt>
                <c:pt idx="1499">
                  <c:v>70.603301649476848</c:v>
                </c:pt>
                <c:pt idx="1500">
                  <c:v>70.610860555016529</c:v>
                </c:pt>
                <c:pt idx="1501">
                  <c:v>70.618418194098425</c:v>
                </c:pt>
                <c:pt idx="1502">
                  <c:v>70.625974572444065</c:v>
                </c:pt>
                <c:pt idx="1503">
                  <c:v>70.633529695771898</c:v>
                </c:pt>
                <c:pt idx="1504">
                  <c:v>70.641083569797331</c:v>
                </c:pt>
                <c:pt idx="1505">
                  <c:v>70.648636200232801</c:v>
                </c:pt>
                <c:pt idx="1506">
                  <c:v>70.656187592787788</c:v>
                </c:pt>
                <c:pt idx="1507">
                  <c:v>70.663737753168832</c:v>
                </c:pt>
                <c:pt idx="1508">
                  <c:v>70.671286687079544</c:v>
                </c:pt>
                <c:pt idx="1509">
                  <c:v>70.67883440022068</c:v>
                </c:pt>
                <c:pt idx="1510">
                  <c:v>70.686380898290153</c:v>
                </c:pt>
                <c:pt idx="1511">
                  <c:v>70.693926186983063</c:v>
                </c:pt>
                <c:pt idx="1512">
                  <c:v>70.701470271991667</c:v>
                </c:pt>
                <c:pt idx="1513">
                  <c:v>70.709013159005522</c:v>
                </c:pt>
                <c:pt idx="1514">
                  <c:v>70.716554853711415</c:v>
                </c:pt>
                <c:pt idx="1515">
                  <c:v>70.724095361793459</c:v>
                </c:pt>
                <c:pt idx="1516">
                  <c:v>70.73163468893307</c:v>
                </c:pt>
                <c:pt idx="1517">
                  <c:v>70.739172840809033</c:v>
                </c:pt>
                <c:pt idx="1518">
                  <c:v>70.74670982309749</c:v>
                </c:pt>
                <c:pt idx="1519">
                  <c:v>70.754245641472025</c:v>
                </c:pt>
                <c:pt idx="1520">
                  <c:v>70.761780301603665</c:v>
                </c:pt>
                <c:pt idx="1521">
                  <c:v>70.769313809160863</c:v>
                </c:pt>
                <c:pt idx="1522">
                  <c:v>70.776846169809616</c:v>
                </c:pt>
                <c:pt idx="1523">
                  <c:v>70.784377389213432</c:v>
                </c:pt>
                <c:pt idx="1524">
                  <c:v>70.791907473033362</c:v>
                </c:pt>
                <c:pt idx="1525">
                  <c:v>70.799436426928068</c:v>
                </c:pt>
                <c:pt idx="1526">
                  <c:v>70.806964256553812</c:v>
                </c:pt>
                <c:pt idx="1527">
                  <c:v>70.814490967564481</c:v>
                </c:pt>
                <c:pt idx="1528">
                  <c:v>70.822016565611662</c:v>
                </c:pt>
                <c:pt idx="1529">
                  <c:v>70.829541056344624</c:v>
                </c:pt>
                <c:pt idx="1530">
                  <c:v>70.837064445410348</c:v>
                </c:pt>
                <c:pt idx="1531">
                  <c:v>70.844586738453629</c:v>
                </c:pt>
                <c:pt idx="1532">
                  <c:v>70.852107941116969</c:v>
                </c:pt>
                <c:pt idx="1533">
                  <c:v>70.859628059040745</c:v>
                </c:pt>
                <c:pt idx="1534">
                  <c:v>70.867147097863139</c:v>
                </c:pt>
                <c:pt idx="1535">
                  <c:v>70.874665063220235</c:v>
                </c:pt>
                <c:pt idx="1536">
                  <c:v>70.882181960745967</c:v>
                </c:pt>
                <c:pt idx="1537">
                  <c:v>70.889697796072269</c:v>
                </c:pt>
                <c:pt idx="1538">
                  <c:v>70.89721257482897</c:v>
                </c:pt>
                <c:pt idx="1539">
                  <c:v>70.904726302643894</c:v>
                </c:pt>
                <c:pt idx="1540">
                  <c:v>70.91223898514292</c:v>
                </c:pt>
                <c:pt idx="1541">
                  <c:v>70.919750627949909</c:v>
                </c:pt>
                <c:pt idx="1542">
                  <c:v>70.927261236686846</c:v>
                </c:pt>
                <c:pt idx="1543">
                  <c:v>70.934770816973767</c:v>
                </c:pt>
                <c:pt idx="1544">
                  <c:v>70.942279374428864</c:v>
                </c:pt>
                <c:pt idx="1545">
                  <c:v>70.949786914668493</c:v>
                </c:pt>
                <c:pt idx="1546">
                  <c:v>70.957293443307165</c:v>
                </c:pt>
                <c:pt idx="1547">
                  <c:v>70.964798965957627</c:v>
                </c:pt>
                <c:pt idx="1548">
                  <c:v>70.972303488230864</c:v>
                </c:pt>
                <c:pt idx="1549">
                  <c:v>70.979807015736128</c:v>
                </c:pt>
                <c:pt idx="1550">
                  <c:v>70.987309554080952</c:v>
                </c:pt>
                <c:pt idx="1551">
                  <c:v>70.994811108871204</c:v>
                </c:pt>
                <c:pt idx="1552">
                  <c:v>71.002311685711149</c:v>
                </c:pt>
                <c:pt idx="1553">
                  <c:v>71.009811290203359</c:v>
                </c:pt>
                <c:pt idx="1554">
                  <c:v>71.017309927948887</c:v>
                </c:pt>
                <c:pt idx="1555">
                  <c:v>71.024807604547178</c:v>
                </c:pt>
                <c:pt idx="1556">
                  <c:v>71.032304325596172</c:v>
                </c:pt>
                <c:pt idx="1557">
                  <c:v>71.039800096692304</c:v>
                </c:pt>
                <c:pt idx="1558">
                  <c:v>71.047294923430528</c:v>
                </c:pt>
                <c:pt idx="1559">
                  <c:v>71.05478881140435</c:v>
                </c:pt>
                <c:pt idx="1560">
                  <c:v>71.062281766205842</c:v>
                </c:pt>
                <c:pt idx="1561">
                  <c:v>71.069773793425739</c:v>
                </c:pt>
                <c:pt idx="1562">
                  <c:v>71.077264898653368</c:v>
                </c:pt>
                <c:pt idx="1563">
                  <c:v>71.084755087476722</c:v>
                </c:pt>
                <c:pt idx="1564">
                  <c:v>71.092244365482514</c:v>
                </c:pt>
                <c:pt idx="1565">
                  <c:v>71.099732738256165</c:v>
                </c:pt>
                <c:pt idx="1566">
                  <c:v>71.107220211381872</c:v>
                </c:pt>
                <c:pt idx="1567">
                  <c:v>71.114706790442568</c:v>
                </c:pt>
                <c:pt idx="1568">
                  <c:v>71.122192481020051</c:v>
                </c:pt>
                <c:pt idx="1569">
                  <c:v>71.129677288694907</c:v>
                </c:pt>
                <c:pt idx="1570">
                  <c:v>71.137161219046618</c:v>
                </c:pt>
                <c:pt idx="1571">
                  <c:v>71.144644277653526</c:v>
                </c:pt>
                <c:pt idx="1572">
                  <c:v>71.152126470092966</c:v>
                </c:pt>
                <c:pt idx="1573">
                  <c:v>71.159607801941135</c:v>
                </c:pt>
                <c:pt idx="1574">
                  <c:v>71.167088278773278</c:v>
                </c:pt>
                <c:pt idx="1575">
                  <c:v>71.174567906163617</c:v>
                </c:pt>
                <c:pt idx="1576">
                  <c:v>71.182046689685407</c:v>
                </c:pt>
                <c:pt idx="1577">
                  <c:v>71.189524634910981</c:v>
                </c:pt>
                <c:pt idx="1578">
                  <c:v>71.197001747411775</c:v>
                </c:pt>
                <c:pt idx="1579">
                  <c:v>71.204478032758317</c:v>
                </c:pt>
                <c:pt idx="1580">
                  <c:v>71.211953496520294</c:v>
                </c:pt>
                <c:pt idx="1581">
                  <c:v>71.219428144266601</c:v>
                </c:pt>
                <c:pt idx="1582">
                  <c:v>71.226901981565291</c:v>
                </c:pt>
                <c:pt idx="1583">
                  <c:v>71.23437501398368</c:v>
                </c:pt>
                <c:pt idx="1584">
                  <c:v>71.241847247088359</c:v>
                </c:pt>
                <c:pt idx="1585">
                  <c:v>71.249318686445179</c:v>
                </c:pt>
                <c:pt idx="1586">
                  <c:v>71.256789337619352</c:v>
                </c:pt>
                <c:pt idx="1587">
                  <c:v>71.26425920617541</c:v>
                </c:pt>
                <c:pt idx="1588">
                  <c:v>71.271728297677242</c:v>
                </c:pt>
                <c:pt idx="1589">
                  <c:v>71.279196617688214</c:v>
                </c:pt>
                <c:pt idx="1590">
                  <c:v>71.286664171771037</c:v>
                </c:pt>
                <c:pt idx="1591">
                  <c:v>71.294130965487952</c:v>
                </c:pt>
                <c:pt idx="1592">
                  <c:v>71.301597004400676</c:v>
                </c:pt>
                <c:pt idx="1593">
                  <c:v>71.309062294070429</c:v>
                </c:pt>
                <c:pt idx="1594">
                  <c:v>71.316526840057989</c:v>
                </c:pt>
                <c:pt idx="1595">
                  <c:v>71.323990647923708</c:v>
                </c:pt>
                <c:pt idx="1596">
                  <c:v>71.331453723227568</c:v>
                </c:pt>
                <c:pt idx="1597">
                  <c:v>71.338916071529141</c:v>
                </c:pt>
                <c:pt idx="1598">
                  <c:v>71.346377698387698</c:v>
                </c:pt>
                <c:pt idx="1599">
                  <c:v>71.353838609362171</c:v>
                </c:pt>
                <c:pt idx="1600">
                  <c:v>71.361298810011263</c:v>
                </c:pt>
                <c:pt idx="1601">
                  <c:v>71.368758305893337</c:v>
                </c:pt>
                <c:pt idx="1602">
                  <c:v>71.376217102566642</c:v>
                </c:pt>
                <c:pt idx="1603">
                  <c:v>71.383675205589157</c:v>
                </c:pt>
                <c:pt idx="1604">
                  <c:v>71.391132620518704</c:v>
                </c:pt>
                <c:pt idx="1605">
                  <c:v>71.398589352913007</c:v>
                </c:pt>
                <c:pt idx="1606">
                  <c:v>71.406045408329632</c:v>
                </c:pt>
                <c:pt idx="1607">
                  <c:v>71.413500792326076</c:v>
                </c:pt>
                <c:pt idx="1608">
                  <c:v>71.420955510459848</c:v>
                </c:pt>
                <c:pt idx="1609">
                  <c:v>71.42840956828833</c:v>
                </c:pt>
                <c:pt idx="1610">
                  <c:v>71.435862971369005</c:v>
                </c:pt>
                <c:pt idx="1611">
                  <c:v>71.443315725259339</c:v>
                </c:pt>
                <c:pt idx="1612">
                  <c:v>71.450767835516857</c:v>
                </c:pt>
                <c:pt idx="1613">
                  <c:v>71.45821930769921</c:v>
                </c:pt>
                <c:pt idx="1614">
                  <c:v>71.46567014736415</c:v>
                </c:pt>
                <c:pt idx="1615">
                  <c:v>71.473120360069586</c:v>
                </c:pt>
                <c:pt idx="1616">
                  <c:v>71.48056995137361</c:v>
                </c:pt>
                <c:pt idx="1617">
                  <c:v>71.488018926834513</c:v>
                </c:pt>
                <c:pt idx="1618">
                  <c:v>71.495467292010829</c:v>
                </c:pt>
                <c:pt idx="1619">
                  <c:v>71.502915052461361</c:v>
                </c:pt>
                <c:pt idx="1620">
                  <c:v>71.510362213745182</c:v>
                </c:pt>
                <c:pt idx="1621">
                  <c:v>71.517808781421735</c:v>
                </c:pt>
                <c:pt idx="1622">
                  <c:v>71.525254761050761</c:v>
                </c:pt>
                <c:pt idx="1623">
                  <c:v>71.532700158192441</c:v>
                </c:pt>
                <c:pt idx="1624">
                  <c:v>71.540144978407326</c:v>
                </c:pt>
                <c:pt idx="1625">
                  <c:v>71.547589227256424</c:v>
                </c:pt>
                <c:pt idx="1626">
                  <c:v>71.555032910301193</c:v>
                </c:pt>
                <c:pt idx="1627">
                  <c:v>71.562476033103607</c:v>
                </c:pt>
                <c:pt idx="1628">
                  <c:v>71.569918601226178</c:v>
                </c:pt>
                <c:pt idx="1629">
                  <c:v>71.577360620231943</c:v>
                </c:pt>
                <c:pt idx="1630">
                  <c:v>71.584802095684552</c:v>
                </c:pt>
                <c:pt idx="1631">
                  <c:v>71.592243033148264</c:v>
                </c:pt>
                <c:pt idx="1632">
                  <c:v>71.599683438187952</c:v>
                </c:pt>
                <c:pt idx="1633">
                  <c:v>71.607123316369211</c:v>
                </c:pt>
                <c:pt idx="1634">
                  <c:v>71.614562673258305</c:v>
                </c:pt>
                <c:pt idx="1635">
                  <c:v>71.622001514422237</c:v>
                </c:pt>
                <c:pt idx="1636">
                  <c:v>71.629439845428777</c:v>
                </c:pt>
                <c:pt idx="1637">
                  <c:v>71.636877671846477</c:v>
                </c:pt>
                <c:pt idx="1638">
                  <c:v>71.644314999244713</c:v>
                </c:pt>
                <c:pt idx="1639">
                  <c:v>71.651751833193728</c:v>
                </c:pt>
                <c:pt idx="1640">
                  <c:v>71.659188179264603</c:v>
                </c:pt>
                <c:pt idx="1641">
                  <c:v>71.666624043029358</c:v>
                </c:pt>
                <c:pt idx="1642">
                  <c:v>71.674059430060936</c:v>
                </c:pt>
                <c:pt idx="1643">
                  <c:v>71.68149434593326</c:v>
                </c:pt>
                <c:pt idx="1644">
                  <c:v>71.688928796221248</c:v>
                </c:pt>
                <c:pt idx="1645">
                  <c:v>71.696362786500814</c:v>
                </c:pt>
                <c:pt idx="1646">
                  <c:v>71.703796322348992</c:v>
                </c:pt>
                <c:pt idx="1647">
                  <c:v>71.711229409343829</c:v>
                </c:pt>
                <c:pt idx="1648">
                  <c:v>71.718662053064534</c:v>
                </c:pt>
                <c:pt idx="1649">
                  <c:v>71.72609425909144</c:v>
                </c:pt>
                <c:pt idx="1650">
                  <c:v>71.733526033006072</c:v>
                </c:pt>
                <c:pt idx="1651">
                  <c:v>71.740957380391151</c:v>
                </c:pt>
                <c:pt idx="1652">
                  <c:v>71.748388306830606</c:v>
                </c:pt>
                <c:pt idx="1653">
                  <c:v>71.75581881790967</c:v>
                </c:pt>
                <c:pt idx="1654">
                  <c:v>71.76324891921486</c:v>
                </c:pt>
                <c:pt idx="1655">
                  <c:v>71.770678616333996</c:v>
                </c:pt>
                <c:pt idx="1656">
                  <c:v>71.778107914856264</c:v>
                </c:pt>
                <c:pt idx="1657">
                  <c:v>71.785536820372258</c:v>
                </c:pt>
                <c:pt idx="1658">
                  <c:v>71.792965338473934</c:v>
                </c:pt>
                <c:pt idx="1659">
                  <c:v>71.800393474754728</c:v>
                </c:pt>
                <c:pt idx="1660">
                  <c:v>71.807821234809566</c:v>
                </c:pt>
                <c:pt idx="1661">
                  <c:v>71.815248624234826</c:v>
                </c:pt>
                <c:pt idx="1662">
                  <c:v>71.822675648628447</c:v>
                </c:pt>
                <c:pt idx="1663">
                  <c:v>71.830102313589961</c:v>
                </c:pt>
                <c:pt idx="1664">
                  <c:v>71.837528624720449</c:v>
                </c:pt>
                <c:pt idx="1665">
                  <c:v>71.844954587622638</c:v>
                </c:pt>
                <c:pt idx="1666">
                  <c:v>71.852380207900893</c:v>
                </c:pt>
                <c:pt idx="1667">
                  <c:v>71.85980549116131</c:v>
                </c:pt>
                <c:pt idx="1668">
                  <c:v>71.86723044301165</c:v>
                </c:pt>
                <c:pt idx="1669">
                  <c:v>71.874655069061433</c:v>
                </c:pt>
                <c:pt idx="1670">
                  <c:v>71.882079374921972</c:v>
                </c:pt>
                <c:pt idx="1671">
                  <c:v>71.889503366206384</c:v>
                </c:pt>
                <c:pt idx="1672">
                  <c:v>71.896927048529619</c:v>
                </c:pt>
                <c:pt idx="1673">
                  <c:v>71.904350427508476</c:v>
                </c:pt>
                <c:pt idx="1674">
                  <c:v>71.911773508761698</c:v>
                </c:pt>
                <c:pt idx="1675">
                  <c:v>71.919196297909906</c:v>
                </c:pt>
                <c:pt idx="1676">
                  <c:v>71.926618800575739</c:v>
                </c:pt>
                <c:pt idx="1677">
                  <c:v>71.934041022383767</c:v>
                </c:pt>
                <c:pt idx="1678">
                  <c:v>71.941462968960622</c:v>
                </c:pt>
                <c:pt idx="1679">
                  <c:v>71.948884645934996</c:v>
                </c:pt>
                <c:pt idx="1680">
                  <c:v>71.956306058937614</c:v>
                </c:pt>
                <c:pt idx="1681">
                  <c:v>71.963727213601388</c:v>
                </c:pt>
                <c:pt idx="1682">
                  <c:v>71.971148115561306</c:v>
                </c:pt>
                <c:pt idx="1683">
                  <c:v>71.978568770454601</c:v>
                </c:pt>
                <c:pt idx="1684">
                  <c:v>71.985989183920651</c:v>
                </c:pt>
                <c:pt idx="1685">
                  <c:v>71.993409361601095</c:v>
                </c:pt>
                <c:pt idx="1686">
                  <c:v>72.000829309139888</c:v>
                </c:pt>
                <c:pt idx="1687">
                  <c:v>72.00824903218323</c:v>
                </c:pt>
                <c:pt idx="1688">
                  <c:v>72.01566853637965</c:v>
                </c:pt>
                <c:pt idx="1689">
                  <c:v>72.02308782738011</c:v>
                </c:pt>
                <c:pt idx="1690">
                  <c:v>72.030506910837886</c:v>
                </c:pt>
                <c:pt idx="1691">
                  <c:v>72.037925792408728</c:v>
                </c:pt>
                <c:pt idx="1692">
                  <c:v>72.045344477750859</c:v>
                </c:pt>
                <c:pt idx="1693">
                  <c:v>72.05276297252496</c:v>
                </c:pt>
                <c:pt idx="1694">
                  <c:v>72.060181282394225</c:v>
                </c:pt>
                <c:pt idx="1695">
                  <c:v>72.067599413024425</c:v>
                </c:pt>
                <c:pt idx="1696">
                  <c:v>72.075017370083955</c:v>
                </c:pt>
                <c:pt idx="1697">
                  <c:v>72.082435159243744</c:v>
                </c:pt>
                <c:pt idx="1698">
                  <c:v>72.089852786177417</c:v>
                </c:pt>
                <c:pt idx="1699">
                  <c:v>72.097270256561302</c:v>
                </c:pt>
                <c:pt idx="1700">
                  <c:v>72.104687576074397</c:v>
                </c:pt>
                <c:pt idx="1701">
                  <c:v>72.112104750398458</c:v>
                </c:pt>
                <c:pt idx="1702">
                  <c:v>72.119521785218055</c:v>
                </c:pt>
                <c:pt idx="1703">
                  <c:v>72.126938686220498</c:v>
                </c:pt>
                <c:pt idx="1704">
                  <c:v>72.134355459096</c:v>
                </c:pt>
                <c:pt idx="1705">
                  <c:v>72.141772109537627</c:v>
                </c:pt>
                <c:pt idx="1706">
                  <c:v>72.149188643241345</c:v>
                </c:pt>
                <c:pt idx="1707">
                  <c:v>72.156605065906064</c:v>
                </c:pt>
                <c:pt idx="1708">
                  <c:v>72.164021383233674</c:v>
                </c:pt>
                <c:pt idx="1709">
                  <c:v>72.171437600929053</c:v>
                </c:pt>
                <c:pt idx="1710">
                  <c:v>72.178853724700119</c:v>
                </c:pt>
                <c:pt idx="1711">
                  <c:v>72.186269760257886</c:v>
                </c:pt>
                <c:pt idx="1712">
                  <c:v>72.193685713316427</c:v>
                </c:pt>
                <c:pt idx="1713">
                  <c:v>72.201101589592966</c:v>
                </c:pt>
                <c:pt idx="1714">
                  <c:v>72.208517394807899</c:v>
                </c:pt>
                <c:pt idx="1715">
                  <c:v>72.215933134684832</c:v>
                </c:pt>
                <c:pt idx="1716">
                  <c:v>72.223348814950597</c:v>
                </c:pt>
                <c:pt idx="1717">
                  <c:v>72.230764441335268</c:v>
                </c:pt>
                <c:pt idx="1718">
                  <c:v>72.238180019572241</c:v>
                </c:pt>
                <c:pt idx="1719">
                  <c:v>72.245595555398253</c:v>
                </c:pt>
                <c:pt idx="1720">
                  <c:v>72.253011054553397</c:v>
                </c:pt>
                <c:pt idx="1721">
                  <c:v>72.26042652278116</c:v>
                </c:pt>
                <c:pt idx="1722">
                  <c:v>72.267841965828453</c:v>
                </c:pt>
                <c:pt idx="1723">
                  <c:v>72.275257389445656</c:v>
                </c:pt>
                <c:pt idx="1724">
                  <c:v>72.282672799386688</c:v>
                </c:pt>
                <c:pt idx="1725">
                  <c:v>72.290088201408935</c:v>
                </c:pt>
                <c:pt idx="1726">
                  <c:v>72.297503601273391</c:v>
                </c:pt>
                <c:pt idx="1727">
                  <c:v>72.304919004744647</c:v>
                </c:pt>
                <c:pt idx="1728">
                  <c:v>72.312334417590918</c:v>
                </c:pt>
                <c:pt idx="1729">
                  <c:v>72.319749845584099</c:v>
                </c:pt>
                <c:pt idx="1730">
                  <c:v>72.32716529449975</c:v>
                </c:pt>
                <c:pt idx="1731">
                  <c:v>72.334580770117213</c:v>
                </c:pt>
                <c:pt idx="1732">
                  <c:v>72.341996278219597</c:v>
                </c:pt>
                <c:pt idx="1733">
                  <c:v>72.349411824593759</c:v>
                </c:pt>
                <c:pt idx="1734">
                  <c:v>72.356827415030438</c:v>
                </c:pt>
                <c:pt idx="1735">
                  <c:v>72.364243055324266</c:v>
                </c:pt>
                <c:pt idx="1736">
                  <c:v>72.371658751273728</c:v>
                </c:pt>
                <c:pt idx="1737">
                  <c:v>72.379074508681299</c:v>
                </c:pt>
                <c:pt idx="1738">
                  <c:v>72.386490333353379</c:v>
                </c:pt>
                <c:pt idx="1739">
                  <c:v>72.393906231100402</c:v>
                </c:pt>
                <c:pt idx="1740">
                  <c:v>72.401322207736882</c:v>
                </c:pt>
                <c:pt idx="1741">
                  <c:v>72.408738269081368</c:v>
                </c:pt>
                <c:pt idx="1742">
                  <c:v>72.416154420956502</c:v>
                </c:pt>
                <c:pt idx="1743">
                  <c:v>72.423570669189147</c:v>
                </c:pt>
                <c:pt idx="1744">
                  <c:v>72.430987019610285</c:v>
                </c:pt>
                <c:pt idx="1745">
                  <c:v>72.43840347805515</c:v>
                </c:pt>
                <c:pt idx="1746">
                  <c:v>72.445820050363238</c:v>
                </c:pt>
                <c:pt idx="1747">
                  <c:v>72.45323674237828</c:v>
                </c:pt>
                <c:pt idx="1748">
                  <c:v>72.460653559948412</c:v>
                </c:pt>
                <c:pt idx="1749">
                  <c:v>72.468070508926047</c:v>
                </c:pt>
                <c:pt idx="1750">
                  <c:v>72.475487595168076</c:v>
                </c:pt>
                <c:pt idx="1751">
                  <c:v>72.482904824535751</c:v>
                </c:pt>
                <c:pt idx="1752">
                  <c:v>72.490322202894802</c:v>
                </c:pt>
                <c:pt idx="1753">
                  <c:v>72.49773973611552</c:v>
                </c:pt>
                <c:pt idx="1754">
                  <c:v>72.505157430072686</c:v>
                </c:pt>
                <c:pt idx="1755">
                  <c:v>72.512575290645628</c:v>
                </c:pt>
                <c:pt idx="1756">
                  <c:v>72.519993323718339</c:v>
                </c:pt>
                <c:pt idx="1757">
                  <c:v>72.527411535179439</c:v>
                </c:pt>
                <c:pt idx="1758">
                  <c:v>72.534829930922228</c:v>
                </c:pt>
                <c:pt idx="1759">
                  <c:v>72.542248516844722</c:v>
                </c:pt>
                <c:pt idx="1760">
                  <c:v>72.549667298849684</c:v>
                </c:pt>
                <c:pt idx="1761">
                  <c:v>72.557086282844693</c:v>
                </c:pt>
                <c:pt idx="1762">
                  <c:v>72.564505474742134</c:v>
                </c:pt>
                <c:pt idx="1763">
                  <c:v>72.571924880459264</c:v>
                </c:pt>
                <c:pt idx="1764">
                  <c:v>72.579344505918243</c:v>
                </c:pt>
                <c:pt idx="1765">
                  <c:v>72.586764357046164</c:v>
                </c:pt>
                <c:pt idx="1766">
                  <c:v>72.59418443977512</c:v>
                </c:pt>
                <c:pt idx="1767">
                  <c:v>72.60160476004215</c:v>
                </c:pt>
                <c:pt idx="1768">
                  <c:v>72.609025323789425</c:v>
                </c:pt>
                <c:pt idx="1769">
                  <c:v>72.616446136964157</c:v>
                </c:pt>
                <c:pt idx="1770">
                  <c:v>72.623867205518678</c:v>
                </c:pt>
                <c:pt idx="1771">
                  <c:v>72.631288535410491</c:v>
                </c:pt>
                <c:pt idx="1772">
                  <c:v>72.638710132602313</c:v>
                </c:pt>
                <c:pt idx="1773">
                  <c:v>72.646132003062064</c:v>
                </c:pt>
                <c:pt idx="1774">
                  <c:v>72.65355415276295</c:v>
                </c:pt>
                <c:pt idx="1775">
                  <c:v>72.660976587683507</c:v>
                </c:pt>
                <c:pt idx="1776">
                  <c:v>72.668399313807612</c:v>
                </c:pt>
                <c:pt idx="1777">
                  <c:v>72.675822337124515</c:v>
                </c:pt>
                <c:pt idx="1778">
                  <c:v>72.683245663628895</c:v>
                </c:pt>
                <c:pt idx="1779">
                  <c:v>72.690669299320916</c:v>
                </c:pt>
                <c:pt idx="1780">
                  <c:v>72.698093250206213</c:v>
                </c:pt>
                <c:pt idx="1781">
                  <c:v>72.705517522295978</c:v>
                </c:pt>
                <c:pt idx="1782">
                  <c:v>72.712942121606986</c:v>
                </c:pt>
                <c:pt idx="1783">
                  <c:v>72.720367054161613</c:v>
                </c:pt>
                <c:pt idx="1784">
                  <c:v>72.72779232598792</c:v>
                </c:pt>
                <c:pt idx="1785">
                  <c:v>72.735217943119636</c:v>
                </c:pt>
                <c:pt idx="1786">
                  <c:v>72.742643911596232</c:v>
                </c:pt>
                <c:pt idx="1787">
                  <c:v>72.750070237462936</c:v>
                </c:pt>
                <c:pt idx="1788">
                  <c:v>72.757496926770841</c:v>
                </c:pt>
                <c:pt idx="1789">
                  <c:v>72.764923985576829</c:v>
                </c:pt>
                <c:pt idx="1790">
                  <c:v>72.772351419943689</c:v>
                </c:pt>
                <c:pt idx="1791">
                  <c:v>72.779779235940168</c:v>
                </c:pt>
                <c:pt idx="1792">
                  <c:v>72.787207439640966</c:v>
                </c:pt>
                <c:pt idx="1793">
                  <c:v>72.794636037126793</c:v>
                </c:pt>
                <c:pt idx="1794">
                  <c:v>72.8020650344844</c:v>
                </c:pt>
                <c:pt idx="1795">
                  <c:v>72.80949443780662</c:v>
                </c:pt>
                <c:pt idx="1796">
                  <c:v>72.816924253192454</c:v>
                </c:pt>
                <c:pt idx="1797">
                  <c:v>72.82435448674704</c:v>
                </c:pt>
                <c:pt idx="1798">
                  <c:v>72.83178514458173</c:v>
                </c:pt>
                <c:pt idx="1799">
                  <c:v>72.839216232814124</c:v>
                </c:pt>
                <c:pt idx="1800">
                  <c:v>72.846647757568135</c:v>
                </c:pt>
                <c:pt idx="1801">
                  <c:v>72.854079724973985</c:v>
                </c:pt>
                <c:pt idx="1802">
                  <c:v>72.861512141168276</c:v>
                </c:pt>
                <c:pt idx="1803">
                  <c:v>72.868945012294006</c:v>
                </c:pt>
                <c:pt idx="1804">
                  <c:v>72.876378344500665</c:v>
                </c:pt>
                <c:pt idx="1805">
                  <c:v>72.883812143944212</c:v>
                </c:pt>
                <c:pt idx="1806">
                  <c:v>72.891246416787126</c:v>
                </c:pt>
                <c:pt idx="1807">
                  <c:v>72.898681169198525</c:v>
                </c:pt>
                <c:pt idx="1808">
                  <c:v>72.906116407354062</c:v>
                </c:pt>
                <c:pt idx="1809">
                  <c:v>72.913552137436128</c:v>
                </c:pt>
                <c:pt idx="1810">
                  <c:v>72.920988365633761</c:v>
                </c:pt>
                <c:pt idx="1811">
                  <c:v>72.928425098142796</c:v>
                </c:pt>
                <c:pt idx="1812">
                  <c:v>72.935862341165802</c:v>
                </c:pt>
                <c:pt idx="1813">
                  <c:v>72.943300100912197</c:v>
                </c:pt>
                <c:pt idx="1814">
                  <c:v>72.950738383598292</c:v>
                </c:pt>
                <c:pt idx="1815">
                  <c:v>72.958177195447291</c:v>
                </c:pt>
                <c:pt idx="1816">
                  <c:v>72.965616542689347</c:v>
                </c:pt>
                <c:pt idx="1817">
                  <c:v>72.973056431561616</c:v>
                </c:pt>
                <c:pt idx="1818">
                  <c:v>72.980496868308322</c:v>
                </c:pt>
                <c:pt idx="1819">
                  <c:v>72.987937859180747</c:v>
                </c:pt>
                <c:pt idx="1820">
                  <c:v>72.995379410437295</c:v>
                </c:pt>
                <c:pt idx="1821">
                  <c:v>73.00282152834356</c:v>
                </c:pt>
                <c:pt idx="1822">
                  <c:v>73.010264219172342</c:v>
                </c:pt>
                <c:pt idx="1823">
                  <c:v>73.017707489203701</c:v>
                </c:pt>
                <c:pt idx="1824">
                  <c:v>73.025151344725003</c:v>
                </c:pt>
                <c:pt idx="1825">
                  <c:v>73.032595792030946</c:v>
                </c:pt>
                <c:pt idx="1826">
                  <c:v>73.040040837423618</c:v>
                </c:pt>
                <c:pt idx="1827">
                  <c:v>73.047486487212566</c:v>
                </c:pt>
                <c:pt idx="1828">
                  <c:v>73.054932747714773</c:v>
                </c:pt>
                <c:pt idx="1829">
                  <c:v>73.062379625254778</c:v>
                </c:pt>
                <c:pt idx="1830">
                  <c:v>73.069827126164682</c:v>
                </c:pt>
                <c:pt idx="1831">
                  <c:v>73.077275256784162</c:v>
                </c:pt>
                <c:pt idx="1832">
                  <c:v>73.084724023460595</c:v>
                </c:pt>
                <c:pt idx="1833">
                  <c:v>73.092173432549046</c:v>
                </c:pt>
                <c:pt idx="1834">
                  <c:v>73.099623490412327</c:v>
                </c:pt>
                <c:pt idx="1835">
                  <c:v>73.107074203421007</c:v>
                </c:pt>
                <c:pt idx="1836">
                  <c:v>73.114525577953529</c:v>
                </c:pt>
                <c:pt idx="1837">
                  <c:v>73.121977620396223</c:v>
                </c:pt>
                <c:pt idx="1838">
                  <c:v>73.129430337143319</c:v>
                </c:pt>
                <c:pt idx="1839">
                  <c:v>73.136883734597021</c:v>
                </c:pt>
                <c:pt idx="1840">
                  <c:v>73.144337819167589</c:v>
                </c:pt>
                <c:pt idx="1841">
                  <c:v>73.1517925972733</c:v>
                </c:pt>
                <c:pt idx="1842">
                  <c:v>73.159248075340585</c:v>
                </c:pt>
                <c:pt idx="1843">
                  <c:v>73.166704259803979</c:v>
                </c:pt>
                <c:pt idx="1844">
                  <c:v>73.174161157106298</c:v>
                </c:pt>
                <c:pt idx="1845">
                  <c:v>73.18161877369856</c:v>
                </c:pt>
                <c:pt idx="1846">
                  <c:v>73.189077116040053</c:v>
                </c:pt>
                <c:pt idx="1847">
                  <c:v>73.196536190598493</c:v>
                </c:pt>
                <c:pt idx="1848">
                  <c:v>73.203996003849909</c:v>
                </c:pt>
                <c:pt idx="1849">
                  <c:v>73.211456562278826</c:v>
                </c:pt>
                <c:pt idx="1850">
                  <c:v>73.218917872378228</c:v>
                </c:pt>
                <c:pt idx="1851">
                  <c:v>73.226379940649622</c:v>
                </c:pt>
                <c:pt idx="1852">
                  <c:v>73.233842773603158</c:v>
                </c:pt>
                <c:pt idx="1853">
                  <c:v>73.241306377757553</c:v>
                </c:pt>
                <c:pt idx="1854">
                  <c:v>73.248770759640209</c:v>
                </c:pt>
                <c:pt idx="1855">
                  <c:v>73.256235925787308</c:v>
                </c:pt>
                <c:pt idx="1856">
                  <c:v>73.26370188274376</c:v>
                </c:pt>
                <c:pt idx="1857">
                  <c:v>73.271168637063326</c:v>
                </c:pt>
                <c:pt idx="1858">
                  <c:v>73.278636195308636</c:v>
                </c:pt>
                <c:pt idx="1859">
                  <c:v>73.286104564051215</c:v>
                </c:pt>
                <c:pt idx="1860">
                  <c:v>73.293573749871598</c:v>
                </c:pt>
                <c:pt idx="1861">
                  <c:v>73.301043759359359</c:v>
                </c:pt>
                <c:pt idx="1862">
                  <c:v>73.308514599113067</c:v>
                </c:pt>
                <c:pt idx="1863">
                  <c:v>73.315986275740471</c:v>
                </c:pt>
                <c:pt idx="1864">
                  <c:v>73.323458795858528</c:v>
                </c:pt>
                <c:pt idx="1865">
                  <c:v>73.330932166093305</c:v>
                </c:pt>
                <c:pt idx="1866">
                  <c:v>73.338406393080263</c:v>
                </c:pt>
                <c:pt idx="1867">
                  <c:v>73.345881483464083</c:v>
                </c:pt>
                <c:pt idx="1868">
                  <c:v>73.353357443898901</c:v>
                </c:pt>
                <c:pt idx="1869">
                  <c:v>73.360834281048227</c:v>
                </c:pt>
                <c:pt idx="1870">
                  <c:v>73.368312001585068</c:v>
                </c:pt>
                <c:pt idx="1871">
                  <c:v>73.375790612191935</c:v>
                </c:pt>
                <c:pt idx="1872">
                  <c:v>73.383270119560962</c:v>
                </c:pt>
                <c:pt idx="1873">
                  <c:v>73.390750530393859</c:v>
                </c:pt>
                <c:pt idx="1874">
                  <c:v>73.398231851402087</c:v>
                </c:pt>
                <c:pt idx="1875">
                  <c:v>73.405714089306741</c:v>
                </c:pt>
                <c:pt idx="1876">
                  <c:v>73.413197250838778</c:v>
                </c:pt>
                <c:pt idx="1877">
                  <c:v>73.420681342739016</c:v>
                </c:pt>
                <c:pt idx="1878">
                  <c:v>73.428166371758053</c:v>
                </c:pt>
                <c:pt idx="1879">
                  <c:v>73.435652344656575</c:v>
                </c:pt>
                <c:pt idx="1880">
                  <c:v>73.44313926820513</c:v>
                </c:pt>
                <c:pt idx="1881">
                  <c:v>73.450627149184399</c:v>
                </c:pt>
                <c:pt idx="1882">
                  <c:v>73.458115994385153</c:v>
                </c:pt>
                <c:pt idx="1883">
                  <c:v>73.465605810608295</c:v>
                </c:pt>
                <c:pt idx="1884">
                  <c:v>73.47309660466496</c:v>
                </c:pt>
                <c:pt idx="1885">
                  <c:v>73.480588383376556</c:v>
                </c:pt>
                <c:pt idx="1886">
                  <c:v>73.488081153574797</c:v>
                </c:pt>
                <c:pt idx="1887">
                  <c:v>73.495574922101767</c:v>
                </c:pt>
                <c:pt idx="1888">
                  <c:v>73.503069695809984</c:v>
                </c:pt>
                <c:pt idx="1889">
                  <c:v>73.510565481562438</c:v>
                </c:pt>
                <c:pt idx="1890">
                  <c:v>73.518062286232663</c:v>
                </c:pt>
                <c:pt idx="1891">
                  <c:v>73.525560116704824</c:v>
                </c:pt>
                <c:pt idx="1892">
                  <c:v>73.533058979873672</c:v>
                </c:pt>
                <c:pt idx="1893">
                  <c:v>73.540558882644703</c:v>
                </c:pt>
                <c:pt idx="1894">
                  <c:v>73.548059831934168</c:v>
                </c:pt>
                <c:pt idx="1895">
                  <c:v>73.55556183466912</c:v>
                </c:pt>
                <c:pt idx="1896">
                  <c:v>73.563064897787513</c:v>
                </c:pt>
                <c:pt idx="1897">
                  <c:v>73.570569028238197</c:v>
                </c:pt>
                <c:pt idx="1898">
                  <c:v>73.578074232981038</c:v>
                </c:pt>
                <c:pt idx="1899">
                  <c:v>73.585580518986916</c:v>
                </c:pt>
                <c:pt idx="1900">
                  <c:v>73.59308789323785</c:v>
                </c:pt>
                <c:pt idx="1901">
                  <c:v>73.600596362726975</c:v>
                </c:pt>
                <c:pt idx="1902">
                  <c:v>73.608105934458663</c:v>
                </c:pt>
                <c:pt idx="1903">
                  <c:v>73.615616615448587</c:v>
                </c:pt>
                <c:pt idx="1904">
                  <c:v>73.623128412723702</c:v>
                </c:pt>
                <c:pt idx="1905">
                  <c:v>73.630641333322401</c:v>
                </c:pt>
                <c:pt idx="1906">
                  <c:v>73.638155384294464</c:v>
                </c:pt>
                <c:pt idx="1907">
                  <c:v>73.645670572701249</c:v>
                </c:pt>
                <c:pt idx="1908">
                  <c:v>73.653186905615627</c:v>
                </c:pt>
                <c:pt idx="1909">
                  <c:v>73.660704390122135</c:v>
                </c:pt>
                <c:pt idx="1910">
                  <c:v>73.668223033316977</c:v>
                </c:pt>
                <c:pt idx="1911">
                  <c:v>73.675742842308068</c:v>
                </c:pt>
                <c:pt idx="1912">
                  <c:v>73.683263824215231</c:v>
                </c:pt>
                <c:pt idx="1913">
                  <c:v>73.690785986170042</c:v>
                </c:pt>
                <c:pt idx="1914">
                  <c:v>73.698309335316054</c:v>
                </c:pt>
                <c:pt idx="1915">
                  <c:v>73.705833878808818</c:v>
                </c:pt>
                <c:pt idx="1916">
                  <c:v>73.713359623815904</c:v>
                </c:pt>
                <c:pt idx="1917">
                  <c:v>73.720886577517035</c:v>
                </c:pt>
                <c:pt idx="1918">
                  <c:v>73.72841474710404</c:v>
                </c:pt>
                <c:pt idx="1919">
                  <c:v>73.735944139781054</c:v>
                </c:pt>
                <c:pt idx="1920">
                  <c:v>73.74347476276445</c:v>
                </c:pt>
                <c:pt idx="1921">
                  <c:v>73.751006623283004</c:v>
                </c:pt>
                <c:pt idx="1922">
                  <c:v>73.758539728577858</c:v>
                </c:pt>
                <c:pt idx="1923">
                  <c:v>73.766074085902702</c:v>
                </c:pt>
                <c:pt idx="1924">
                  <c:v>73.7736097025237</c:v>
                </c:pt>
                <c:pt idx="1925">
                  <c:v>73.781146585719696</c:v>
                </c:pt>
                <c:pt idx="1926">
                  <c:v>73.788684742782152</c:v>
                </c:pt>
                <c:pt idx="1927">
                  <c:v>73.79622418101529</c:v>
                </c:pt>
                <c:pt idx="1928">
                  <c:v>73.803764907736152</c:v>
                </c:pt>
                <c:pt idx="1929">
                  <c:v>73.811306930274597</c:v>
                </c:pt>
                <c:pt idx="1930">
                  <c:v>73.818850255973459</c:v>
                </c:pt>
                <c:pt idx="1931">
                  <c:v>73.82639489218856</c:v>
                </c:pt>
                <c:pt idx="1932">
                  <c:v>73.833940846288726</c:v>
                </c:pt>
                <c:pt idx="1933">
                  <c:v>73.841488125656014</c:v>
                </c:pt>
                <c:pt idx="1934">
                  <c:v>73.849036737685566</c:v>
                </c:pt>
                <c:pt idx="1935">
                  <c:v>73.856586689785843</c:v>
                </c:pt>
                <c:pt idx="1936">
                  <c:v>73.864137989378619</c:v>
                </c:pt>
                <c:pt idx="1937">
                  <c:v>73.871690643899043</c:v>
                </c:pt>
                <c:pt idx="1938">
                  <c:v>73.879244660795749</c:v>
                </c:pt>
                <c:pt idx="1939">
                  <c:v>73.886800047530869</c:v>
                </c:pt>
                <c:pt idx="1940">
                  <c:v>73.894356811580124</c:v>
                </c:pt>
                <c:pt idx="1941">
                  <c:v>73.901914960432947</c:v>
                </c:pt>
                <c:pt idx="1942">
                  <c:v>73.909474501592413</c:v>
                </c:pt>
                <c:pt idx="1943">
                  <c:v>73.917035442575468</c:v>
                </c:pt>
                <c:pt idx="1944">
                  <c:v>73.92459779091287</c:v>
                </c:pt>
                <c:pt idx="1945">
                  <c:v>73.93216155414936</c:v>
                </c:pt>
                <c:pt idx="1946">
                  <c:v>73.939726739843621</c:v>
                </c:pt>
                <c:pt idx="1947">
                  <c:v>73.947293355568505</c:v>
                </c:pt>
                <c:pt idx="1948">
                  <c:v>73.954861408910887</c:v>
                </c:pt>
                <c:pt idx="1949">
                  <c:v>73.962430907471912</c:v>
                </c:pt>
                <c:pt idx="1950">
                  <c:v>73.970001858867064</c:v>
                </c:pt>
                <c:pt idx="1951">
                  <c:v>73.97757427072608</c:v>
                </c:pt>
                <c:pt idx="1952">
                  <c:v>73.985148150693163</c:v>
                </c:pt>
                <c:pt idx="1953">
                  <c:v>73.992723506427041</c:v>
                </c:pt>
                <c:pt idx="1954">
                  <c:v>74.000300345600976</c:v>
                </c:pt>
                <c:pt idx="1955">
                  <c:v>74.007878675902887</c:v>
                </c:pt>
                <c:pt idx="1956">
                  <c:v>74.015458505035369</c:v>
                </c:pt>
                <c:pt idx="1957">
                  <c:v>74.023039840715853</c:v>
                </c:pt>
                <c:pt idx="1958">
                  <c:v>74.030622690676594</c:v>
                </c:pt>
                <c:pt idx="1959">
                  <c:v>74.038207062664796</c:v>
                </c:pt>
                <c:pt idx="1960">
                  <c:v>74.045792964442654</c:v>
                </c:pt>
                <c:pt idx="1961">
                  <c:v>74.053380403787486</c:v>
                </c:pt>
                <c:pt idx="1962">
                  <c:v>74.060969388491657</c:v>
                </c:pt>
                <c:pt idx="1963">
                  <c:v>74.068559926362866</c:v>
                </c:pt>
                <c:pt idx="1964">
                  <c:v>74.07615202522409</c:v>
                </c:pt>
                <c:pt idx="1965">
                  <c:v>74.083745692913638</c:v>
                </c:pt>
                <c:pt idx="1966">
                  <c:v>74.091340937285338</c:v>
                </c:pt>
                <c:pt idx="1967">
                  <c:v>74.098937766208493</c:v>
                </c:pt>
                <c:pt idx="1968">
                  <c:v>74.106536187568025</c:v>
                </c:pt>
                <c:pt idx="1969">
                  <c:v>74.114136209264572</c:v>
                </c:pt>
                <c:pt idx="1970">
                  <c:v>74.121737839214504</c:v>
                </c:pt>
                <c:pt idx="1971">
                  <c:v>74.129341085350006</c:v>
                </c:pt>
                <c:pt idx="1972">
                  <c:v>74.136945955619225</c:v>
                </c:pt>
                <c:pt idx="1973">
                  <c:v>74.144552457986279</c:v>
                </c:pt>
                <c:pt idx="1974">
                  <c:v>74.152160600431344</c:v>
                </c:pt>
                <c:pt idx="1975">
                  <c:v>74.15977039095074</c:v>
                </c:pt>
                <c:pt idx="1976">
                  <c:v>74.167381837557087</c:v>
                </c:pt>
                <c:pt idx="1977">
                  <c:v>74.17499494827922</c:v>
                </c:pt>
                <c:pt idx="1978">
                  <c:v>74.182609731162415</c:v>
                </c:pt>
                <c:pt idx="1979">
                  <c:v>74.190226194268405</c:v>
                </c:pt>
                <c:pt idx="1980">
                  <c:v>74.197844345675463</c:v>
                </c:pt>
                <c:pt idx="1981">
                  <c:v>74.205464193478534</c:v>
                </c:pt>
                <c:pt idx="1982">
                  <c:v>74.213085745789186</c:v>
                </c:pt>
                <c:pt idx="1983">
                  <c:v>74.220709010735888</c:v>
                </c:pt>
                <c:pt idx="1984">
                  <c:v>74.228333996463931</c:v>
                </c:pt>
                <c:pt idx="1985">
                  <c:v>74.235960711135547</c:v>
                </c:pt>
                <c:pt idx="1986">
                  <c:v>74.243589162930007</c:v>
                </c:pt>
                <c:pt idx="1987">
                  <c:v>74.251219360043777</c:v>
                </c:pt>
                <c:pt idx="1988">
                  <c:v>74.25885131069046</c:v>
                </c:pt>
                <c:pt idx="1989">
                  <c:v>74.266485023100955</c:v>
                </c:pt>
                <c:pt idx="1990">
                  <c:v>74.274120505523612</c:v>
                </c:pt>
                <c:pt idx="1991">
                  <c:v>74.281757766224132</c:v>
                </c:pt>
                <c:pt idx="1992">
                  <c:v>74.289396813485837</c:v>
                </c:pt>
                <c:pt idx="1993">
                  <c:v>74.297037655609657</c:v>
                </c:pt>
                <c:pt idx="1994">
                  <c:v>74.304680300914256</c:v>
                </c:pt>
                <c:pt idx="1995">
                  <c:v>74.312324757736079</c:v>
                </c:pt>
                <c:pt idx="1996">
                  <c:v>74.319971034429486</c:v>
                </c:pt>
                <c:pt idx="1997">
                  <c:v>74.327619139366803</c:v>
                </c:pt>
                <c:pt idx="1998">
                  <c:v>74.335269080938446</c:v>
                </c:pt>
                <c:pt idx="1999">
                  <c:v>74.342920867552934</c:v>
                </c:pt>
                <c:pt idx="2000" formatCode="General">
                  <c:v>74.350574507637063</c:v>
                </c:pt>
                <c:pt idx="2001" formatCode="General">
                  <c:v>74.358230009635989</c:v>
                </c:pt>
                <c:pt idx="2002" formatCode="General">
                  <c:v>74.365887382013241</c:v>
                </c:pt>
                <c:pt idx="2003" formatCode="General">
                  <c:v>74.373546633250896</c:v>
                </c:pt>
                <c:pt idx="2004" formatCode="General">
                  <c:v>74.381207771849603</c:v>
                </c:pt>
                <c:pt idx="2005" formatCode="General">
                  <c:v>74.388870806328725</c:v>
                </c:pt>
                <c:pt idx="2006" formatCode="General">
                  <c:v>74.396535745226402</c:v>
                </c:pt>
                <c:pt idx="2007" formatCode="General">
                  <c:v>74.404202597099655</c:v>
                </c:pt>
                <c:pt idx="2008" formatCode="General">
                  <c:v>74.411871370524466</c:v>
                </c:pt>
                <c:pt idx="2009" formatCode="General">
                  <c:v>74.419542074095901</c:v>
                </c:pt>
                <c:pt idx="2010" formatCode="General">
                  <c:v>74.427214716428111</c:v>
                </c:pt>
                <c:pt idx="2011" formatCode="General">
                  <c:v>74.434889306154574</c:v>
                </c:pt>
                <c:pt idx="2012" formatCode="General">
                  <c:v>74.44256585192808</c:v>
                </c:pt>
                <c:pt idx="2013" formatCode="General">
                  <c:v>74.450244362420847</c:v>
                </c:pt>
                <c:pt idx="2014" formatCode="General">
                  <c:v>74.457924846324602</c:v>
                </c:pt>
                <c:pt idx="2015" formatCode="General">
                  <c:v>74.465607312350755</c:v>
                </c:pt>
                <c:pt idx="2016" formatCode="General">
                  <c:v>74.473291769230357</c:v>
                </c:pt>
                <c:pt idx="2017" formatCode="General">
                  <c:v>74.480978225714381</c:v>
                </c:pt>
                <c:pt idx="2018" formatCode="General">
                  <c:v>74.488666690573595</c:v>
                </c:pt>
                <c:pt idx="2019" formatCode="General">
                  <c:v>74.496357172598877</c:v>
                </c:pt>
                <c:pt idx="2020" formatCode="General">
                  <c:v>74.504049680601156</c:v>
                </c:pt>
                <c:pt idx="2021" formatCode="General">
                  <c:v>74.511744223411554</c:v>
                </c:pt>
                <c:pt idx="2022" formatCode="General">
                  <c:v>74.519440809881587</c:v>
                </c:pt>
                <c:pt idx="2023" formatCode="General">
                  <c:v>74.527139448883077</c:v>
                </c:pt>
                <c:pt idx="2024" formatCode="General">
                  <c:v>74.53484014930838</c:v>
                </c:pt>
                <c:pt idx="2025" formatCode="General">
                  <c:v>74.542542920070503</c:v>
                </c:pt>
                <c:pt idx="2026" formatCode="General">
                  <c:v>74.550247770103084</c:v>
                </c:pt>
                <c:pt idx="2027" formatCode="General">
                  <c:v>74.557954708360612</c:v>
                </c:pt>
                <c:pt idx="2028" formatCode="General">
                  <c:v>74.565663743818476</c:v>
                </c:pt>
                <c:pt idx="2029" formatCode="General">
                  <c:v>74.573374885473058</c:v>
                </c:pt>
                <c:pt idx="2030" formatCode="General">
                  <c:v>74.581088142341855</c:v>
                </c:pt>
                <c:pt idx="2031" formatCode="General">
                  <c:v>74.588803523463611</c:v>
                </c:pt>
                <c:pt idx="2032" formatCode="General">
                  <c:v>74.59652103789837</c:v>
                </c:pt>
                <c:pt idx="2033" formatCode="General">
                  <c:v>74.604240694727565</c:v>
                </c:pt>
                <c:pt idx="2034" formatCode="General">
                  <c:v>74.611962503054201</c:v>
                </c:pt>
                <c:pt idx="2035" formatCode="General">
                  <c:v>74.619686472002911</c:v>
                </c:pt>
                <c:pt idx="2036" formatCode="General">
                  <c:v>74.627412610720029</c:v>
                </c:pt>
                <c:pt idx="2037" formatCode="General">
                  <c:v>74.635140928373772</c:v>
                </c:pt>
                <c:pt idx="2038" formatCode="General">
                  <c:v>74.642871434154287</c:v>
                </c:pt>
                <c:pt idx="2039" formatCode="General">
                  <c:v>74.650604137273817</c:v>
                </c:pt>
                <c:pt idx="2040" formatCode="General">
                  <c:v>74.658339046966717</c:v>
                </c:pt>
                <c:pt idx="2041" formatCode="General">
                  <c:v>74.666076172489639</c:v>
                </c:pt>
                <c:pt idx="2042" formatCode="General">
                  <c:v>74.673815523121661</c:v>
                </c:pt>
                <c:pt idx="2043" formatCode="General">
                  <c:v>74.681557108164284</c:v>
                </c:pt>
                <c:pt idx="2044" formatCode="General">
                  <c:v>74.689300936941677</c:v>
                </c:pt>
                <c:pt idx="2045" formatCode="General">
                  <c:v>74.697047018800674</c:v>
                </c:pt>
                <c:pt idx="2046" formatCode="General">
                  <c:v>74.704795363110975</c:v>
                </c:pt>
                <c:pt idx="2047" formatCode="General">
                  <c:v>74.712545979265172</c:v>
                </c:pt>
                <c:pt idx="2048" formatCode="General">
                  <c:v>74.720298876678982</c:v>
                </c:pt>
                <c:pt idx="2049" formatCode="General">
                  <c:v>74.728054064791181</c:v>
                </c:pt>
                <c:pt idx="2050" formatCode="General">
                  <c:v>74.73581155306394</c:v>
                </c:pt>
                <c:pt idx="2051" formatCode="General">
                  <c:v>74.743571350982734</c:v>
                </c:pt>
                <c:pt idx="2052" formatCode="General">
                  <c:v>74.751333468056586</c:v>
                </c:pt>
                <c:pt idx="2053" formatCode="General">
                  <c:v>74.759097913818138</c:v>
                </c:pt>
                <c:pt idx="2054" formatCode="General">
                  <c:v>74.766864697823735</c:v>
                </c:pt>
                <c:pt idx="2055" formatCode="General">
                  <c:v>74.774633829653609</c:v>
                </c:pt>
                <c:pt idx="2056" formatCode="General">
                  <c:v>74.782405318911984</c:v>
                </c:pt>
                <c:pt idx="2057" formatCode="General">
                  <c:v>74.790179175227138</c:v>
                </c:pt>
                <c:pt idx="2058" formatCode="General">
                  <c:v>74.797955408251553</c:v>
                </c:pt>
                <c:pt idx="2059" formatCode="General">
                  <c:v>74.805734027662083</c:v>
                </c:pt>
                <c:pt idx="2060" formatCode="General">
                  <c:v>74.813515043159981</c:v>
                </c:pt>
                <c:pt idx="2061" formatCode="General">
                  <c:v>74.821298464471084</c:v>
                </c:pt>
                <c:pt idx="2062" formatCode="General">
                  <c:v>74.829084301345944</c:v>
                </c:pt>
                <c:pt idx="2063" formatCode="General">
                  <c:v>74.836872563559879</c:v>
                </c:pt>
                <c:pt idx="2064" formatCode="General">
                  <c:v>74.844663260913165</c:v>
                </c:pt>
                <c:pt idx="2065" formatCode="General">
                  <c:v>74.852456403231159</c:v>
                </c:pt>
                <c:pt idx="2066" formatCode="General">
                  <c:v>74.860252000364326</c:v>
                </c:pt>
                <c:pt idx="2067" formatCode="General">
                  <c:v>74.868050062188516</c:v>
                </c:pt>
                <c:pt idx="2068" formatCode="General">
                  <c:v>74.875850598604956</c:v>
                </c:pt>
                <c:pt idx="2069" formatCode="General">
                  <c:v>74.883653619540439</c:v>
                </c:pt>
                <c:pt idx="2070" formatCode="General">
                  <c:v>74.891459134947439</c:v>
                </c:pt>
                <c:pt idx="2071" formatCode="General">
                  <c:v>74.899267154804264</c:v>
                </c:pt>
                <c:pt idx="2072" formatCode="General">
                  <c:v>74.907077689115098</c:v>
                </c:pt>
                <c:pt idx="2073" formatCode="General">
                  <c:v>74.914890747910263</c:v>
                </c:pt>
                <c:pt idx="2074" formatCode="General">
                  <c:v>74.922706341246197</c:v>
                </c:pt>
                <c:pt idx="2075" formatCode="General">
                  <c:v>74.930524479205715</c:v>
                </c:pt>
                <c:pt idx="2076" formatCode="General">
                  <c:v>74.938345171898092</c:v>
                </c:pt>
                <c:pt idx="2077" formatCode="General">
                  <c:v>74.946168429459121</c:v>
                </c:pt>
                <c:pt idx="2078" formatCode="General">
                  <c:v>74.95399426205141</c:v>
                </c:pt>
                <c:pt idx="2079" formatCode="General">
                  <c:v>74.961822679864284</c:v>
                </c:pt>
                <c:pt idx="2080" formatCode="General">
                  <c:v>74.969653693114196</c:v>
                </c:pt>
                <c:pt idx="2081" formatCode="General">
                  <c:v>74.977487312044616</c:v>
                </c:pt>
                <c:pt idx="2082" formatCode="General">
                  <c:v>74.985323546926281</c:v>
                </c:pt>
                <c:pt idx="2083" formatCode="General">
                  <c:v>74.993162408057358</c:v>
                </c:pt>
                <c:pt idx="2084" formatCode="General">
                  <c:v>75.001003905763469</c:v>
                </c:pt>
                <c:pt idx="2085" formatCode="General">
                  <c:v>75.008848050397944</c:v>
                </c:pt>
                <c:pt idx="2086" formatCode="General">
                  <c:v>75.016694852341914</c:v>
                </c:pt>
                <c:pt idx="2087" formatCode="General">
                  <c:v>75.024544322004431</c:v>
                </c:pt>
                <c:pt idx="2088" formatCode="General">
                  <c:v>75.032396469822586</c:v>
                </c:pt>
                <c:pt idx="2089" formatCode="General">
                  <c:v>75.040251306261737</c:v>
                </c:pt>
                <c:pt idx="2090" formatCode="General">
                  <c:v>75.048108841815605</c:v>
                </c:pt>
                <c:pt idx="2091" formatCode="General">
                  <c:v>75.05596908700636</c:v>
                </c:pt>
                <c:pt idx="2092" formatCode="General">
                  <c:v>75.063832052384825</c:v>
                </c:pt>
                <c:pt idx="2093" formatCode="General">
                  <c:v>75.071697748530624</c:v>
                </c:pt>
                <c:pt idx="2094" formatCode="General">
                  <c:v>75.079566186052332</c:v>
                </c:pt>
                <c:pt idx="2095" formatCode="General">
                  <c:v>75.087437375587527</c:v>
                </c:pt>
                <c:pt idx="2096" formatCode="General">
                  <c:v>75.09531132780306</c:v>
                </c:pt>
                <c:pt idx="2097" formatCode="General">
                  <c:v>75.103188053395101</c:v>
                </c:pt>
                <c:pt idx="2098" formatCode="General">
                  <c:v>75.111067563089392</c:v>
                </c:pt>
                <c:pt idx="2099" formatCode="General">
                  <c:v>75.118949867641305</c:v>
                </c:pt>
                <c:pt idx="2100" formatCode="General">
                  <c:v>75.126834977835955</c:v>
                </c:pt>
                <c:pt idx="2101" formatCode="General">
                  <c:v>75.134722904488541</c:v>
                </c:pt>
                <c:pt idx="2102" formatCode="General">
                  <c:v>75.142613658444262</c:v>
                </c:pt>
                <c:pt idx="2103" formatCode="General">
                  <c:v>75.150507250578656</c:v>
                </c:pt>
                <c:pt idx="2104" formatCode="General">
                  <c:v>75.158403691797574</c:v>
                </c:pt>
                <c:pt idx="2105" formatCode="General">
                  <c:v>75.166302993037547</c:v>
                </c:pt>
                <c:pt idx="2106" formatCode="General">
                  <c:v>75.174205165265761</c:v>
                </c:pt>
                <c:pt idx="2107" formatCode="General">
                  <c:v>75.182110219480265</c:v>
                </c:pt>
                <c:pt idx="2108" formatCode="General">
                  <c:v>75.190018166710161</c:v>
                </c:pt>
                <c:pt idx="2109" formatCode="General">
                  <c:v>75.197929018015742</c:v>
                </c:pt>
                <c:pt idx="2110" formatCode="General">
                  <c:v>75.205842784488638</c:v>
                </c:pt>
                <c:pt idx="2111" formatCode="General">
                  <c:v>75.213759477251983</c:v>
                </c:pt>
                <c:pt idx="2112" formatCode="General">
                  <c:v>75.22167910746056</c:v>
                </c:pt>
                <c:pt idx="2113" formatCode="General">
                  <c:v>75.229601686300995</c:v>
                </c:pt>
                <c:pt idx="2114" formatCode="General">
                  <c:v>75.237527224991851</c:v>
                </c:pt>
                <c:pt idx="2115" formatCode="General">
                  <c:v>75.245455734783917</c:v>
                </c:pt>
                <c:pt idx="2116" formatCode="General">
                  <c:v>75.2533872269602</c:v>
                </c:pt>
                <c:pt idx="2117" formatCode="General">
                  <c:v>75.261321712836235</c:v>
                </c:pt>
                <c:pt idx="2118" formatCode="General">
                  <c:v>75.269259203760214</c:v>
                </c:pt>
                <c:pt idx="2119" formatCode="General">
                  <c:v>75.277199711113042</c:v>
                </c:pt>
                <c:pt idx="2120" formatCode="General">
                  <c:v>75.285143246308664</c:v>
                </c:pt>
                <c:pt idx="2121" formatCode="General">
                  <c:v>75.293089820794194</c:v>
                </c:pt>
                <c:pt idx="2122" formatCode="General">
                  <c:v>75.301039446049955</c:v>
                </c:pt>
                <c:pt idx="2123" formatCode="General">
                  <c:v>75.308992133589783</c:v>
                </c:pt>
                <c:pt idx="2124" formatCode="General">
                  <c:v>75.316947894961231</c:v>
                </c:pt>
                <c:pt idx="2125" formatCode="General">
                  <c:v>75.324906741745579</c:v>
                </c:pt>
                <c:pt idx="2126" formatCode="General">
                  <c:v>75.332868685558111</c:v>
                </c:pt>
                <c:pt idx="2127" formatCode="General">
                  <c:v>75.34083373804836</c:v>
                </c:pt>
                <c:pt idx="2128" formatCode="General">
                  <c:v>75.348801910900079</c:v>
                </c:pt>
                <c:pt idx="2129" formatCode="General">
                  <c:v>75.356773215831595</c:v>
                </c:pt>
                <c:pt idx="2130" formatCode="General">
                  <c:v>75.364747664595953</c:v>
                </c:pt>
                <c:pt idx="2131" formatCode="General">
                  <c:v>75.372725268981014</c:v>
                </c:pt>
                <c:pt idx="2132" formatCode="General">
                  <c:v>75.380706040809713</c:v>
                </c:pt>
                <c:pt idx="2133" formatCode="General">
                  <c:v>75.388689991940225</c:v>
                </c:pt>
                <c:pt idx="2134" formatCode="General">
                  <c:v>75.396677134266142</c:v>
                </c:pt>
                <c:pt idx="2135" formatCode="General">
                  <c:v>75.404667479716579</c:v>
                </c:pt>
                <c:pt idx="2136" formatCode="General">
                  <c:v>75.412661040256523</c:v>
                </c:pt>
                <c:pt idx="2137" formatCode="General">
                  <c:v>75.420657827886828</c:v>
                </c:pt>
                <c:pt idx="2138" formatCode="General">
                  <c:v>75.428657854644584</c:v>
                </c:pt>
                <c:pt idx="2139" formatCode="General">
                  <c:v>75.436661132603135</c:v>
                </c:pt>
                <c:pt idx="2140" formatCode="General">
                  <c:v>75.444667673872388</c:v>
                </c:pt>
                <c:pt idx="2141" formatCode="General">
                  <c:v>75.45267749059893</c:v>
                </c:pt>
                <c:pt idx="2142" formatCode="General">
                  <c:v>75.460690594966266</c:v>
                </c:pt>
                <c:pt idx="2143" formatCode="General">
                  <c:v>75.468706999195007</c:v>
                </c:pt>
                <c:pt idx="2144" formatCode="General">
                  <c:v>75.476726715542952</c:v>
                </c:pt>
                <c:pt idx="2145" formatCode="General">
                  <c:v>75.484749756305519</c:v>
                </c:pt>
                <c:pt idx="2146" formatCode="General">
                  <c:v>75.492776133815667</c:v>
                </c:pt>
                <c:pt idx="2147" formatCode="General">
                  <c:v>75.500805860444274</c:v>
                </c:pt>
                <c:pt idx="2148" formatCode="General">
                  <c:v>75.508838948600285</c:v>
                </c:pt>
                <c:pt idx="2149" formatCode="General">
                  <c:v>75.516875410730862</c:v>
                </c:pt>
                <c:pt idx="2150" formatCode="General">
                  <c:v>75.524915259321688</c:v>
                </c:pt>
                <c:pt idx="2151" formatCode="General">
                  <c:v>75.532958506897032</c:v>
                </c:pt>
                <c:pt idx="2152" formatCode="General">
                  <c:v>75.541005166020085</c:v>
                </c:pt>
                <c:pt idx="2153" formatCode="General">
                  <c:v>75.549055249293062</c:v>
                </c:pt>
                <c:pt idx="2154" formatCode="General">
                  <c:v>75.557108769357441</c:v>
                </c:pt>
                <c:pt idx="2155" formatCode="General">
                  <c:v>75.565165738894194</c:v>
                </c:pt>
                <c:pt idx="2156" formatCode="General">
                  <c:v>75.573226170623968</c:v>
                </c:pt>
                <c:pt idx="2157" formatCode="General">
                  <c:v>75.581290077307287</c:v>
                </c:pt>
                <c:pt idx="2158" formatCode="General">
                  <c:v>75.589357471744748</c:v>
                </c:pt>
                <c:pt idx="2159" formatCode="General">
                  <c:v>75.597428366777322</c:v>
                </c:pt>
                <c:pt idx="2160" formatCode="General">
                  <c:v>75.605502775286411</c:v>
                </c:pt>
                <c:pt idx="2161" formatCode="General">
                  <c:v>75.613580710194228</c:v>
                </c:pt>
                <c:pt idx="2162" formatCode="General">
                  <c:v>75.621662184463844</c:v>
                </c:pt>
                <c:pt idx="2163" formatCode="General">
                  <c:v>75.629747211099556</c:v>
                </c:pt>
                <c:pt idx="2164" formatCode="General">
                  <c:v>75.637835803147027</c:v>
                </c:pt>
                <c:pt idx="2165" formatCode="General">
                  <c:v>75.645927973693489</c:v>
                </c:pt>
                <c:pt idx="2166" formatCode="General">
                  <c:v>75.654023735868009</c:v>
                </c:pt>
                <c:pt idx="2167" formatCode="General">
                  <c:v>75.66212310284169</c:v>
                </c:pt>
                <c:pt idx="2168" formatCode="General">
                  <c:v>75.670226087827885</c:v>
                </c:pt>
                <c:pt idx="2169" formatCode="General">
                  <c:v>75.678332704082408</c:v>
                </c:pt>
                <c:pt idx="2170" formatCode="General">
                  <c:v>75.686442964903847</c:v>
                </c:pt>
                <c:pt idx="2171" formatCode="General">
                  <c:v>75.694556883633624</c:v>
                </c:pt>
                <c:pt idx="2172" formatCode="General">
                  <c:v>75.702674473656415</c:v>
                </c:pt>
                <c:pt idx="2173" formatCode="General">
                  <c:v>75.710795748400244</c:v>
                </c:pt>
                <c:pt idx="2174" formatCode="General">
                  <c:v>75.71892072133673</c:v>
                </c:pt>
                <c:pt idx="2175" formatCode="General">
                  <c:v>75.727049405981404</c:v>
                </c:pt>
                <c:pt idx="2176" formatCode="General">
                  <c:v>75.735181815893839</c:v>
                </c:pt>
                <c:pt idx="2177" formatCode="General">
                  <c:v>75.743317964677956</c:v>
                </c:pt>
                <c:pt idx="2178" formatCode="General">
                  <c:v>75.751457865982204</c:v>
                </c:pt>
                <c:pt idx="2179" formatCode="General">
                  <c:v>75.75960153349989</c:v>
                </c:pt>
                <c:pt idx="2180" formatCode="General">
                  <c:v>75.767748980969287</c:v>
                </c:pt>
                <c:pt idx="2181" formatCode="General">
                  <c:v>75.775900222173988</c:v>
                </c:pt>
                <c:pt idx="2182" formatCode="General">
                  <c:v>75.784055270943085</c:v>
                </c:pt>
                <c:pt idx="2183" formatCode="General">
                  <c:v>75.792214141151462</c:v>
                </c:pt>
                <c:pt idx="2184" formatCode="General">
                  <c:v>75.800376846719999</c:v>
                </c:pt>
                <c:pt idx="2185" formatCode="General">
                  <c:v>75.808543401615836</c:v>
                </c:pt>
                <c:pt idx="2186" formatCode="General">
                  <c:v>75.816713819852595</c:v>
                </c:pt>
                <c:pt idx="2187" formatCode="General">
                  <c:v>75.824888115490708</c:v>
                </c:pt>
                <c:pt idx="2188" formatCode="General">
                  <c:v>75.833066302637562</c:v>
                </c:pt>
                <c:pt idx="2189" formatCode="General">
                  <c:v>75.841248395447849</c:v>
                </c:pt>
                <c:pt idx="2190" formatCode="General">
                  <c:v>75.84943440812377</c:v>
                </c:pt>
                <c:pt idx="2191" formatCode="General">
                  <c:v>75.857624354915302</c:v>
                </c:pt>
                <c:pt idx="2192" formatCode="General">
                  <c:v>75.865818250120427</c:v>
                </c:pt>
                <c:pt idx="2193" formatCode="General">
                  <c:v>75.874016108085499</c:v>
                </c:pt>
                <c:pt idx="2194" formatCode="General">
                  <c:v>75.882217943205319</c:v>
                </c:pt>
                <c:pt idx="2195" formatCode="General">
                  <c:v>75.890423769923615</c:v>
                </c:pt>
                <c:pt idx="2196" formatCode="General">
                  <c:v>75.898633602733128</c:v>
                </c:pt>
                <c:pt idx="2197" formatCode="General">
                  <c:v>75.90684745617601</c:v>
                </c:pt>
                <c:pt idx="2198" formatCode="General">
                  <c:v>75.915065344843981</c:v>
                </c:pt>
                <c:pt idx="2199" formatCode="General">
                  <c:v>75.923287283378713</c:v>
                </c:pt>
                <c:pt idx="2200" formatCode="General">
                  <c:v>75.931513286471983</c:v>
                </c:pt>
                <c:pt idx="2201" formatCode="General">
                  <c:v>75.939743368866061</c:v>
                </c:pt>
                <c:pt idx="2202" formatCode="General">
                  <c:v>75.947977545353893</c:v>
                </c:pt>
                <c:pt idx="2203" formatCode="General">
                  <c:v>75.95621583077947</c:v>
                </c:pt>
                <c:pt idx="2204" formatCode="General">
                  <c:v>75.96445824003797</c:v>
                </c:pt>
                <c:pt idx="2205" formatCode="General">
                  <c:v>75.972704788076243</c:v>
                </c:pt>
                <c:pt idx="2206" formatCode="General">
                  <c:v>75.980955489892878</c:v>
                </c:pt>
                <c:pt idx="2207" formatCode="General">
                  <c:v>75.98921036053865</c:v>
                </c:pt>
                <c:pt idx="2208" formatCode="General">
                  <c:v>75.997469415116683</c:v>
                </c:pt>
                <c:pt idx="2209" formatCode="General">
                  <c:v>76.005732668782898</c:v>
                </c:pt>
                <c:pt idx="2210" formatCode="General">
                  <c:v>76.014000136746105</c:v>
                </c:pt>
                <c:pt idx="2211" formatCode="General">
                  <c:v>76.022271834268466</c:v>
                </c:pt>
                <c:pt idx="2212" formatCode="General">
                  <c:v>76.030547776665699</c:v>
                </c:pt>
                <c:pt idx="2213" formatCode="General">
                  <c:v>76.038827979307371</c:v>
                </c:pt>
                <c:pt idx="2214" formatCode="General">
                  <c:v>76.047112457617288</c:v>
                </c:pt>
                <c:pt idx="2215" formatCode="General">
                  <c:v>76.055401227073659</c:v>
                </c:pt>
                <c:pt idx="2216" formatCode="General">
                  <c:v>76.06369430320953</c:v>
                </c:pt>
                <c:pt idx="2217" formatCode="General">
                  <c:v>76.071991701612987</c:v>
                </c:pt>
                <c:pt idx="2218" formatCode="General">
                  <c:v>76.080293437927537</c:v>
                </c:pt>
                <c:pt idx="2219" formatCode="General">
                  <c:v>76.088599527852381</c:v>
                </c:pt>
                <c:pt idx="2220" formatCode="General">
                  <c:v>76.096909987142695</c:v>
                </c:pt>
                <c:pt idx="2221" formatCode="General">
                  <c:v>76.10522483161003</c:v>
                </c:pt>
                <c:pt idx="2222" formatCode="General">
                  <c:v>76.113544077122526</c:v>
                </c:pt>
                <c:pt idx="2223" formatCode="General">
                  <c:v>76.121867739605293</c:v>
                </c:pt>
                <c:pt idx="2224" formatCode="General">
                  <c:v>76.130195835040752</c:v>
                </c:pt>
                <c:pt idx="2225" formatCode="General">
                  <c:v>76.138528379468866</c:v>
                </c:pt>
                <c:pt idx="2226" formatCode="General">
                  <c:v>76.14686538898755</c:v>
                </c:pt>
                <c:pt idx="2227" formatCode="General">
                  <c:v>76.155206879752939</c:v>
                </c:pt>
                <c:pt idx="2228" formatCode="General">
                  <c:v>76.163552867979789</c:v>
                </c:pt>
                <c:pt idx="2229" formatCode="General">
                  <c:v>76.171903369941703</c:v>
                </c:pt>
                <c:pt idx="2230" formatCode="General">
                  <c:v>76.180258401971557</c:v>
                </c:pt>
                <c:pt idx="2231" formatCode="General">
                  <c:v>76.1886179804618</c:v>
                </c:pt>
                <c:pt idx="2232" formatCode="General">
                  <c:v>76.196982121864778</c:v>
                </c:pt>
                <c:pt idx="2233" formatCode="General">
                  <c:v>76.205350842693065</c:v>
                </c:pt>
                <c:pt idx="2234" formatCode="General">
                  <c:v>76.213724159519856</c:v>
                </c:pt>
                <c:pt idx="2235" formatCode="General">
                  <c:v>76.222102088979284</c:v>
                </c:pt>
                <c:pt idx="2236" formatCode="General">
                  <c:v>76.230484647766744</c:v>
                </c:pt>
                <c:pt idx="2237" formatCode="General">
                  <c:v>76.238871852639278</c:v>
                </c:pt>
                <c:pt idx="2238" formatCode="General">
                  <c:v>76.247263720415916</c:v>
                </c:pt>
                <c:pt idx="2239" formatCode="General">
                  <c:v>76.255660267977973</c:v>
                </c:pt>
                <c:pt idx="2240" formatCode="General">
                  <c:v>76.264061512269521</c:v>
                </c:pt>
                <c:pt idx="2241" formatCode="General">
                  <c:v>76.272467470297656</c:v>
                </c:pt>
                <c:pt idx="2242" formatCode="General">
                  <c:v>76.280878159132868</c:v>
                </c:pt>
                <c:pt idx="2243" formatCode="General">
                  <c:v>76.289293595909442</c:v>
                </c:pt>
                <c:pt idx="2244" formatCode="General">
                  <c:v>76.297713797825836</c:v>
                </c:pt>
                <c:pt idx="2245" formatCode="General">
                  <c:v>76.306138782144942</c:v>
                </c:pt>
                <c:pt idx="2246" formatCode="General">
                  <c:v>76.314568566194623</c:v>
                </c:pt>
                <c:pt idx="2247" formatCode="General">
                  <c:v>76.323003167367929</c:v>
                </c:pt>
                <c:pt idx="2248" formatCode="General">
                  <c:v>76.331442603123563</c:v>
                </c:pt>
                <c:pt idx="2249" formatCode="General">
                  <c:v>76.339886890986278</c:v>
                </c:pt>
                <c:pt idx="2250" formatCode="General">
                  <c:v>76.348336048547182</c:v>
                </c:pt>
                <c:pt idx="2251" formatCode="General">
                  <c:v>76.35679009346417</c:v>
                </c:pt>
                <c:pt idx="2252" formatCode="General">
                  <c:v>76.365249043462327</c:v>
                </c:pt>
                <c:pt idx="2253" formatCode="General">
                  <c:v>76.373712916334242</c:v>
                </c:pt>
                <c:pt idx="2254" formatCode="General">
                  <c:v>76.382181729940527</c:v>
                </c:pt>
                <c:pt idx="2255" formatCode="General">
                  <c:v>76.39065550221008</c:v>
                </c:pt>
                <c:pt idx="2256" formatCode="General">
                  <c:v>76.399134251140552</c:v>
                </c:pt>
                <c:pt idx="2257" formatCode="General">
                  <c:v>76.407617994798798</c:v>
                </c:pt>
                <c:pt idx="2258" formatCode="General">
                  <c:v>76.416106751321138</c:v>
                </c:pt>
                <c:pt idx="2259" formatCode="General">
                  <c:v>76.424600538913921</c:v>
                </c:pt>
                <c:pt idx="2260" formatCode="General">
                  <c:v>76.433099375853843</c:v>
                </c:pt>
                <c:pt idx="2261" formatCode="General">
                  <c:v>76.441603280488323</c:v>
                </c:pt>
                <c:pt idx="2262" formatCode="General">
                  <c:v>76.450112271236065</c:v>
                </c:pt>
                <c:pt idx="2263" formatCode="General">
                  <c:v>76.458626366587353</c:v>
                </c:pt>
                <c:pt idx="2264" formatCode="General">
                  <c:v>76.467145585104475</c:v>
                </c:pt>
                <c:pt idx="2265" formatCode="General">
                  <c:v>76.47566994542224</c:v>
                </c:pt>
                <c:pt idx="2266" formatCode="General">
                  <c:v>76.484199466248313</c:v>
                </c:pt>
                <c:pt idx="2267" formatCode="General">
                  <c:v>76.492734166363689</c:v>
                </c:pt>
                <c:pt idx="2268" formatCode="General">
                  <c:v>76.50127406462309</c:v>
                </c:pt>
                <c:pt idx="2269" formatCode="General">
                  <c:v>76.5098191799555</c:v>
                </c:pt>
                <c:pt idx="2270" formatCode="General">
                  <c:v>76.518369531364485</c:v>
                </c:pt>
                <c:pt idx="2271" formatCode="General">
                  <c:v>76.526925137928686</c:v>
                </c:pt>
                <c:pt idx="2272" formatCode="General">
                  <c:v>76.535486018802288</c:v>
                </c:pt>
                <c:pt idx="2273" formatCode="General">
                  <c:v>76.54405219321545</c:v>
                </c:pt>
                <c:pt idx="2274" formatCode="General">
                  <c:v>76.552623680474767</c:v>
                </c:pt>
                <c:pt idx="2275" formatCode="General">
                  <c:v>76.561200499963718</c:v>
                </c:pt>
                <c:pt idx="2276" formatCode="General">
                  <c:v>76.569782671143102</c:v>
                </c:pt>
                <c:pt idx="2277" formatCode="General">
                  <c:v>76.578370213551551</c:v>
                </c:pt>
                <c:pt idx="2278" formatCode="General">
                  <c:v>76.586963146805985</c:v>
                </c:pt>
                <c:pt idx="2279" formatCode="General">
                  <c:v>76.595561490602037</c:v>
                </c:pt>
                <c:pt idx="2280" formatCode="General">
                  <c:v>76.604165264714624</c:v>
                </c:pt>
                <c:pt idx="2281" formatCode="General">
                  <c:v>76.612774488998269</c:v>
                </c:pt>
                <c:pt idx="2282" formatCode="General">
                  <c:v>76.621389183387777</c:v>
                </c:pt>
                <c:pt idx="2283" formatCode="General">
                  <c:v>76.630009367898552</c:v>
                </c:pt>
                <c:pt idx="2284" formatCode="General">
                  <c:v>76.638635062627159</c:v>
                </c:pt>
                <c:pt idx="2285" formatCode="General">
                  <c:v>76.647266287751847</c:v>
                </c:pt>
                <c:pt idx="2286" formatCode="General">
                  <c:v>76.655903063532961</c:v>
                </c:pt>
                <c:pt idx="2287" formatCode="General">
                  <c:v>76.664545410313494</c:v>
                </c:pt>
                <c:pt idx="2288" formatCode="General">
                  <c:v>76.673193348519632</c:v>
                </c:pt>
                <c:pt idx="2289" formatCode="General">
                  <c:v>76.681846898661121</c:v>
                </c:pt>
                <c:pt idx="2290" formatCode="General">
                  <c:v>76.690506081331975</c:v>
                </c:pt>
                <c:pt idx="2291" formatCode="General">
                  <c:v>76.699170917210765</c:v>
                </c:pt>
                <c:pt idx="2292" formatCode="General">
                  <c:v>76.707841427061368</c:v>
                </c:pt>
                <c:pt idx="2293" formatCode="General">
                  <c:v>76.716517631733325</c:v>
                </c:pt>
                <c:pt idx="2294" formatCode="General">
                  <c:v>76.725199552162408</c:v>
                </c:pt>
                <c:pt idx="2295" formatCode="General">
                  <c:v>76.733887209371161</c:v>
                </c:pt>
                <c:pt idx="2296" formatCode="General">
                  <c:v>76.742580624469454</c:v>
                </c:pt>
                <c:pt idx="2297" formatCode="General">
                  <c:v>76.751279818655007</c:v>
                </c:pt>
                <c:pt idx="2298" formatCode="General">
                  <c:v>76.759984813213919</c:v>
                </c:pt>
                <c:pt idx="2299" formatCode="General">
                  <c:v>76.768695629521218</c:v>
                </c:pt>
                <c:pt idx="2300" formatCode="General">
                  <c:v>76.777412289041379</c:v>
                </c:pt>
                <c:pt idx="2301" formatCode="General">
                  <c:v>76.786134813328999</c:v>
                </c:pt>
                <c:pt idx="2302" formatCode="General">
                  <c:v>76.794863224029214</c:v>
                </c:pt>
                <c:pt idx="2303" formatCode="General">
                  <c:v>76.803597542878322</c:v>
                </c:pt>
                <c:pt idx="2304" formatCode="General">
                  <c:v>76.812337791704365</c:v>
                </c:pt>
                <c:pt idx="2305" formatCode="General">
                  <c:v>76.821083992427702</c:v>
                </c:pt>
                <c:pt idx="2306" formatCode="General">
                  <c:v>76.829836167061515</c:v>
                </c:pt>
                <c:pt idx="2307" formatCode="General">
                  <c:v>76.838594337712522</c:v>
                </c:pt>
                <c:pt idx="2308" formatCode="General">
                  <c:v>76.847358526581402</c:v>
                </c:pt>
                <c:pt idx="2309" formatCode="General">
                  <c:v>76.856128755963539</c:v>
                </c:pt>
                <c:pt idx="2310" formatCode="General">
                  <c:v>76.864905048249497</c:v>
                </c:pt>
                <c:pt idx="2311" formatCode="General">
                  <c:v>76.873687425925681</c:v>
                </c:pt>
                <c:pt idx="2312" formatCode="General">
                  <c:v>76.882475911574957</c:v>
                </c:pt>
                <c:pt idx="2313" formatCode="General">
                  <c:v>76.891270527877182</c:v>
                </c:pt>
                <c:pt idx="2314" formatCode="General">
                  <c:v>76.900071297609884</c:v>
                </c:pt>
                <c:pt idx="2315" formatCode="General">
                  <c:v>76.908878243648886</c:v>
                </c:pt>
                <c:pt idx="2316" formatCode="General">
                  <c:v>76.91769138896889</c:v>
                </c:pt>
                <c:pt idx="2317" formatCode="General">
                  <c:v>76.926510756644092</c:v>
                </c:pt>
                <c:pt idx="2318" formatCode="General">
                  <c:v>76.935336369848883</c:v>
                </c:pt>
                <c:pt idx="2319" formatCode="General">
                  <c:v>76.944168251858443</c:v>
                </c:pt>
                <c:pt idx="2320" formatCode="General">
                  <c:v>76.953006426049328</c:v>
                </c:pt>
                <c:pt idx="2321" formatCode="General">
                  <c:v>76.961850915900285</c:v>
                </c:pt>
                <c:pt idx="2322" formatCode="General">
                  <c:v>76.970701744992695</c:v>
                </c:pt>
                <c:pt idx="2323" formatCode="General">
                  <c:v>76.97955893701139</c:v>
                </c:pt>
                <c:pt idx="2324" formatCode="General">
                  <c:v>76.988422515745242</c:v>
                </c:pt>
                <c:pt idx="2325" formatCode="General">
                  <c:v>76.997292505087842</c:v>
                </c:pt>
                <c:pt idx="2326" formatCode="General">
                  <c:v>77.006168929038196</c:v>
                </c:pt>
                <c:pt idx="2327" formatCode="General">
                  <c:v>77.015051811701397</c:v>
                </c:pt>
                <c:pt idx="2328" formatCode="General">
                  <c:v>77.023941177289259</c:v>
                </c:pt>
                <c:pt idx="2329" formatCode="General">
                  <c:v>77.032837050121117</c:v>
                </c:pt>
                <c:pt idx="2330" formatCode="General">
                  <c:v>77.041739454624405</c:v>
                </c:pt>
                <c:pt idx="2331" formatCode="General">
                  <c:v>77.050648415335417</c:v>
                </c:pt>
                <c:pt idx="2332" formatCode="General">
                  <c:v>77.059563956900035</c:v>
                </c:pt>
                <c:pt idx="2333" formatCode="General">
                  <c:v>77.068486104074367</c:v>
                </c:pt>
                <c:pt idx="2334" formatCode="General">
                  <c:v>77.077414881725559</c:v>
                </c:pt>
                <c:pt idx="2335" formatCode="General">
                  <c:v>77.086350314832458</c:v>
                </c:pt>
                <c:pt idx="2336" formatCode="General">
                  <c:v>77.095292428486346</c:v>
                </c:pt>
                <c:pt idx="2337" formatCode="General">
                  <c:v>77.104241247891665</c:v>
                </c:pt>
                <c:pt idx="2338" formatCode="General">
                  <c:v>77.113196798366815</c:v>
                </c:pt>
                <c:pt idx="2339" formatCode="General">
                  <c:v>77.122159105344892</c:v>
                </c:pt>
                <c:pt idx="2340" formatCode="General">
                  <c:v>77.131128194374355</c:v>
                </c:pt>
                <c:pt idx="2341" formatCode="General">
                  <c:v>77.140104091119895</c:v>
                </c:pt>
                <c:pt idx="2342" formatCode="General">
                  <c:v>77.149086821363113</c:v>
                </c:pt>
                <c:pt idx="2343" formatCode="General">
                  <c:v>77.158076411003407</c:v>
                </c:pt>
                <c:pt idx="2344" formatCode="General">
                  <c:v>77.167072886058634</c:v>
                </c:pt>
                <c:pt idx="2345" formatCode="General">
                  <c:v>77.176076272665924</c:v>
                </c:pt>
                <c:pt idx="2346" formatCode="General">
                  <c:v>77.185086597082545</c:v>
                </c:pt>
                <c:pt idx="2347" formatCode="General">
                  <c:v>77.194103885686616</c:v>
                </c:pt>
                <c:pt idx="2348" formatCode="General">
                  <c:v>77.203128164977926</c:v>
                </c:pt>
                <c:pt idx="2349" formatCode="General">
                  <c:v>77.212159461578807</c:v>
                </c:pt>
                <c:pt idx="2350" formatCode="General">
                  <c:v>77.221197802234911</c:v>
                </c:pt>
                <c:pt idx="2351" formatCode="General">
                  <c:v>77.230243213815996</c:v>
                </c:pt>
                <c:pt idx="2352" formatCode="General">
                  <c:v>77.239295723316829</c:v>
                </c:pt>
                <c:pt idx="2353" formatCode="General">
                  <c:v>77.248355357857974</c:v>
                </c:pt>
                <c:pt idx="2354" formatCode="General">
                  <c:v>77.2574221446867</c:v>
                </c:pt>
                <c:pt idx="2355" formatCode="General">
                  <c:v>77.266496111177759</c:v>
                </c:pt>
                <c:pt idx="2356" formatCode="General">
                  <c:v>77.27557728483427</c:v>
                </c:pt>
                <c:pt idx="2357" formatCode="General">
                  <c:v>77.28466569328863</c:v>
                </c:pt>
                <c:pt idx="2358" formatCode="General">
                  <c:v>77.293761364303379</c:v>
                </c:pt>
                <c:pt idx="2359" formatCode="General">
                  <c:v>77.302864325771978</c:v>
                </c:pt>
                <c:pt idx="2360" formatCode="General">
                  <c:v>77.311974605719897</c:v>
                </c:pt>
                <c:pt idx="2361" formatCode="General">
                  <c:v>77.321092232305318</c:v>
                </c:pt>
                <c:pt idx="2362" formatCode="General">
                  <c:v>77.330217233820136</c:v>
                </c:pt>
                <c:pt idx="2363" formatCode="General">
                  <c:v>77.339349638690905</c:v>
                </c:pt>
                <c:pt idx="2364" formatCode="General">
                  <c:v>77.348489475479667</c:v>
                </c:pt>
                <c:pt idx="2365" formatCode="General">
                  <c:v>77.357636772884916</c:v>
                </c:pt>
                <c:pt idx="2366" formatCode="General">
                  <c:v>77.366791559742609</c:v>
                </c:pt>
                <c:pt idx="2367" formatCode="General">
                  <c:v>77.375953865026986</c:v>
                </c:pt>
                <c:pt idx="2368" formatCode="General">
                  <c:v>77.385123717851613</c:v>
                </c:pt>
                <c:pt idx="2369" formatCode="General">
                  <c:v>77.394301147470301</c:v>
                </c:pt>
                <c:pt idx="2370" formatCode="General">
                  <c:v>77.403486183278133</c:v>
                </c:pt>
                <c:pt idx="2371" formatCode="General">
                  <c:v>77.412678854812327</c:v>
                </c:pt>
                <c:pt idx="2372" formatCode="General">
                  <c:v>77.421879191753334</c:v>
                </c:pt>
                <c:pt idx="2373" formatCode="General">
                  <c:v>77.431087223925815</c:v>
                </c:pt>
                <c:pt idx="2374" formatCode="General">
                  <c:v>77.440302981299581</c:v>
                </c:pt>
                <c:pt idx="2375" formatCode="General">
                  <c:v>77.449526493990646</c:v>
                </c:pt>
                <c:pt idx="2376" formatCode="General">
                  <c:v>77.458757792262276</c:v>
                </c:pt>
                <c:pt idx="2377" formatCode="General">
                  <c:v>77.467996906526011</c:v>
                </c:pt>
                <c:pt idx="2378" formatCode="General">
                  <c:v>77.477243867342608</c:v>
                </c:pt>
                <c:pt idx="2379" formatCode="General">
                  <c:v>77.486498705423216</c:v>
                </c:pt>
                <c:pt idx="2380" formatCode="General">
                  <c:v>77.495761451630401</c:v>
                </c:pt>
                <c:pt idx="2381" formatCode="General">
                  <c:v>77.505032136979139</c:v>
                </c:pt>
                <c:pt idx="2382" formatCode="General">
                  <c:v>77.514310792638</c:v>
                </c:pt>
                <c:pt idx="2383" formatCode="General">
                  <c:v>77.523597449930151</c:v>
                </c:pt>
                <c:pt idx="2384" formatCode="General">
                  <c:v>77.532892140334482</c:v>
                </c:pt>
                <c:pt idx="2385" formatCode="General">
                  <c:v>77.542194895486716</c:v>
                </c:pt>
                <c:pt idx="2386" formatCode="General">
                  <c:v>77.551505747180528</c:v>
                </c:pt>
                <c:pt idx="2387" formatCode="General">
                  <c:v>77.560824727368626</c:v>
                </c:pt>
                <c:pt idx="2388" formatCode="General">
                  <c:v>77.570151868163947</c:v>
                </c:pt>
                <c:pt idx="2389" formatCode="General">
                  <c:v>77.579487201840763</c:v>
                </c:pt>
                <c:pt idx="2390" formatCode="General">
                  <c:v>77.588830760835847</c:v>
                </c:pt>
                <c:pt idx="2391" formatCode="General">
                  <c:v>77.598182577749625</c:v>
                </c:pt>
                <c:pt idx="2392" formatCode="General">
                  <c:v>77.607542685347397</c:v>
                </c:pt>
                <c:pt idx="2393" formatCode="General">
                  <c:v>77.616911116560445</c:v>
                </c:pt>
                <c:pt idx="2394" formatCode="General">
                  <c:v>77.626287904487299</c:v>
                </c:pt>
                <c:pt idx="2395" formatCode="General">
                  <c:v>77.635673082394916</c:v>
                </c:pt>
                <c:pt idx="2396" formatCode="General">
                  <c:v>77.645066683719904</c:v>
                </c:pt>
                <c:pt idx="2397" formatCode="General">
                  <c:v>77.654468742069767</c:v>
                </c:pt>
                <c:pt idx="2398" formatCode="General">
                  <c:v>77.663879291224092</c:v>
                </c:pt>
                <c:pt idx="2399" formatCode="General">
                  <c:v>77.673298365135864</c:v>
                </c:pt>
                <c:pt idx="2400" formatCode="General">
                  <c:v>77.682725997932693</c:v>
                </c:pt>
                <c:pt idx="2401" formatCode="General">
                  <c:v>77.692162223918146</c:v>
                </c:pt>
                <c:pt idx="2402" formatCode="General">
                  <c:v>77.701607077572888</c:v>
                </c:pt>
                <c:pt idx="2403" formatCode="General">
                  <c:v>77.711060593556184</c:v>
                </c:pt>
                <c:pt idx="2404" formatCode="General">
                  <c:v>77.720522806707052</c:v>
                </c:pt>
                <c:pt idx="2405" formatCode="General">
                  <c:v>77.729993752045687</c:v>
                </c:pt>
                <c:pt idx="2406" formatCode="General">
                  <c:v>77.739473464774662</c:v>
                </c:pt>
                <c:pt idx="2407" formatCode="General">
                  <c:v>77.748961980280441</c:v>
                </c:pt>
                <c:pt idx="2408" formatCode="General">
                  <c:v>77.758459334134642</c:v>
                </c:pt>
                <c:pt idx="2409" formatCode="General">
                  <c:v>77.767965562095398</c:v>
                </c:pt>
                <c:pt idx="2410" formatCode="General">
                  <c:v>77.777480700108796</c:v>
                </c:pt>
                <c:pt idx="2411" formatCode="General">
                  <c:v>77.78700478431027</c:v>
                </c:pt>
                <c:pt idx="2412" formatCode="General">
                  <c:v>77.796537851025946</c:v>
                </c:pt>
                <c:pt idx="2413" formatCode="General">
                  <c:v>77.80607993677414</c:v>
                </c:pt>
                <c:pt idx="2414" formatCode="General">
                  <c:v>77.815631078266762</c:v>
                </c:pt>
                <c:pt idx="2415" formatCode="General">
                  <c:v>77.825191312410766</c:v>
                </c:pt>
                <c:pt idx="2416" formatCode="General">
                  <c:v>77.834760676309628</c:v>
                </c:pt>
                <c:pt idx="2417" formatCode="General">
                  <c:v>77.844339207264824</c:v>
                </c:pt>
                <c:pt idx="2418" formatCode="General">
                  <c:v>77.853926942777306</c:v>
                </c:pt>
                <c:pt idx="2419" formatCode="General">
                  <c:v>77.863523920548985</c:v>
                </c:pt>
                <c:pt idx="2420" formatCode="General">
                  <c:v>77.873130178484388</c:v>
                </c:pt>
                <c:pt idx="2421" formatCode="General">
                  <c:v>77.882745754691953</c:v>
                </c:pt>
                <c:pt idx="2422" formatCode="General">
                  <c:v>77.892370687485823</c:v>
                </c:pt>
                <c:pt idx="2423" formatCode="General">
                  <c:v>77.902005015387275</c:v>
                </c:pt>
                <c:pt idx="2424" formatCode="General">
                  <c:v>77.911648777126274</c:v>
                </c:pt>
                <c:pt idx="2425" formatCode="General">
                  <c:v>77.92130201164322</c:v>
                </c:pt>
                <c:pt idx="2426" formatCode="General">
                  <c:v>77.930964758090383</c:v>
                </c:pt>
                <c:pt idx="2427" formatCode="General">
                  <c:v>77.940637055833619</c:v>
                </c:pt>
                <c:pt idx="2428" formatCode="General">
                  <c:v>77.950318944454011</c:v>
                </c:pt>
                <c:pt idx="2429" formatCode="General">
                  <c:v>77.960010463749526</c:v>
                </c:pt>
                <c:pt idx="2430" formatCode="General">
                  <c:v>77.969711653736638</c:v>
                </c:pt>
                <c:pt idx="2431" formatCode="General">
                  <c:v>77.979422554652103</c:v>
                </c:pt>
                <c:pt idx="2432" formatCode="General">
                  <c:v>77.989143206954566</c:v>
                </c:pt>
                <c:pt idx="2433" formatCode="General">
                  <c:v>77.998873651326349</c:v>
                </c:pt>
                <c:pt idx="2434" formatCode="General">
                  <c:v>78.008613928675203</c:v>
                </c:pt>
                <c:pt idx="2435" formatCode="General">
                  <c:v>78.018364080135967</c:v>
                </c:pt>
                <c:pt idx="2436" formatCode="General">
                  <c:v>78.028124147072518</c:v>
                </c:pt>
                <c:pt idx="2437" formatCode="General">
                  <c:v>78.03789417107933</c:v>
                </c:pt>
                <c:pt idx="2438" formatCode="General">
                  <c:v>78.047674193983482</c:v>
                </c:pt>
                <c:pt idx="2439" formatCode="General">
                  <c:v>78.057464257846391</c:v>
                </c:pt>
                <c:pt idx="2440" formatCode="General">
                  <c:v>78.06726440496567</c:v>
                </c:pt>
                <c:pt idx="2441" formatCode="General">
                  <c:v>78.077074677877008</c:v>
                </c:pt>
                <c:pt idx="2442" formatCode="General">
                  <c:v>78.086895119355972</c:v>
                </c:pt>
                <c:pt idx="2443" formatCode="General">
                  <c:v>78.096725772420058</c:v>
                </c:pt>
                <c:pt idx="2444" formatCode="General">
                  <c:v>78.106566680330445</c:v>
                </c:pt>
                <c:pt idx="2445" formatCode="General">
                  <c:v>78.116417886594078</c:v>
                </c:pt>
                <c:pt idx="2446" formatCode="General">
                  <c:v>78.126279434965511</c:v>
                </c:pt>
                <c:pt idx="2447" formatCode="General">
                  <c:v>78.13615136944891</c:v>
                </c:pt>
                <c:pt idx="2448" formatCode="General">
                  <c:v>78.146033734300147</c:v>
                </c:pt>
                <c:pt idx="2449" formatCode="General">
                  <c:v>78.155926574028641</c:v>
                </c:pt>
                <c:pt idx="2450" formatCode="General">
                  <c:v>78.165829933399564</c:v>
                </c:pt>
                <c:pt idx="2451" formatCode="General">
                  <c:v>78.175743857435762</c:v>
                </c:pt>
                <c:pt idx="2452" formatCode="General">
                  <c:v>78.185668391419966</c:v>
                </c:pt>
                <c:pt idx="2453" formatCode="General">
                  <c:v>78.195603580896801</c:v>
                </c:pt>
                <c:pt idx="2454" formatCode="General">
                  <c:v>78.205549471674843</c:v>
                </c:pt>
                <c:pt idx="2455" formatCode="General">
                  <c:v>78.215506109828993</c:v>
                </c:pt>
                <c:pt idx="2456" formatCode="General">
                  <c:v>78.225473541702371</c:v>
                </c:pt>
                <c:pt idx="2457" formatCode="General">
                  <c:v>78.235451813908696</c:v>
                </c:pt>
                <c:pt idx="2458" formatCode="General">
                  <c:v>78.245440973334368</c:v>
                </c:pt>
                <c:pt idx="2459" formatCode="General">
                  <c:v>78.255441067140822</c:v>
                </c:pt>
                <c:pt idx="2460" formatCode="General">
                  <c:v>78.265452142766634</c:v>
                </c:pt>
                <c:pt idx="2461" formatCode="General">
                  <c:v>78.275474247929978</c:v>
                </c:pt>
                <c:pt idx="2462" formatCode="General">
                  <c:v>78.285507430630744</c:v>
                </c:pt>
                <c:pt idx="2463" formatCode="General">
                  <c:v>78.29555173915297</c:v>
                </c:pt>
                <c:pt idx="2464" formatCode="General">
                  <c:v>78.305607222067195</c:v>
                </c:pt>
                <c:pt idx="2465" formatCode="General">
                  <c:v>78.315673928232798</c:v>
                </c:pt>
                <c:pt idx="2466" formatCode="General">
                  <c:v>78.325751906800406</c:v>
                </c:pt>
                <c:pt idx="2467" formatCode="General">
                  <c:v>78.335841207214301</c:v>
                </c:pt>
                <c:pt idx="2468" formatCode="General">
                  <c:v>78.345941879214863</c:v>
                </c:pt>
                <c:pt idx="2469" formatCode="General">
                  <c:v>78.356053972841153</c:v>
                </c:pt>
                <c:pt idx="2470" formatCode="General">
                  <c:v>78.366177538433263</c:v>
                </c:pt>
                <c:pt idx="2471" formatCode="General">
                  <c:v>78.376312626634899</c:v>
                </c:pt>
                <c:pt idx="2472" formatCode="General">
                  <c:v>78.386459288395969</c:v>
                </c:pt>
                <c:pt idx="2473" formatCode="General">
                  <c:v>78.396617574975167</c:v>
                </c:pt>
                <c:pt idx="2474" formatCode="General">
                  <c:v>78.406787537942463</c:v>
                </c:pt>
                <c:pt idx="2475" formatCode="General">
                  <c:v>78.41696922918193</c:v>
                </c:pt>
                <c:pt idx="2476" formatCode="General">
                  <c:v>78.427162700894229</c:v>
                </c:pt>
                <c:pt idx="2477" formatCode="General">
                  <c:v>78.437368005599453</c:v>
                </c:pt>
                <c:pt idx="2478" formatCode="General">
                  <c:v>78.447585196139698</c:v>
                </c:pt>
                <c:pt idx="2479" formatCode="General">
                  <c:v>78.457814325681937</c:v>
                </c:pt>
                <c:pt idx="2480" formatCode="General">
                  <c:v>78.468055447720758</c:v>
                </c:pt>
                <c:pt idx="2481" formatCode="General">
                  <c:v>78.478308616081165</c:v>
                </c:pt>
                <c:pt idx="2482" formatCode="General">
                  <c:v>78.488573884921394</c:v>
                </c:pt>
                <c:pt idx="2483" formatCode="General">
                  <c:v>78.498851308735865</c:v>
                </c:pt>
                <c:pt idx="2484" formatCode="General">
                  <c:v>78.509140942357988</c:v>
                </c:pt>
                <c:pt idx="2485" formatCode="General">
                  <c:v>78.51944284096318</c:v>
                </c:pt>
                <c:pt idx="2486" formatCode="General">
                  <c:v>78.529757060071773</c:v>
                </c:pt>
                <c:pt idx="2487" formatCode="General">
                  <c:v>78.540083655552067</c:v>
                </c:pt>
                <c:pt idx="2488" formatCode="General">
                  <c:v>78.550422683623268</c:v>
                </c:pt>
                <c:pt idx="2489" formatCode="General">
                  <c:v>78.560774200858674</c:v>
                </c:pt>
                <c:pt idx="2490" formatCode="General">
                  <c:v>78.57113826418869</c:v>
                </c:pt>
                <c:pt idx="2491" formatCode="General">
                  <c:v>78.581514930904007</c:v>
                </c:pt>
                <c:pt idx="2492" formatCode="General">
                  <c:v>78.591904258658715</c:v>
                </c:pt>
                <c:pt idx="2493" formatCode="General">
                  <c:v>78.602306305473576</c:v>
                </c:pt>
                <c:pt idx="2494" formatCode="General">
                  <c:v>78.612721129739171</c:v>
                </c:pt>
                <c:pt idx="2495" formatCode="General">
                  <c:v>78.62314879021929</c:v>
                </c:pt>
                <c:pt idx="2496" formatCode="General">
                  <c:v>78.633589346054151</c:v>
                </c:pt>
                <c:pt idx="2497" formatCode="General">
                  <c:v>78.644042856763775</c:v>
                </c:pt>
                <c:pt idx="2498" formatCode="General">
                  <c:v>78.654509382251376</c:v>
                </c:pt>
                <c:pt idx="2499" formatCode="General">
                  <c:v>78.664988982806832</c:v>
                </c:pt>
                <c:pt idx="2500" formatCode="General">
                  <c:v>78.67548171911001</c:v>
                </c:pt>
                <c:pt idx="2501" formatCode="General">
                  <c:v>78.685987652234431</c:v>
                </c:pt>
                <c:pt idx="2502" formatCode="General">
                  <c:v>78.696506843650695</c:v>
                </c:pt>
                <c:pt idx="2503" formatCode="General">
                  <c:v>78.707039355230123</c:v>
                </c:pt>
                <c:pt idx="2504" formatCode="General">
                  <c:v>78.717585249248387</c:v>
                </c:pt>
                <c:pt idx="2505" formatCode="General">
                  <c:v>78.728144588389057</c:v>
                </c:pt>
                <c:pt idx="2506" formatCode="General">
                  <c:v>78.738717435747489</c:v>
                </c:pt>
                <c:pt idx="2507" formatCode="General">
                  <c:v>78.749303854834437</c:v>
                </c:pt>
                <c:pt idx="2508" formatCode="General">
                  <c:v>78.759903909579904</c:v>
                </c:pt>
                <c:pt idx="2509" formatCode="General">
                  <c:v>78.770517664336921</c:v>
                </c:pt>
                <c:pt idx="2510" formatCode="General">
                  <c:v>78.781145183885513</c:v>
                </c:pt>
                <c:pt idx="2511" formatCode="General">
                  <c:v>78.791786533436508</c:v>
                </c:pt>
                <c:pt idx="2512" formatCode="General">
                  <c:v>78.802441778635625</c:v>
                </c:pt>
                <c:pt idx="2513" formatCode="General">
                  <c:v>78.81311098556742</c:v>
                </c:pt>
                <c:pt idx="2514" formatCode="General">
                  <c:v>78.823794220759353</c:v>
                </c:pt>
                <c:pt idx="2515" formatCode="General">
                  <c:v>78.834491551185906</c:v>
                </c:pt>
                <c:pt idx="2516" formatCode="General">
                  <c:v>78.845203044272736</c:v>
                </c:pt>
                <c:pt idx="2517" formatCode="General">
                  <c:v>78.85592876790092</c:v>
                </c:pt>
                <c:pt idx="2518" formatCode="General">
                  <c:v>78.866668790411111</c:v>
                </c:pt>
                <c:pt idx="2519" formatCode="General">
                  <c:v>78.877423180607977</c:v>
                </c:pt>
                <c:pt idx="2520" formatCode="General">
                  <c:v>78.888192007764459</c:v>
                </c:pt>
                <c:pt idx="2521" formatCode="General">
                  <c:v>78.898975341626198</c:v>
                </c:pt>
                <c:pt idx="2522" formatCode="General">
                  <c:v>78.909773252416016</c:v>
                </c:pt>
                <c:pt idx="2523" formatCode="General">
                  <c:v>78.920585810838475</c:v>
                </c:pt>
                <c:pt idx="2524" formatCode="General">
                  <c:v>78.931413088084312</c:v>
                </c:pt>
                <c:pt idx="2525" formatCode="General">
                  <c:v>78.942255155835184</c:v>
                </c:pt>
                <c:pt idx="2526" formatCode="General">
                  <c:v>78.95311208626832</c:v>
                </c:pt>
                <c:pt idx="2527" formatCode="General">
                  <c:v>78.963983952061184</c:v>
                </c:pt>
                <c:pt idx="2528" formatCode="General">
                  <c:v>78.974870826396426</c:v>
                </c:pt>
                <c:pt idx="2529" formatCode="General">
                  <c:v>78.985772782966492</c:v>
                </c:pt>
                <c:pt idx="2530" formatCode="General">
                  <c:v>78.996689895978818</c:v>
                </c:pt>
                <c:pt idx="2531" formatCode="General">
                  <c:v>79.007622240160515</c:v>
                </c:pt>
                <c:pt idx="2532" formatCode="General">
                  <c:v>79.018569890763601</c:v>
                </c:pt>
                <c:pt idx="2533" formatCode="General">
                  <c:v>79.029532923570031</c:v>
                </c:pt>
                <c:pt idx="2534" formatCode="General">
                  <c:v>79.040511414896827</c:v>
                </c:pt>
                <c:pt idx="2535" formatCode="General">
                  <c:v>79.051505441601279</c:v>
                </c:pt>
                <c:pt idx="2536" formatCode="General">
                  <c:v>79.062515081086318</c:v>
                </c:pt>
                <c:pt idx="2537" formatCode="General">
                  <c:v>79.073540411305714</c:v>
                </c:pt>
                <c:pt idx="2538" formatCode="General">
                  <c:v>79.084581510769667</c:v>
                </c:pt>
                <c:pt idx="2539" formatCode="General">
                  <c:v>79.095638458550098</c:v>
                </c:pt>
                <c:pt idx="2540" formatCode="General">
                  <c:v>79.106711334286359</c:v>
                </c:pt>
                <c:pt idx="2541" formatCode="General">
                  <c:v>79.117800218190695</c:v>
                </c:pt>
                <c:pt idx="2542" formatCode="General">
                  <c:v>79.12890519105413</c:v>
                </c:pt>
                <c:pt idx="2543" formatCode="General">
                  <c:v>79.140026334251985</c:v>
                </c:pt>
                <c:pt idx="2544" formatCode="General">
                  <c:v>79.151163729749896</c:v>
                </c:pt>
                <c:pt idx="2545" formatCode="General">
                  <c:v>79.16231746010962</c:v>
                </c:pt>
                <c:pt idx="2546" formatCode="General">
                  <c:v>79.173487608495094</c:v>
                </c:pt>
                <c:pt idx="2547" formatCode="General">
                  <c:v>79.184674258678385</c:v>
                </c:pt>
                <c:pt idx="2548" formatCode="General">
                  <c:v>79.195877495045892</c:v>
                </c:pt>
                <c:pt idx="2549" formatCode="General">
                  <c:v>79.207097402604518</c:v>
                </c:pt>
                <c:pt idx="2550" formatCode="General">
                  <c:v>79.218334066988007</c:v>
                </c:pt>
                <c:pt idx="2551" formatCode="General">
                  <c:v>79.229587574463253</c:v>
                </c:pt>
                <c:pt idx="2552" formatCode="General">
                  <c:v>79.240858011936808</c:v>
                </c:pt>
                <c:pt idx="2553" formatCode="General">
                  <c:v>79.252145466961366</c:v>
                </c:pt>
                <c:pt idx="2554" formatCode="General">
                  <c:v>79.26345002774238</c:v>
                </c:pt>
                <c:pt idx="2555" formatCode="General">
                  <c:v>79.274771783144843</c:v>
                </c:pt>
                <c:pt idx="2556" formatCode="General">
                  <c:v>79.286110822699953</c:v>
                </c:pt>
                <c:pt idx="2557" formatCode="General">
                  <c:v>79.297467236612093</c:v>
                </c:pt>
                <c:pt idx="2558" formatCode="General">
                  <c:v>79.308841115765787</c:v>
                </c:pt>
                <c:pt idx="2559" formatCode="General">
                  <c:v>79.320232551732687</c:v>
                </c:pt>
                <c:pt idx="2560" formatCode="General">
                  <c:v>79.331641636778826</c:v>
                </c:pt>
                <c:pt idx="2561" formatCode="General">
                  <c:v>79.343068463871788</c:v>
                </c:pt>
                <c:pt idx="2562" formatCode="General">
                  <c:v>79.354513126688076</c:v>
                </c:pt>
                <c:pt idx="2563" formatCode="General">
                  <c:v>79.365975719620565</c:v>
                </c:pt>
                <c:pt idx="2564" formatCode="General">
                  <c:v>79.377456337786001</c:v>
                </c:pt>
                <c:pt idx="2565" formatCode="General">
                  <c:v>79.388955077032676</c:v>
                </c:pt>
                <c:pt idx="2566" formatCode="General">
                  <c:v>79.400472033948205</c:v>
                </c:pt>
                <c:pt idx="2567" formatCode="General">
                  <c:v>79.41200730586722</c:v>
                </c:pt>
                <c:pt idx="2568" formatCode="General">
                  <c:v>79.423560990879508</c:v>
                </c:pt>
                <c:pt idx="2569" formatCode="General">
                  <c:v>79.435133187837934</c:v>
                </c:pt>
                <c:pt idx="2570" formatCode="General">
                  <c:v>79.446723996366686</c:v>
                </c:pt>
                <c:pt idx="2571" formatCode="General">
                  <c:v>79.458333516869445</c:v>
                </c:pt>
                <c:pt idx="2572" formatCode="General">
                  <c:v>79.469961850537928</c:v>
                </c:pt>
                <c:pt idx="2573" formatCode="General">
                  <c:v>79.481609099360199</c:v>
                </c:pt>
                <c:pt idx="2574" formatCode="General">
                  <c:v>79.493275366129495</c:v>
                </c:pt>
                <c:pt idx="2575" formatCode="General">
                  <c:v>79.504960754452753</c:v>
                </c:pt>
                <c:pt idx="2576" formatCode="General">
                  <c:v>79.516665368759647</c:v>
                </c:pt>
                <c:pt idx="2577" formatCode="General">
                  <c:v>79.528389314311454</c:v>
                </c:pt>
                <c:pt idx="2578" formatCode="General">
                  <c:v>79.54013269721014</c:v>
                </c:pt>
                <c:pt idx="2579" formatCode="General">
                  <c:v>79.551895624407706</c:v>
                </c:pt>
                <c:pt idx="2580" formatCode="General">
                  <c:v>79.563678203715426</c:v>
                </c:pt>
                <c:pt idx="2581" formatCode="General">
                  <c:v>79.575480543813356</c:v>
                </c:pt>
                <c:pt idx="2582" formatCode="General">
                  <c:v>79.58730275425998</c:v>
                </c:pt>
                <c:pt idx="2583" formatCode="General">
                  <c:v>79.599144945501962</c:v>
                </c:pt>
                <c:pt idx="2584" formatCode="General">
                  <c:v>79.61100722888402</c:v>
                </c:pt>
                <c:pt idx="2585" formatCode="General">
                  <c:v>79.622889716658932</c:v>
                </c:pt>
                <c:pt idx="2586" formatCode="General">
                  <c:v>79.634792521997767</c:v>
                </c:pt>
                <c:pt idx="2587" formatCode="General">
                  <c:v>79.646715759000116</c:v>
                </c:pt>
                <c:pt idx="2588" formatCode="General">
                  <c:v>79.658659542704626</c:v>
                </c:pt>
                <c:pt idx="2589" formatCode="General">
                  <c:v>79.670623989099568</c:v>
                </c:pt>
                <c:pt idx="2590" formatCode="General">
                  <c:v>79.682609215133624</c:v>
                </c:pt>
                <c:pt idx="2591" formatCode="General">
                  <c:v>79.694615338726763</c:v>
                </c:pt>
                <c:pt idx="2592" formatCode="General">
                  <c:v>79.706642478781362</c:v>
                </c:pt>
                <c:pt idx="2593" formatCode="General">
                  <c:v>79.718690755193364</c:v>
                </c:pt>
                <c:pt idx="2594" formatCode="General">
                  <c:v>79.73076028886382</c:v>
                </c:pt>
                <c:pt idx="2595" formatCode="General">
                  <c:v>79.742851201710252</c:v>
                </c:pt>
                <c:pt idx="2596" formatCode="General">
                  <c:v>79.754963616678538</c:v>
                </c:pt>
                <c:pt idx="2597" formatCode="General">
                  <c:v>79.76709765775469</c:v>
                </c:pt>
                <c:pt idx="2598" formatCode="General">
                  <c:v>79.779253449977062</c:v>
                </c:pt>
                <c:pt idx="2599" formatCode="General">
                  <c:v>79.791431119448447</c:v>
                </c:pt>
                <c:pt idx="2600" formatCode="General">
                  <c:v>79.803630793348702</c:v>
                </c:pt>
                <c:pt idx="2601" formatCode="General">
                  <c:v>79.815852599947107</c:v>
                </c:pt>
                <c:pt idx="2602" formatCode="General">
                  <c:v>79.828096668615402</c:v>
                </c:pt>
                <c:pt idx="2603" formatCode="General">
                  <c:v>79.840363129840654</c:v>
                </c:pt>
                <c:pt idx="2604" formatCode="General">
                  <c:v>79.852652115238499</c:v>
                </c:pt>
                <c:pt idx="2605" formatCode="General">
                  <c:v>79.864963757566429</c:v>
                </c:pt>
                <c:pt idx="2606" formatCode="General">
                  <c:v>79.877298190737534</c:v>
                </c:pt>
                <c:pt idx="2607" formatCode="General">
                  <c:v>79.889655549834117</c:v>
                </c:pt>
                <c:pt idx="2608" formatCode="General">
                  <c:v>79.902035971121833</c:v>
                </c:pt>
                <c:pt idx="2609" formatCode="General">
                  <c:v>79.9144395920638</c:v>
                </c:pt>
                <c:pt idx="2610" formatCode="General">
                  <c:v>79.926866551335095</c:v>
                </c:pt>
                <c:pt idx="2611" formatCode="General">
                  <c:v>79.939316988837319</c:v>
                </c:pt>
                <c:pt idx="2612" formatCode="General">
                  <c:v>79.951791045713563</c:v>
                </c:pt>
                <c:pt idx="2613" formatCode="General">
                  <c:v>79.964288864363382</c:v>
                </c:pt>
                <c:pt idx="2614" formatCode="General">
                  <c:v>79.976810588458278</c:v>
                </c:pt>
                <c:pt idx="2615" formatCode="General">
                  <c:v>79.989356362957068</c:v>
                </c:pt>
                <c:pt idx="2616" formatCode="General">
                  <c:v>80.00192633412189</c:v>
                </c:pt>
                <c:pt idx="2617" formatCode="General">
                  <c:v>80.014520649534148</c:v>
                </c:pt>
                <c:pt idx="2618" formatCode="General">
                  <c:v>80.027139458110796</c:v>
                </c:pt>
                <c:pt idx="2619" formatCode="General">
                  <c:v>80.039782910120962</c:v>
                </c:pt>
                <c:pt idx="2620" formatCode="General">
                  <c:v>80.052451157202725</c:v>
                </c:pt>
                <c:pt idx="2621" formatCode="General">
                  <c:v>80.065144352380173</c:v>
                </c:pt>
                <c:pt idx="2622" formatCode="General">
                  <c:v>80.077862650080831</c:v>
                </c:pt>
                <c:pt idx="2623" formatCode="General">
                  <c:v>80.090606206153225</c:v>
                </c:pt>
                <c:pt idx="2624" formatCode="General">
                  <c:v>80.103375177884743</c:v>
                </c:pt>
                <c:pt idx="2625" formatCode="General">
                  <c:v>80.116169724019997</c:v>
                </c:pt>
                <c:pt idx="2626" formatCode="General">
                  <c:v>80.128990004779112</c:v>
                </c:pt>
                <c:pt idx="2627" formatCode="General">
                  <c:v>80.141836181876627</c:v>
                </c:pt>
                <c:pt idx="2628" formatCode="General">
                  <c:v>80.154708418540523</c:v>
                </c:pt>
                <c:pt idx="2629" formatCode="General">
                  <c:v>80.167606879531633</c:v>
                </c:pt>
                <c:pt idx="2630" formatCode="General">
                  <c:v>80.180531731163342</c:v>
                </c:pt>
                <c:pt idx="2631" formatCode="General">
                  <c:v>80.19348314132165</c:v>
                </c:pt>
                <c:pt idx="2632" formatCode="General">
                  <c:v>80.206461279485438</c:v>
                </c:pt>
                <c:pt idx="2633" formatCode="General">
                  <c:v>80.219466316747273</c:v>
                </c:pt>
                <c:pt idx="2634" formatCode="General">
                  <c:v>80.232498425834279</c:v>
                </c:pt>
                <c:pt idx="2635" formatCode="General">
                  <c:v>80.245557781129662</c:v>
                </c:pt>
                <c:pt idx="2636" formatCode="General">
                  <c:v>80.2586445586944</c:v>
                </c:pt>
                <c:pt idx="2637" formatCode="General">
                  <c:v>80.27175893628926</c:v>
                </c:pt>
                <c:pt idx="2638" formatCode="General">
                  <c:v>80.284901093397323</c:v>
                </c:pt>
                <c:pt idx="2639" formatCode="General">
                  <c:v>80.298071211246793</c:v>
                </c:pt>
                <c:pt idx="2640" formatCode="General">
                  <c:v>80.311269472834198</c:v>
                </c:pt>
                <c:pt idx="2641" formatCode="General">
                  <c:v>80.324496062948029</c:v>
                </c:pt>
                <c:pt idx="2642" formatCode="General">
                  <c:v>80.337751168192753</c:v>
                </c:pt>
                <c:pt idx="2643" formatCode="General">
                  <c:v>80.351034977013143</c:v>
                </c:pt>
                <c:pt idx="2644" formatCode="General">
                  <c:v>80.364347679719231</c:v>
                </c:pt>
                <c:pt idx="2645" formatCode="General">
                  <c:v>80.377689468511463</c:v>
                </c:pt>
                <c:pt idx="2646" formatCode="General">
                  <c:v>80.391060537506405</c:v>
                </c:pt>
                <c:pt idx="2647" formatCode="General">
                  <c:v>80.404461082762907</c:v>
                </c:pt>
                <c:pt idx="2648" formatCode="General">
                  <c:v>80.417891302308647</c:v>
                </c:pt>
                <c:pt idx="2649" formatCode="General">
                  <c:v>80.431351396167187</c:v>
                </c:pt>
                <c:pt idx="2650" formatCode="General">
                  <c:v>80.444841566385449</c:v>
                </c:pt>
                <c:pt idx="2651" formatCode="General">
                  <c:v>80.458362017061745</c:v>
                </c:pt>
                <c:pt idx="2652" formatCode="General">
                  <c:v>80.471912954374261</c:v>
                </c:pt>
                <c:pt idx="2653" formatCode="General">
                  <c:v>80.485494586610002</c:v>
                </c:pt>
                <c:pt idx="2654" formatCode="General">
                  <c:v>80.499107124194282</c:v>
                </c:pt>
                <c:pt idx="2655" formatCode="General">
                  <c:v>80.51275077972079</c:v>
                </c:pt>
                <c:pt idx="2656" formatCode="General">
                  <c:v>80.526425767982118</c:v>
                </c:pt>
                <c:pt idx="2657" formatCode="General">
                  <c:v>80.540132306000743</c:v>
                </c:pt>
                <c:pt idx="2658" formatCode="General">
                  <c:v>80.553870613060923</c:v>
                </c:pt>
                <c:pt idx="2659" formatCode="General">
                  <c:v>80.567640910740622</c:v>
                </c:pt>
                <c:pt idx="2660" formatCode="General">
                  <c:v>80.58144342294456</c:v>
                </c:pt>
                <c:pt idx="2661" formatCode="General">
                  <c:v>80.595278375937468</c:v>
                </c:pt>
                <c:pt idx="2662" formatCode="General">
                  <c:v>80.609145998378096</c:v>
                </c:pt>
                <c:pt idx="2663" formatCode="General">
                  <c:v>80.623046521353928</c:v>
                </c:pt>
                <c:pt idx="2664" formatCode="General">
                  <c:v>80.63698017841628</c:v>
                </c:pt>
                <c:pt idx="2665" formatCode="General">
                  <c:v>80.650947205616376</c:v>
                </c:pt>
                <c:pt idx="2666" formatCode="General">
                  <c:v>80.664947841541817</c:v>
                </c:pt>
                <c:pt idx="2667" formatCode="General">
                  <c:v>80.678982327353836</c:v>
                </c:pt>
                <c:pt idx="2668" formatCode="General">
                  <c:v>80.693050906825235</c:v>
                </c:pt>
                <c:pt idx="2669" formatCode="General">
                  <c:v>80.707153826379042</c:v>
                </c:pt>
                <c:pt idx="2670" formatCode="General">
                  <c:v>80.721291335127901</c:v>
                </c:pt>
                <c:pt idx="2671" formatCode="General">
                  <c:v>80.735463684914166</c:v>
                </c:pt>
                <c:pt idx="2672" formatCode="General">
                  <c:v>80.74967113035072</c:v>
                </c:pt>
                <c:pt idx="2673" formatCode="General">
                  <c:v>80.763913928862678</c:v>
                </c:pt>
                <c:pt idx="2674" formatCode="General">
                  <c:v>80.778192340729859</c:v>
                </c:pt>
                <c:pt idx="2675" formatCode="General">
                  <c:v>80.792506629129932</c:v>
                </c:pt>
                <c:pt idx="2676" formatCode="General">
                  <c:v>80.806857060182594</c:v>
                </c:pt>
                <c:pt idx="2677" formatCode="General">
                  <c:v>80.821243902994397</c:v>
                </c:pt>
                <c:pt idx="2678" formatCode="General">
                  <c:v>80.835667429704642</c:v>
                </c:pt>
                <c:pt idx="2679" formatCode="General">
                  <c:v>80.850127915532042</c:v>
                </c:pt>
                <c:pt idx="2680" formatCode="General">
                  <c:v>80.864625638822261</c:v>
                </c:pt>
                <c:pt idx="2681" formatCode="General">
                  <c:v>80.87916088109651</c:v>
                </c:pt>
                <c:pt idx="2682" formatCode="General">
                  <c:v>80.893733927100982</c:v>
                </c:pt>
                <c:pt idx="2683" formatCode="General">
                  <c:v>80.908345064857386</c:v>
                </c:pt>
                <c:pt idx="2684" formatCode="General">
                  <c:v>80.922994585714349</c:v>
                </c:pt>
                <c:pt idx="2685" formatCode="General">
                  <c:v>80.937682784399868</c:v>
                </c:pt>
                <c:pt idx="2686" formatCode="General">
                  <c:v>80.952409959074956</c:v>
                </c:pt>
                <c:pt idx="2687" formatCode="General">
                  <c:v>80.967176411388138</c:v>
                </c:pt>
                <c:pt idx="2688" formatCode="General">
                  <c:v>80.981982446531248</c:v>
                </c:pt>
                <c:pt idx="2689" formatCode="General">
                  <c:v>80.996828373296225</c:v>
                </c:pt>
                <c:pt idx="2690" formatCode="General">
                  <c:v>81.01171450413311</c:v>
                </c:pt>
                <c:pt idx="2691" formatCode="General">
                  <c:v>81.026641155209234</c:v>
                </c:pt>
                <c:pt idx="2692" formatCode="General">
                  <c:v>81.041608646469584</c:v>
                </c:pt>
                <c:pt idx="2693" formatCode="General">
                  <c:v>81.056617301698495</c:v>
                </c:pt>
                <c:pt idx="2694" formatCode="General">
                  <c:v>81.071667448582502</c:v>
                </c:pt>
                <c:pt idx="2695" formatCode="General">
                  <c:v>81.086759418774562</c:v>
                </c:pt>
                <c:pt idx="2696" formatCode="General">
                  <c:v>81.101893547959648</c:v>
                </c:pt>
                <c:pt idx="2697" formatCode="General">
                  <c:v>81.11707017592164</c:v>
                </c:pt>
                <c:pt idx="2698" formatCode="General">
                  <c:v>81.13228964661171</c:v>
                </c:pt>
                <c:pt idx="2699" formatCode="General">
                  <c:v>81.147552308217968</c:v>
                </c:pt>
                <c:pt idx="2700" formatCode="General">
                  <c:v>81.162858513236941</c:v>
                </c:pt>
                <c:pt idx="2701" formatCode="General">
                  <c:v>81.178208618546137</c:v>
                </c:pt>
                <c:pt idx="2702" formatCode="General">
                  <c:v>81.19360298547852</c:v>
                </c:pt>
                <c:pt idx="2703" formatCode="General">
                  <c:v>81.209041979898402</c:v>
                </c:pt>
                <c:pt idx="2704" formatCode="General">
                  <c:v>81.224525972279039</c:v>
                </c:pt>
                <c:pt idx="2705" formatCode="General">
                  <c:v>81.240055337781854</c:v>
                </c:pt>
                <c:pt idx="2706" formatCode="General">
                  <c:v>81.255630456337457</c:v>
                </c:pt>
                <c:pt idx="2707" formatCode="General">
                  <c:v>81.271251712728386</c:v>
                </c:pt>
                <c:pt idx="2708" formatCode="General">
                  <c:v>81.286919496673733</c:v>
                </c:pt>
                <c:pt idx="2709" formatCode="General">
                  <c:v>81.30263420291557</c:v>
                </c:pt>
                <c:pt idx="2710" formatCode="General">
                  <c:v>81.31839623130729</c:v>
                </c:pt>
                <c:pt idx="2711" formatCode="General">
                  <c:v>81.33420598690401</c:v>
                </c:pt>
                <c:pt idx="2712" formatCode="General">
                  <c:v>81.350063880054861</c:v>
                </c:pt>
                <c:pt idx="2713" formatCode="General">
                  <c:v>81.365970326497532</c:v>
                </c:pt>
                <c:pt idx="2714" formatCode="General">
                  <c:v>81.381925747454801</c:v>
                </c:pt>
                <c:pt idx="2715" formatCode="General">
                  <c:v>81.397930569733262</c:v>
                </c:pt>
                <c:pt idx="2716" formatCode="General">
                  <c:v>81.413985225824462</c:v>
                </c:pt>
                <c:pt idx="2717" formatCode="General">
                  <c:v>81.430090154008184</c:v>
                </c:pt>
                <c:pt idx="2718" formatCode="General">
                  <c:v>81.446245798458165</c:v>
                </c:pt>
                <c:pt idx="2719" formatCode="General">
                  <c:v>81.462452609350365</c:v>
                </c:pt>
                <c:pt idx="2720" formatCode="General">
                  <c:v>81.478711042973543</c:v>
                </c:pt>
                <c:pt idx="2721" formatCode="General">
                  <c:v>81.495021561842663</c:v>
                </c:pt>
                <c:pt idx="2722" formatCode="General">
                  <c:v>81.511384634814775</c:v>
                </c:pt>
                <c:pt idx="2723" formatCode="General">
                  <c:v>81.527800737207727</c:v>
                </c:pt>
                <c:pt idx="2724" formatCode="General">
                  <c:v>81.544270350921607</c:v>
                </c:pt>
                <c:pt idx="2725" formatCode="General">
                  <c:v>81.560793964563302</c:v>
                </c:pt>
                <c:pt idx="2726" formatCode="General">
                  <c:v>81.57737207357367</c:v>
                </c:pt>
                <c:pt idx="2727" formatCode="General">
                  <c:v>81.594005180358224</c:v>
                </c:pt>
                <c:pt idx="2728" formatCode="General">
                  <c:v>81.610693794420527</c:v>
                </c:pt>
                <c:pt idx="2729" formatCode="General">
                  <c:v>81.627438432499176</c:v>
                </c:pt>
                <c:pt idx="2730" formatCode="General">
                  <c:v>81.644239618708013</c:v>
                </c:pt>
                <c:pt idx="2731" formatCode="General">
                  <c:v>81.661097884679677</c:v>
                </c:pt>
                <c:pt idx="2732" formatCode="General">
                  <c:v>81.678013769712962</c:v>
                </c:pt>
                <c:pt idx="2733" formatCode="General">
                  <c:v>81.694987820923501</c:v>
                </c:pt>
                <c:pt idx="2734" formatCode="General">
                  <c:v>81.712020593398549</c:v>
                </c:pt>
                <c:pt idx="2735" formatCode="General">
                  <c:v>81.729112650355376</c:v>
                </c:pt>
                <c:pt idx="2736" formatCode="General">
                  <c:v>81.746264563303825</c:v>
                </c:pt>
                <c:pt idx="2737" formatCode="General">
                  <c:v>81.763476912212838</c:v>
                </c:pt>
                <c:pt idx="2738" formatCode="General">
                  <c:v>81.780750285681464</c:v>
                </c:pt>
                <c:pt idx="2739" formatCode="General">
                  <c:v>81.798085281114012</c:v>
                </c:pt>
                <c:pt idx="2740" formatCode="General">
                  <c:v>81.815482504899776</c:v>
                </c:pt>
                <c:pt idx="2741" formatCode="General">
                  <c:v>81.832942572597574</c:v>
                </c:pt>
                <c:pt idx="2742" formatCode="General">
                  <c:v>81.850466109124824</c:v>
                </c:pt>
                <c:pt idx="2743" formatCode="General">
                  <c:v>81.868053748951766</c:v>
                </c:pt>
                <c:pt idx="2744" formatCode="General">
                  <c:v>81.885706136300797</c:v>
                </c:pt>
                <c:pt idx="2745" formatCode="General">
                  <c:v>81.903423925350893</c:v>
                </c:pt>
                <c:pt idx="2746" formatCode="General">
                  <c:v>81.921207780447745</c:v>
                </c:pt>
                <c:pt idx="2747" formatCode="General">
                  <c:v>81.939058376319267</c:v>
                </c:pt>
                <c:pt idx="2748" formatCode="General">
                  <c:v>81.956976398297044</c:v>
                </c:pt>
                <c:pt idx="2749" formatCode="General">
                  <c:v>81.974962542543793</c:v>
                </c:pt>
                <c:pt idx="2750" formatCode="General">
                  <c:v>81.993017516286841</c:v>
                </c:pt>
                <c:pt idx="2751" formatCode="General">
                  <c:v>82.011142038058253</c:v>
                </c:pt>
                <c:pt idx="2752" formatCode="General">
                  <c:v>82.029336837941287</c:v>
                </c:pt>
                <c:pt idx="2753" formatCode="General">
                  <c:v>82.047602657823916</c:v>
                </c:pt>
                <c:pt idx="2754" formatCode="General">
                  <c:v>82.065940251659228</c:v>
                </c:pt>
                <c:pt idx="2755" formatCode="General">
                  <c:v>82.084350385733259</c:v>
                </c:pt>
                <c:pt idx="2756" formatCode="General">
                  <c:v>82.102833838940242</c:v>
                </c:pt>
                <c:pt idx="2757" formatCode="General">
                  <c:v>82.121391403065729</c:v>
                </c:pt>
                <c:pt idx="2758" formatCode="General">
                  <c:v>82.140023883077788</c:v>
                </c:pt>
                <c:pt idx="2759" formatCode="General">
                  <c:v>82.158732097426494</c:v>
                </c:pt>
                <c:pt idx="2760" formatCode="General">
                  <c:v>82.177516878352122</c:v>
                </c:pt>
                <c:pt idx="2761" formatCode="General">
                  <c:v>82.196379072202177</c:v>
                </c:pt>
                <c:pt idx="2762" formatCode="General">
                  <c:v>82.215319539757857</c:v>
                </c:pt>
                <c:pt idx="2763" formatCode="General">
                  <c:v>82.23433915656986</c:v>
                </c:pt>
                <c:pt idx="2764" formatCode="General">
                  <c:v>82.253438813304342</c:v>
                </c:pt>
                <c:pt idx="2765" formatCode="General">
                  <c:v>82.272619416099005</c:v>
                </c:pt>
                <c:pt idx="2766" formatCode="General">
                  <c:v>82.291881886929943</c:v>
                </c:pt>
                <c:pt idx="2767" formatCode="General">
                  <c:v>82.311227163989415</c:v>
                </c:pt>
                <c:pt idx="2768" formatCode="General">
                  <c:v>82.330656202075104</c:v>
                </c:pt>
                <c:pt idx="2769" formatCode="General">
                  <c:v>82.350169972991367</c:v>
                </c:pt>
                <c:pt idx="2770" formatCode="General">
                  <c:v>82.369769465962548</c:v>
                </c:pt>
                <c:pt idx="2771" formatCode="General">
                  <c:v>82.389455688059257</c:v>
                </c:pt>
                <c:pt idx="2772" formatCode="General">
                  <c:v>82.409229664637763</c:v>
                </c:pt>
                <c:pt idx="2773" formatCode="General">
                  <c:v>82.429092439793223</c:v>
                </c:pt>
                <c:pt idx="2774" formatCode="General">
                  <c:v>82.449045076827048</c:v>
                </c:pt>
                <c:pt idx="2775" formatCode="General">
                  <c:v>82.469088658729234</c:v>
                </c:pt>
                <c:pt idx="2776" formatCode="General">
                  <c:v>82.489224288675956</c:v>
                </c:pt>
                <c:pt idx="2777" formatCode="General">
                  <c:v>82.509453090543133</c:v>
                </c:pt>
                <c:pt idx="2778" formatCode="General">
                  <c:v>82.529776209436619</c:v>
                </c:pt>
                <c:pt idx="2779" formatCode="General">
                  <c:v>82.550194812239695</c:v>
                </c:pt>
                <c:pt idx="2780" formatCode="General">
                  <c:v>82.570710088178359</c:v>
                </c:pt>
                <c:pt idx="2781" formatCode="General">
                  <c:v>82.591323249405434</c:v>
                </c:pt>
                <c:pt idx="2782" formatCode="General">
                  <c:v>82.612035531603837</c:v>
                </c:pt>
                <c:pt idx="2783" formatCode="General">
                  <c:v>82.63284819461019</c:v>
                </c:pt>
                <c:pt idx="2784" formatCode="General">
                  <c:v>82.653762523059456</c:v>
                </c:pt>
                <c:pt idx="2785" formatCode="General">
                  <c:v>82.674779827051239</c:v>
                </c:pt>
                <c:pt idx="2786" formatCode="General">
                  <c:v>82.695901442838974</c:v>
                </c:pt>
                <c:pt idx="2787" formatCode="General">
                  <c:v>82.717128733542808</c:v>
                </c:pt>
                <c:pt idx="2788" formatCode="General">
                  <c:v>82.738463089887105</c:v>
                </c:pt>
                <c:pt idx="2789" formatCode="General">
                  <c:v>82.759905930963669</c:v>
                </c:pt>
                <c:pt idx="2790" formatCode="General">
                  <c:v>82.78145870502189</c:v>
                </c:pt>
                <c:pt idx="2791" formatCode="General">
                  <c:v>82.80312289028673</c:v>
                </c:pt>
                <c:pt idx="2792" formatCode="General">
                  <c:v>82.824899995805936</c:v>
                </c:pt>
                <c:pt idx="2793" formatCode="General">
                  <c:v>82.846791562327581</c:v>
                </c:pt>
                <c:pt idx="2794" formatCode="General">
                  <c:v>82.868799163209601</c:v>
                </c:pt>
                <c:pt idx="2795" formatCode="General">
                  <c:v>82.890924405362156</c:v>
                </c:pt>
                <c:pt idx="2796" formatCode="General">
                  <c:v>82.913168930224899</c:v>
                </c:pt>
                <c:pt idx="2797" formatCode="General">
                  <c:v>82.935534414780207</c:v>
                </c:pt>
                <c:pt idx="2798" formatCode="General">
                  <c:v>82.958022572604349</c:v>
                </c:pt>
                <c:pt idx="2799" formatCode="General">
                  <c:v>82.980635154958151</c:v>
                </c:pt>
                <c:pt idx="2800" formatCode="General">
                  <c:v>83.00337395191886</c:v>
                </c:pt>
                <c:pt idx="2801" formatCode="General">
                  <c:v>83.026240793555374</c:v>
                </c:pt>
                <c:pt idx="2802" formatCode="General">
                  <c:v>83.049237551148622</c:v>
                </c:pt>
                <c:pt idx="2803" formatCode="General">
                  <c:v>83.072366138459401</c:v>
                </c:pt>
                <c:pt idx="2804" formatCode="General">
                  <c:v>83.09562851304554</c:v>
                </c:pt>
                <c:pt idx="2805" formatCode="General">
                  <c:v>83.119026677631368</c:v>
                </c:pt>
                <c:pt idx="2806" formatCode="General">
                  <c:v>83.142562681531345</c:v>
                </c:pt>
                <c:pt idx="2807" formatCode="General">
                  <c:v>83.166238622130834</c:v>
                </c:pt>
                <c:pt idx="2808" formatCode="General">
                  <c:v>83.190056646426839</c:v>
                </c:pt>
                <c:pt idx="2809" formatCode="General">
                  <c:v>83.214018952631335</c:v>
                </c:pt>
                <c:pt idx="2810" formatCode="General">
                  <c:v>83.238127791840697</c:v>
                </c:pt>
                <c:pt idx="2811" formatCode="General">
                  <c:v>83.262385469774244</c:v>
                </c:pt>
                <c:pt idx="2812" formatCode="General">
                  <c:v>83.286794348585573</c:v>
                </c:pt>
                <c:pt idx="2813" formatCode="General">
                  <c:v>83.311356848750165</c:v>
                </c:pt>
                <c:pt idx="2814" formatCode="General">
                  <c:v>83.336075451033409</c:v>
                </c:pt>
                <c:pt idx="2815" formatCode="General">
                  <c:v>83.360952698543159</c:v>
                </c:pt>
                <c:pt idx="2816" formatCode="General">
                  <c:v>83.385991198871153</c:v>
                </c:pt>
                <c:pt idx="2817" formatCode="General">
                  <c:v>83.411193626327915</c:v>
                </c:pt>
                <c:pt idx="2818" formatCode="General">
                  <c:v>83.436562724276513</c:v>
                </c:pt>
                <c:pt idx="2819" formatCode="General">
                  <c:v>83.462101307569952</c:v>
                </c:pt>
                <c:pt idx="2820" formatCode="General">
                  <c:v>83.487812265098157</c:v>
                </c:pt>
                <c:pt idx="2821" formatCode="General">
                  <c:v>83.513698562450472</c:v>
                </c:pt>
                <c:pt idx="2822" formatCode="General">
                  <c:v>83.539763244700097</c:v>
                </c:pt>
                <c:pt idx="2823" formatCode="General">
                  <c:v>83.566009439316986</c:v>
                </c:pt>
                <c:pt idx="2824" formatCode="General">
                  <c:v>83.592440359217022</c:v>
                </c:pt>
                <c:pt idx="2825" formatCode="General">
                  <c:v>83.619059305954522</c:v>
                </c:pt>
                <c:pt idx="2826" formatCode="General">
                  <c:v>83.645869673066827</c:v>
                </c:pt>
                <c:pt idx="2827" formatCode="General">
                  <c:v>83.672874949579523</c:v>
                </c:pt>
                <c:pt idx="2828" formatCode="General">
                  <c:v>83.70007872368187</c:v>
                </c:pt>
                <c:pt idx="2829" formatCode="General">
                  <c:v>83.727484686582287</c:v>
                </c:pt>
                <c:pt idx="2830" formatCode="General">
                  <c:v>83.755096636554967</c:v>
                </c:pt>
                <c:pt idx="2831" formatCode="General">
                  <c:v>83.782918483188823</c:v>
                </c:pt>
                <c:pt idx="2832" formatCode="General">
                  <c:v>83.810954251851342</c:v>
                </c:pt>
                <c:pt idx="2833" formatCode="General">
                  <c:v>83.839208088380502</c:v>
                </c:pt>
                <c:pt idx="2834" formatCode="General">
                  <c:v>83.86768426401909</c:v>
                </c:pt>
                <c:pt idx="2835" formatCode="General">
                  <c:v>83.896387180606453</c:v>
                </c:pt>
                <c:pt idx="2836" formatCode="General">
                  <c:v>83.925321376044209</c:v>
                </c:pt>
                <c:pt idx="2837" formatCode="General">
                  <c:v>83.954491530053716</c:v>
                </c:pt>
                <c:pt idx="2838" formatCode="General">
                  <c:v>83.983902470243976</c:v>
                </c:pt>
                <c:pt idx="2839" formatCode="General">
                  <c:v>84.013559178510519</c:v>
                </c:pt>
                <c:pt idx="2840" formatCode="General">
                  <c:v>84.043466797787545</c:v>
                </c:pt>
                <c:pt idx="2841" formatCode="General">
                  <c:v>84.073630639176727</c:v>
                </c:pt>
                <c:pt idx="2842" formatCode="General">
                  <c:v>84.10405618947857</c:v>
                </c:pt>
                <c:pt idx="2843" formatCode="General">
                  <c:v>84.134749119154051</c:v>
                </c:pt>
                <c:pt idx="2844" formatCode="General">
                  <c:v>84.165715290746405</c:v>
                </c:pt>
                <c:pt idx="2845" formatCode="General">
                  <c:v>84.196960767795943</c:v>
                </c:pt>
                <c:pt idx="2846" formatCode="General">
                  <c:v>84.228491824282472</c:v>
                </c:pt>
                <c:pt idx="2847" formatCode="General">
                  <c:v>84.26031495463414</c:v>
                </c:pt>
                <c:pt idx="2848" formatCode="General">
                  <c:v>84.292436884343772</c:v>
                </c:pt>
                <c:pt idx="2849" formatCode="General">
                  <c:v>84.324864581237946</c:v>
                </c:pt>
                <c:pt idx="2850" formatCode="General">
                  <c:v>84.357605267447852</c:v>
                </c:pt>
                <c:pt idx="2851" formatCode="General">
                  <c:v>84.39066643213522</c:v>
                </c:pt>
                <c:pt idx="2852" formatCode="General">
                  <c:v>84.424055845031589</c:v>
                </c:pt>
                <c:pt idx="2853" formatCode="General">
                  <c:v>84.457781570854735</c:v>
                </c:pt>
                <c:pt idx="2854" formatCode="General">
                  <c:v>84.491851984671086</c:v>
                </c:pt>
                <c:pt idx="2855" formatCode="General">
                  <c:v>84.526275788280913</c:v>
                </c:pt>
                <c:pt idx="2856" formatCode="General">
                  <c:v>84.561062027708871</c:v>
                </c:pt>
                <c:pt idx="2857" formatCode="General">
                  <c:v>84.596220111891512</c:v>
                </c:pt>
                <c:pt idx="2858" formatCode="General">
                  <c:v>84.631759832661729</c:v>
                </c:pt>
                <c:pt idx="2859" formatCode="General">
                  <c:v>84.667691386140731</c:v>
                </c:pt>
                <c:pt idx="2860" formatCode="General">
                  <c:v>84.704025395658363</c:v>
                </c:pt>
                <c:pt idx="2861" formatCode="General">
                  <c:v>84.740772936336</c:v>
                </c:pt>
                <c:pt idx="2862" formatCode="General">
                  <c:v>84.777945561479086</c:v>
                </c:pt>
                <c:pt idx="2863" formatCode="General">
                  <c:v>84.815555330943283</c:v>
                </c:pt>
                <c:pt idx="2864" formatCode="General">
                  <c:v>84.853614841654405</c:v>
                </c:pt>
                <c:pt idx="2865" formatCode="General">
                  <c:v>84.892137260482741</c:v>
                </c:pt>
                <c:pt idx="2866" formatCode="General">
                  <c:v>84.931136359694634</c:v>
                </c:pt>
                <c:pt idx="2867" formatCode="General">
                  <c:v>84.970626555228748</c:v>
                </c:pt>
                <c:pt idx="2868" formatCode="General">
                  <c:v>85.010622948073163</c:v>
                </c:pt>
                <c:pt idx="2869" formatCode="General">
                  <c:v>85.051141369051621</c:v>
                </c:pt>
                <c:pt idx="2870" formatCode="General">
                  <c:v>85.092198427363329</c:v>
                </c:pt>
                <c:pt idx="2871" formatCode="General">
                  <c:v>85.133811563262597</c:v>
                </c:pt>
                <c:pt idx="2872" formatCode="General">
                  <c:v>85.175999105312002</c:v>
                </c:pt>
                <c:pt idx="2873" formatCode="General">
                  <c:v>85.218780332696383</c:v>
                </c:pt>
                <c:pt idx="2874" formatCode="General">
                  <c:v>85.262175543147606</c:v>
                </c:pt>
                <c:pt idx="2875" formatCode="General">
                  <c:v>85.306206127100964</c:v>
                </c:pt>
                <c:pt idx="2876" formatCode="General">
                  <c:v>85.350894648785712</c:v>
                </c:pt>
                <c:pt idx="2877" formatCode="General">
                  <c:v>85.396264935047839</c:v>
                </c:pt>
                <c:pt idx="2878" formatCode="General">
                  <c:v>85.442342172811522</c:v>
                </c:pt>
                <c:pt idx="2879" formatCode="General">
                  <c:v>85.48915301621382</c:v>
                </c:pt>
                <c:pt idx="2880" formatCode="General">
                  <c:v>85.53672570459473</c:v>
                </c:pt>
                <c:pt idx="2881" formatCode="General">
                  <c:v>85.585090192697194</c:v>
                </c:pt>
                <c:pt idx="2882" formatCode="General">
                  <c:v>85.634278294634555</c:v>
                </c:pt>
                <c:pt idx="2883" formatCode="General">
                  <c:v>85.684323843420344</c:v>
                </c:pt>
                <c:pt idx="2884" formatCode="General">
                  <c:v>85.73526286813518</c:v>
                </c:pt>
                <c:pt idx="2885" formatCode="General">
                  <c:v>85.787133791137634</c:v>
                </c:pt>
                <c:pt idx="2886" formatCode="General">
                  <c:v>85.839977648119188</c:v>
                </c:pt>
                <c:pt idx="2887" formatCode="General">
                  <c:v>85.893838334272374</c:v>
                </c:pt>
                <c:pt idx="2888" formatCode="General">
                  <c:v>85.948762880403336</c:v>
                </c:pt>
                <c:pt idx="2889" formatCode="General">
                  <c:v>86.004801763493987</c:v>
                </c:pt>
                <c:pt idx="2890" formatCode="General">
                  <c:v>86.062009257034362</c:v>
                </c:pt>
                <c:pt idx="2891" formatCode="General">
                  <c:v>86.120443827433334</c:v>
                </c:pt>
                <c:pt idx="2892" formatCode="General">
                  <c:v>86.180168584019626</c:v>
                </c:pt>
                <c:pt idx="2893" formatCode="General">
                  <c:v>86.241251791620044</c:v>
                </c:pt>
                <c:pt idx="2894" formatCode="General">
                  <c:v>86.303767456518443</c:v>
                </c:pt>
                <c:pt idx="2895" formatCode="General">
                  <c:v>86.36779599884774</c:v>
                </c:pt>
                <c:pt idx="2896" formatCode="General">
                  <c:v>86.433425027270985</c:v>
                </c:pt>
                <c:pt idx="2897" formatCode="General">
                  <c:v>86.500750235322585</c:v>
                </c:pt>
                <c:pt idx="2898" formatCode="General">
                  <c:v>86.569876443217652</c:v>
                </c:pt>
                <c:pt idx="2899" formatCode="General">
                  <c:v>86.640918814581411</c:v>
                </c:pt>
                <c:pt idx="2900" formatCode="General">
                  <c:v>86.714004284778881</c:v>
                </c:pt>
                <c:pt idx="2901" formatCode="General">
                  <c:v>86.789273246864042</c:v>
                </c:pt>
                <c:pt idx="2902" formatCode="General">
                  <c:v>86.866881553335034</c:v>
                </c:pt>
                <c:pt idx="2903" formatCode="General">
                  <c:v>86.947002907881242</c:v>
                </c:pt>
                <c:pt idx="2904" formatCode="General">
                  <c:v>87.029831742560944</c:v>
                </c:pt>
                <c:pt idx="2905" formatCode="General">
                  <c:v>87.115586704376582</c:v>
                </c:pt>
                <c:pt idx="2906" formatCode="General">
                  <c:v>87.204514913962697</c:v>
                </c:pt>
                <c:pt idx="2907" formatCode="General">
                  <c:v>87.296897212382731</c:v>
                </c:pt>
                <c:pt idx="2908" formatCode="General">
                  <c:v>87.393054686306087</c:v>
                </c:pt>
                <c:pt idx="2909" formatCode="General">
                  <c:v>87.49335686691596</c:v>
                </c:pt>
                <c:pt idx="2910" formatCode="General">
                  <c:v>87.598232148986668</c:v>
                </c:pt>
                <c:pt idx="2911" formatCode="General">
                  <c:v>87.708181197711127</c:v>
                </c:pt>
                <c:pt idx="2912" formatCode="General">
                  <c:v>87.823794440964974</c:v>
                </c:pt>
                <c:pt idx="2913" formatCode="General">
                  <c:v>87.945775248329539</c:v>
                </c:pt>
                <c:pt idx="2914" formatCode="General">
                  <c:v>88.074971185562433</c:v>
                </c:pt>
                <c:pt idx="2915" formatCode="General">
                  <c:v>88.212416998407306</c:v>
                </c:pt>
                <c:pt idx="2916" formatCode="General">
                  <c:v>88.359395076947422</c:v>
                </c:pt>
                <c:pt idx="2917" formatCode="General">
                  <c:v>88.517522754498287</c:v>
                </c:pt>
                <c:pt idx="2918" formatCode="General">
                  <c:v>88.688882244265258</c:v>
                </c:pt>
                <c:pt idx="2919" formatCode="General">
                  <c:v>88.876221132204932</c:v>
                </c:pt>
                <c:pt idx="2920" formatCode="General">
                  <c:v>89.0832754472234</c:v>
                </c:pt>
                <c:pt idx="2921" formatCode="General">
                  <c:v>89.315318730852582</c:v>
                </c:pt>
                <c:pt idx="2922" formatCode="General">
                  <c:v>89.58016000813376</c:v>
                </c:pt>
                <c:pt idx="2923" formatCode="General">
                  <c:v>89.890123651367219</c:v>
                </c:pt>
                <c:pt idx="2924" formatCode="General">
                  <c:v>90.266476662780917</c:v>
                </c:pt>
                <c:pt idx="2925" formatCode="General">
                  <c:v>90.751230241895442</c:v>
                </c:pt>
                <c:pt idx="2926" formatCode="General">
                  <c:v>91.449261135986092</c:v>
                </c:pt>
                <c:pt idx="2927" formatCode="General">
                  <c:v>92.818682567962867</c:v>
                </c:pt>
              </c:numCache>
            </c:numRef>
          </c:xVal>
          <c:yVal>
            <c:numRef>
              <c:f>Univariate!UV_QQ_Weibull</c:f>
              <c:numCache>
                <c:formatCode>0.0</c:formatCode>
                <c:ptCount val="2928"/>
                <c:pt idx="0">
                  <c:v>28.253150554720197</c:v>
                </c:pt>
                <c:pt idx="1">
                  <c:v>31.874944244555284</c:v>
                </c:pt>
                <c:pt idx="2">
                  <c:v>33.714000712843863</c:v>
                </c:pt>
                <c:pt idx="3">
                  <c:v>34.983170044673507</c:v>
                </c:pt>
                <c:pt idx="4">
                  <c:v>35.962368281061224</c:v>
                </c:pt>
                <c:pt idx="5">
                  <c:v>36.764025517790984</c:v>
                </c:pt>
                <c:pt idx="6">
                  <c:v>37.445119690823489</c:v>
                </c:pt>
                <c:pt idx="7">
                  <c:v>38.038682035769931</c:v>
                </c:pt>
                <c:pt idx="8">
                  <c:v>38.5656409038966</c:v>
                </c:pt>
                <c:pt idx="9">
                  <c:v>39.0401251557712</c:v>
                </c:pt>
                <c:pt idx="10">
                  <c:v>39.472139601836716</c:v>
                </c:pt>
                <c:pt idx="11">
                  <c:v>39.869037751876427</c:v>
                </c:pt>
                <c:pt idx="12">
                  <c:v>40.236388633311861</c:v>
                </c:pt>
                <c:pt idx="13">
                  <c:v>40.578514802279166</c:v>
                </c:pt>
                <c:pt idx="14">
                  <c:v>40.898841028882103</c:v>
                </c:pt>
                <c:pt idx="15">
                  <c:v>41.200128547721249</c:v>
                </c:pt>
                <c:pt idx="16">
                  <c:v>41.484637280057719</c:v>
                </c:pt>
                <c:pt idx="17">
                  <c:v>41.754241133987634</c:v>
                </c:pt>
                <c:pt idx="18">
                  <c:v>42.010511821358911</c:v>
                </c:pt>
                <c:pt idx="19">
                  <c:v>42.25478100089353</c:v>
                </c:pt>
                <c:pt idx="20">
                  <c:v>42.488187160525591</c:v>
                </c:pt>
                <c:pt idx="21">
                  <c:v>42.711711538014285</c:v>
                </c:pt>
                <c:pt idx="22">
                  <c:v>42.926206026621713</c:v>
                </c:pt>
                <c:pt idx="23">
                  <c:v>43.132415126275546</c:v>
                </c:pt>
                <c:pt idx="24">
                  <c:v>43.330993406852727</c:v>
                </c:pt>
                <c:pt idx="25">
                  <c:v>43.522519544552253</c:v>
                </c:pt>
                <c:pt idx="26">
                  <c:v>43.707507710203856</c:v>
                </c:pt>
                <c:pt idx="27">
                  <c:v>43.886416888965641</c:v>
                </c:pt>
                <c:pt idx="28">
                  <c:v>44.059658567837324</c:v>
                </c:pt>
                <c:pt idx="29">
                  <c:v>44.227603123419655</c:v>
                </c:pt>
                <c:pt idx="30">
                  <c:v>44.390585165791506</c:v>
                </c:pt>
                <c:pt idx="31">
                  <c:v>44.548908037350792</c:v>
                </c:pt>
                <c:pt idx="32">
                  <c:v>44.702847622543203</c:v>
                </c:pt>
                <c:pt idx="33">
                  <c:v>44.852655591767068</c:v>
                </c:pt>
                <c:pt idx="34">
                  <c:v>44.998562177698197</c:v>
                </c:pt>
                <c:pt idx="35">
                  <c:v>45.140778562895456</c:v>
                </c:pt>
                <c:pt idx="36">
                  <c:v>45.279498942421746</c:v>
                </c:pt>
                <c:pt idx="37">
                  <c:v>45.414902313319637</c:v>
                </c:pt>
                <c:pt idx="38">
                  <c:v>45.547154033364713</c:v>
                </c:pt>
                <c:pt idx="39">
                  <c:v>45.676407184007878</c:v>
                </c:pt>
                <c:pt idx="40">
                  <c:v>45.802803766394042</c:v>
                </c:pt>
                <c:pt idx="41">
                  <c:v>45.926475754481089</c:v>
                </c:pt>
                <c:pt idx="42">
                  <c:v>46.047546025333837</c:v>
                </c:pt>
                <c:pt idx="43">
                  <c:v>46.166129183446351</c:v>
                </c:pt>
                <c:pt idx="44">
                  <c:v>46.282332293302304</c:v>
                </c:pt>
                <c:pt idx="45">
                  <c:v>46.396255532202879</c:v>
                </c:pt>
                <c:pt idx="46">
                  <c:v>46.507992773588441</c:v>
                </c:pt>
                <c:pt idx="47">
                  <c:v>46.61763210957718</c:v>
                </c:pt>
                <c:pt idx="48">
                  <c:v>46.725256320190915</c:v>
                </c:pt>
                <c:pt idx="49">
                  <c:v>46.830943295686183</c:v>
                </c:pt>
                <c:pt idx="50">
                  <c:v>46.934766417522162</c:v>
                </c:pt>
                <c:pt idx="51">
                  <c:v>47.036794902749641</c:v>
                </c:pt>
                <c:pt idx="52">
                  <c:v>47.137094115970122</c:v>
                </c:pt>
                <c:pt idx="53">
                  <c:v>47.235725852473351</c:v>
                </c:pt>
                <c:pt idx="54">
                  <c:v>47.332748595701865</c:v>
                </c:pt>
                <c:pt idx="55">
                  <c:v>47.428217751794811</c:v>
                </c:pt>
                <c:pt idx="56">
                  <c:v>47.522185863625204</c:v>
                </c:pt>
                <c:pt idx="57">
                  <c:v>47.614702806452414</c:v>
                </c:pt>
                <c:pt idx="58">
                  <c:v>47.705815967058719</c:v>
                </c:pt>
                <c:pt idx="59">
                  <c:v>47.79557040802105</c:v>
                </c:pt>
                <c:pt idx="60">
                  <c:v>47.884009018578901</c:v>
                </c:pt>
                <c:pt idx="61">
                  <c:v>47.971172653393928</c:v>
                </c:pt>
                <c:pt idx="62">
                  <c:v>48.057100260352811</c:v>
                </c:pt>
                <c:pt idx="63">
                  <c:v>48.141828998439372</c:v>
                </c:pt>
                <c:pt idx="64">
                  <c:v>48.225394346590143</c:v>
                </c:pt>
                <c:pt idx="65">
                  <c:v>48.307830204352079</c:v>
                </c:pt>
                <c:pt idx="66">
                  <c:v>48.389168985074178</c:v>
                </c:pt>
                <c:pt idx="67">
                  <c:v>48.469441702290297</c:v>
                </c:pt>
                <c:pt idx="68">
                  <c:v>48.548678049883762</c:v>
                </c:pt>
                <c:pt idx="69">
                  <c:v>48.626906476564706</c:v>
                </c:pt>
                <c:pt idx="70">
                  <c:v>48.704154255139237</c:v>
                </c:pt>
                <c:pt idx="71">
                  <c:v>48.780447547003391</c:v>
                </c:pt>
                <c:pt idx="72">
                  <c:v>48.855811462252078</c:v>
                </c:pt>
                <c:pt idx="73">
                  <c:v>48.930270115757992</c:v>
                </c:pt>
                <c:pt idx="74">
                  <c:v>49.003846679540978</c:v>
                </c:pt>
                <c:pt idx="75">
                  <c:v>49.076563431719663</c:v>
                </c:pt>
                <c:pt idx="76">
                  <c:v>49.148441802310565</c:v>
                </c:pt>
                <c:pt idx="77">
                  <c:v>49.219502416115908</c:v>
                </c:pt>
                <c:pt idx="78">
                  <c:v>49.28976513292006</c:v>
                </c:pt>
                <c:pt idx="79">
                  <c:v>49.359249085195941</c:v>
                </c:pt>
                <c:pt idx="80">
                  <c:v>49.427972713504147</c:v>
                </c:pt>
                <c:pt idx="81">
                  <c:v>49.495953799753444</c:v>
                </c:pt>
                <c:pt idx="82">
                  <c:v>49.563209498475871</c:v>
                </c:pt>
                <c:pt idx="83">
                  <c:v>49.629756366257567</c:v>
                </c:pt>
                <c:pt idx="84">
                  <c:v>49.695610389455126</c:v>
                </c:pt>
                <c:pt idx="85">
                  <c:v>49.760787010315752</c:v>
                </c:pt>
                <c:pt idx="86">
                  <c:v>49.825301151611058</c:v>
                </c:pt>
                <c:pt idx="87">
                  <c:v>49.889167239885246</c:v>
                </c:pt>
                <c:pt idx="88">
                  <c:v>49.952399227410176</c:v>
                </c:pt>
                <c:pt idx="89">
                  <c:v>50.015010612933168</c:v>
                </c:pt>
                <c:pt idx="90">
                  <c:v>50.077014461296763</c:v>
                </c:pt>
                <c:pt idx="91">
                  <c:v>50.138423422003015</c:v>
                </c:pt>
                <c:pt idx="92">
                  <c:v>50.199249746790613</c:v>
                </c:pt>
                <c:pt idx="93">
                  <c:v>50.259505306286833</c:v>
                </c:pt>
                <c:pt idx="94">
                  <c:v>50.319201605792486</c:v>
                </c:pt>
                <c:pt idx="95">
                  <c:v>50.378349800254014</c:v>
                </c:pt>
                <c:pt idx="96">
                  <c:v>50.436960708472029</c:v>
                </c:pt>
                <c:pt idx="97">
                  <c:v>50.495044826593208</c:v>
                </c:pt>
                <c:pt idx="98">
                  <c:v>50.552612340928469</c:v>
                </c:pt>
                <c:pt idx="99">
                  <c:v>50.609673140137282</c:v>
                </c:pt>
                <c:pt idx="100">
                  <c:v>50.666236826816068</c:v>
                </c:pt>
                <c:pt idx="101">
                  <c:v>50.722312728524905</c:v>
                </c:pt>
                <c:pt idx="102">
                  <c:v>50.777909908285132</c:v>
                </c:pt>
                <c:pt idx="103">
                  <c:v>50.833037174578472</c:v>
                </c:pt>
                <c:pt idx="104">
                  <c:v>50.887703090875441</c:v>
                </c:pt>
                <c:pt idx="105">
                  <c:v>50.941915984719692</c:v>
                </c:pt>
                <c:pt idx="106">
                  <c:v>50.995683956393137</c:v>
                </c:pt>
                <c:pt idx="107">
                  <c:v>51.049014887184569</c:v>
                </c:pt>
                <c:pt idx="108">
                  <c:v>51.101916447283834</c:v>
                </c:pt>
                <c:pt idx="109">
                  <c:v>51.154396103321481</c:v>
                </c:pt>
                <c:pt idx="110">
                  <c:v>51.206461125572929</c:v>
                </c:pt>
                <c:pt idx="111">
                  <c:v>51.258118594845286</c:v>
                </c:pt>
                <c:pt idx="112">
                  <c:v>51.309375409063044</c:v>
                </c:pt>
                <c:pt idx="113">
                  <c:v>51.360238289568656</c:v>
                </c:pt>
                <c:pt idx="114">
                  <c:v>51.410713787152751</c:v>
                </c:pt>
                <c:pt idx="115">
                  <c:v>51.460808287827589</c:v>
                </c:pt>
                <c:pt idx="116">
                  <c:v>51.510528018357149</c:v>
                </c:pt>
                <c:pt idx="117">
                  <c:v>51.559879051555832</c:v>
                </c:pt>
                <c:pt idx="118">
                  <c:v>51.608867311367376</c:v>
                </c:pt>
                <c:pt idx="119">
                  <c:v>51.657498577735105</c:v>
                </c:pt>
                <c:pt idx="120">
                  <c:v>51.705778491273449</c:v>
                </c:pt>
                <c:pt idx="121">
                  <c:v>51.753712557750504</c:v>
                </c:pt>
                <c:pt idx="122">
                  <c:v>51.801306152391</c:v>
                </c:pt>
                <c:pt idx="123">
                  <c:v>51.848564524007841</c:v>
                </c:pt>
                <c:pt idx="124">
                  <c:v>51.895492798970842</c:v>
                </c:pt>
                <c:pt idx="125">
                  <c:v>51.942095985019954</c:v>
                </c:pt>
                <c:pt idx="126">
                  <c:v>51.988378974930384</c:v>
                </c:pt>
                <c:pt idx="127">
                  <c:v>52.034346550036709</c:v>
                </c:pt>
                <c:pt idx="128">
                  <c:v>52.080003383622035</c:v>
                </c:pt>
                <c:pt idx="129">
                  <c:v>52.125354044178678</c:v>
                </c:pt>
                <c:pt idx="130">
                  <c:v>52.170402998546216</c:v>
                </c:pt>
                <c:pt idx="131">
                  <c:v>52.215154614932203</c:v>
                </c:pt>
                <c:pt idx="132">
                  <c:v>52.259613165820909</c:v>
                </c:pt>
                <c:pt idx="133">
                  <c:v>52.303782830775212</c:v>
                </c:pt>
                <c:pt idx="134">
                  <c:v>52.347667699135904</c:v>
                </c:pt>
                <c:pt idx="135">
                  <c:v>52.391271772623462</c:v>
                </c:pt>
                <c:pt idx="136">
                  <c:v>52.434598967845965</c:v>
                </c:pt>
                <c:pt idx="137">
                  <c:v>52.477653118717576</c:v>
                </c:pt>
                <c:pt idx="138">
                  <c:v>52.520437978791222</c:v>
                </c:pt>
                <c:pt idx="139">
                  <c:v>52.562957223509244</c:v>
                </c:pt>
                <c:pt idx="140">
                  <c:v>52.605214452375165</c:v>
                </c:pt>
                <c:pt idx="141">
                  <c:v>52.647213191050426</c:v>
                </c:pt>
                <c:pt idx="142">
                  <c:v>52.68895689337856</c:v>
                </c:pt>
                <c:pt idx="143">
                  <c:v>52.730448943340306</c:v>
                </c:pt>
                <c:pt idx="144">
                  <c:v>52.771692656942243</c:v>
                </c:pt>
                <c:pt idx="145">
                  <c:v>52.81269128404157</c:v>
                </c:pt>
                <c:pt idx="146">
                  <c:v>52.853448010109958</c:v>
                </c:pt>
                <c:pt idx="147">
                  <c:v>52.893965957938519</c:v>
                </c:pt>
                <c:pt idx="148">
                  <c:v>52.934248189286428</c:v>
                </c:pt>
                <c:pt idx="149">
                  <c:v>52.974297706475511</c:v>
                </c:pt>
                <c:pt idx="150">
                  <c:v>53.014117453932656</c:v>
                </c:pt>
                <c:pt idx="151">
                  <c:v>53.053710319682445</c:v>
                </c:pt>
                <c:pt idx="152">
                  <c:v>53.093079136791552</c:v>
                </c:pt>
                <c:pt idx="153">
                  <c:v>53.132226684767005</c:v>
                </c:pt>
                <c:pt idx="154">
                  <c:v>53.171155690910155</c:v>
                </c:pt>
                <c:pt idx="155">
                  <c:v>53.209868831627674</c:v>
                </c:pt>
                <c:pt idx="156">
                  <c:v>53.248368733701618</c:v>
                </c:pt>
                <c:pt idx="157">
                  <c:v>53.286657975519837</c:v>
                </c:pt>
                <c:pt idx="158">
                  <c:v>53.324739088268295</c:v>
                </c:pt>
                <c:pt idx="159">
                  <c:v>53.362614557086658</c:v>
                </c:pt>
                <c:pt idx="160">
                  <c:v>53.400286822188647</c:v>
                </c:pt>
                <c:pt idx="161">
                  <c:v>53.43775827994822</c:v>
                </c:pt>
                <c:pt idx="162">
                  <c:v>53.475031283953015</c:v>
                </c:pt>
                <c:pt idx="163">
                  <c:v>53.512108146026222</c:v>
                </c:pt>
                <c:pt idx="164">
                  <c:v>53.548991137217818</c:v>
                </c:pt>
                <c:pt idx="165">
                  <c:v>53.585682488766572</c:v>
                </c:pt>
                <c:pt idx="166">
                  <c:v>53.622184393033585</c:v>
                </c:pt>
                <c:pt idx="167">
                  <c:v>53.658499004408526</c:v>
                </c:pt>
                <c:pt idx="168">
                  <c:v>53.694628440189504</c:v>
                </c:pt>
                <c:pt idx="169">
                  <c:v>53.730574781437348</c:v>
                </c:pt>
                <c:pt idx="170">
                  <c:v>53.766340073805459</c:v>
                </c:pt>
                <c:pt idx="171">
                  <c:v>53.801926328345836</c:v>
                </c:pt>
                <c:pt idx="172">
                  <c:v>53.837335522292094</c:v>
                </c:pt>
                <c:pt idx="173">
                  <c:v>53.872569599820508</c:v>
                </c:pt>
                <c:pt idx="174">
                  <c:v>53.907630472789585</c:v>
                </c:pt>
                <c:pt idx="175">
                  <c:v>53.942520021458812</c:v>
                </c:pt>
                <c:pt idx="176">
                  <c:v>53.977240095187739</c:v>
                </c:pt>
                <c:pt idx="177">
                  <c:v>54.011792513115388</c:v>
                </c:pt>
                <c:pt idx="178">
                  <c:v>54.046179064821253</c:v>
                </c:pt>
                <c:pt idx="179">
                  <c:v>54.080401510968123</c:v>
                </c:pt>
                <c:pt idx="180">
                  <c:v>54.114461583927351</c:v>
                </c:pt>
                <c:pt idx="181">
                  <c:v>54.148360988387459</c:v>
                </c:pt>
                <c:pt idx="182">
                  <c:v>54.182101401946134</c:v>
                </c:pt>
                <c:pt idx="183">
                  <c:v>54.215684475686459</c:v>
                </c:pt>
                <c:pt idx="184">
                  <c:v>54.249111834737995</c:v>
                </c:pt>
                <c:pt idx="185">
                  <c:v>54.282385078822777</c:v>
                </c:pt>
                <c:pt idx="186">
                  <c:v>54.315505782787085</c:v>
                </c:pt>
                <c:pt idx="187">
                  <c:v>54.348475497119303</c:v>
                </c:pt>
                <c:pt idx="188">
                  <c:v>54.381295748454221</c:v>
                </c:pt>
                <c:pt idx="189">
                  <c:v>54.41396804006439</c:v>
                </c:pt>
                <c:pt idx="190">
                  <c:v>54.446493852338783</c:v>
                </c:pt>
                <c:pt idx="191">
                  <c:v>54.478874643249043</c:v>
                </c:pt>
                <c:pt idx="192">
                  <c:v>54.511111848804177</c:v>
                </c:pt>
                <c:pt idx="193">
                  <c:v>54.543206883493397</c:v>
                </c:pt>
                <c:pt idx="194">
                  <c:v>54.575161140717981</c:v>
                </c:pt>
                <c:pt idx="195">
                  <c:v>54.606975993212274</c:v>
                </c:pt>
                <c:pt idx="196">
                  <c:v>54.63865279345405</c:v>
                </c:pt>
                <c:pt idx="197">
                  <c:v>54.670192874064909</c:v>
                </c:pt>
                <c:pt idx="198">
                  <c:v>54.701597548200596</c:v>
                </c:pt>
                <c:pt idx="199">
                  <c:v>54.732868109931729</c:v>
                </c:pt>
                <c:pt idx="200">
                  <c:v>54.764005834615389</c:v>
                </c:pt>
                <c:pt idx="201">
                  <c:v>54.795011979257445</c:v>
                </c:pt>
                <c:pt idx="202">
                  <c:v>54.825887782866232</c:v>
                </c:pt>
                <c:pt idx="203">
                  <c:v>54.856634466797708</c:v>
                </c:pt>
                <c:pt idx="204">
                  <c:v>54.887253235092196</c:v>
                </c:pt>
                <c:pt idx="205">
                  <c:v>54.917745274803337</c:v>
                </c:pt>
                <c:pt idx="206">
                  <c:v>54.948111756318987</c:v>
                </c:pt>
                <c:pt idx="207">
                  <c:v>54.978353833674632</c:v>
                </c:pt>
                <c:pt idx="208">
                  <c:v>55.008472644859488</c:v>
                </c:pt>
                <c:pt idx="209">
                  <c:v>55.038469312115261</c:v>
                </c:pt>
                <c:pt idx="210">
                  <c:v>55.068344942228215</c:v>
                </c:pt>
                <c:pt idx="211">
                  <c:v>55.09810062681418</c:v>
                </c:pt>
                <c:pt idx="212">
                  <c:v>55.127737442597159</c:v>
                </c:pt>
                <c:pt idx="213">
                  <c:v>55.157256451681505</c:v>
                </c:pt>
                <c:pt idx="214">
                  <c:v>55.186658701817869</c:v>
                </c:pt>
                <c:pt idx="215">
                  <c:v>55.215945226663024</c:v>
                </c:pt>
                <c:pt idx="216">
                  <c:v>55.245117046033933</c:v>
                </c:pt>
                <c:pt idx="217">
                  <c:v>55.274175166156041</c:v>
                </c:pt>
                <c:pt idx="218">
                  <c:v>55.303120579905872</c:v>
                </c:pt>
                <c:pt idx="219">
                  <c:v>55.331954267048424</c:v>
                </c:pt>
                <c:pt idx="220">
                  <c:v>55.360677194469098</c:v>
                </c:pt>
                <c:pt idx="221">
                  <c:v>55.389290316400611</c:v>
                </c:pt>
                <c:pt idx="222">
                  <c:v>55.417794574644866</c:v>
                </c:pt>
                <c:pt idx="223">
                  <c:v>55.446190898789887</c:v>
                </c:pt>
                <c:pt idx="224">
                  <c:v>55.47448020642215</c:v>
                </c:pt>
                <c:pt idx="225">
                  <c:v>55.502663403334203</c:v>
                </c:pt>
                <c:pt idx="226">
                  <c:v>55.530741383727808</c:v>
                </c:pt>
                <c:pt idx="227">
                  <c:v>55.558715030412728</c:v>
                </c:pt>
                <c:pt idx="228">
                  <c:v>55.586585215001229</c:v>
                </c:pt>
                <c:pt idx="229">
                  <c:v>55.614352798098395</c:v>
                </c:pt>
                <c:pt idx="230">
                  <c:v>55.642018629488497</c:v>
                </c:pt>
                <c:pt idx="231">
                  <c:v>55.669583548317277</c:v>
                </c:pt>
                <c:pt idx="232">
                  <c:v>55.697048383270499</c:v>
                </c:pt>
                <c:pt idx="233">
                  <c:v>55.724413952748741</c:v>
                </c:pt>
                <c:pt idx="234">
                  <c:v>55.75168106503839</c:v>
                </c:pt>
                <c:pt idx="235">
                  <c:v>55.778850518479324</c:v>
                </c:pt>
                <c:pt idx="236">
                  <c:v>55.805923101628863</c:v>
                </c:pt>
                <c:pt idx="237">
                  <c:v>55.832899593422546</c:v>
                </c:pt>
                <c:pt idx="238">
                  <c:v>55.859780763331486</c:v>
                </c:pt>
                <c:pt idx="239">
                  <c:v>55.886567371516463</c:v>
                </c:pt>
                <c:pt idx="240">
                  <c:v>55.91326016897905</c:v>
                </c:pt>
                <c:pt idx="241">
                  <c:v>55.939859897709489</c:v>
                </c:pt>
                <c:pt idx="242">
                  <c:v>55.966367290831641</c:v>
                </c:pt>
                <c:pt idx="243">
                  <c:v>55.992783072745105</c:v>
                </c:pt>
                <c:pt idx="244">
                  <c:v>56.01910795926436</c:v>
                </c:pt>
                <c:pt idx="245">
                  <c:v>56.045342657755121</c:v>
                </c:pt>
                <c:pt idx="246">
                  <c:v>56.071487867268161</c:v>
                </c:pt>
                <c:pt idx="247">
                  <c:v>56.097544278670277</c:v>
                </c:pt>
                <c:pt idx="248">
                  <c:v>56.123512574772789</c:v>
                </c:pt>
                <c:pt idx="249">
                  <c:v>56.149393430457472</c:v>
                </c:pt>
                <c:pt idx="250">
                  <c:v>56.175187512800015</c:v>
                </c:pt>
                <c:pt idx="251">
                  <c:v>56.200895481191139</c:v>
                </c:pt>
                <c:pt idx="252">
                  <c:v>56.226517987455267</c:v>
                </c:pt>
                <c:pt idx="253">
                  <c:v>56.252055675966986</c:v>
                </c:pt>
                <c:pt idx="254">
                  <c:v>56.277509183765225</c:v>
                </c:pt>
                <c:pt idx="255">
                  <c:v>56.302879140665191</c:v>
                </c:pt>
                <c:pt idx="256">
                  <c:v>56.328166169368316</c:v>
                </c:pt>
                <c:pt idx="257">
                  <c:v>56.353370885569937</c:v>
                </c:pt>
                <c:pt idx="258">
                  <c:v>56.378493898065017</c:v>
                </c:pt>
                <c:pt idx="259">
                  <c:v>56.40353580885192</c:v>
                </c:pt>
                <c:pt idx="260">
                  <c:v>56.428497213234145</c:v>
                </c:pt>
                <c:pt idx="261">
                  <c:v>56.453378699920144</c:v>
                </c:pt>
                <c:pt idx="262">
                  <c:v>56.478180851121408</c:v>
                </c:pt>
                <c:pt idx="263">
                  <c:v>56.50290424264854</c:v>
                </c:pt>
                <c:pt idx="264">
                  <c:v>56.527549444005707</c:v>
                </c:pt>
                <c:pt idx="265">
                  <c:v>56.552117018483308</c:v>
                </c:pt>
                <c:pt idx="266">
                  <c:v>56.576607523248811</c:v>
                </c:pt>
                <c:pt idx="267">
                  <c:v>56.601021509436151</c:v>
                </c:pt>
                <c:pt idx="268">
                  <c:v>56.625359522233317</c:v>
                </c:pt>
                <c:pt idx="269">
                  <c:v>56.649622100968372</c:v>
                </c:pt>
                <c:pt idx="270">
                  <c:v>56.673809779194023</c:v>
                </c:pt>
                <c:pt idx="271">
                  <c:v>56.697923084770565</c:v>
                </c:pt>
                <c:pt idx="272">
                  <c:v>56.721962539947278</c:v>
                </c:pt>
                <c:pt idx="273">
                  <c:v>56.745928661442569</c:v>
                </c:pt>
                <c:pt idx="274">
                  <c:v>56.769821960522442</c:v>
                </c:pt>
                <c:pt idx="275">
                  <c:v>56.793642943077785</c:v>
                </c:pt>
                <c:pt idx="276">
                  <c:v>56.817392109700123</c:v>
                </c:pt>
                <c:pt idx="277">
                  <c:v>56.841069955756105</c:v>
                </c:pt>
                <c:pt idx="278">
                  <c:v>56.864676971460703</c:v>
                </c:pt>
                <c:pt idx="279">
                  <c:v>56.888213641949086</c:v>
                </c:pt>
                <c:pt idx="280">
                  <c:v>56.911680447347244</c:v>
                </c:pt>
                <c:pt idx="281">
                  <c:v>56.935077862841389</c:v>
                </c:pt>
                <c:pt idx="282">
                  <c:v>56.958406358746167</c:v>
                </c:pt>
                <c:pt idx="283">
                  <c:v>56.98166640057164</c:v>
                </c:pt>
                <c:pt idx="284">
                  <c:v>57.004858449089205</c:v>
                </c:pt>
                <c:pt idx="285">
                  <c:v>57.027982960396272</c:v>
                </c:pt>
                <c:pt idx="286">
                  <c:v>57.051040385979924</c:v>
                </c:pt>
                <c:pt idx="287">
                  <c:v>57.074031172779449</c:v>
                </c:pt>
                <c:pt idx="288">
                  <c:v>57.096955763247792</c:v>
                </c:pt>
                <c:pt idx="289">
                  <c:v>57.119814595412045</c:v>
                </c:pt>
                <c:pt idx="290">
                  <c:v>57.142608102932819</c:v>
                </c:pt>
                <c:pt idx="291">
                  <c:v>57.165336715162674</c:v>
                </c:pt>
                <c:pt idx="292">
                  <c:v>57.188000857203583</c:v>
                </c:pt>
                <c:pt idx="293">
                  <c:v>57.210600949963364</c:v>
                </c:pt>
                <c:pt idx="294">
                  <c:v>57.233137410211285</c:v>
                </c:pt>
                <c:pt idx="295">
                  <c:v>57.255610650632626</c:v>
                </c:pt>
                <c:pt idx="296">
                  <c:v>57.278021079882407</c:v>
                </c:pt>
                <c:pt idx="297">
                  <c:v>57.300369102638271</c:v>
                </c:pt>
                <c:pt idx="298">
                  <c:v>57.322655119652389</c:v>
                </c:pt>
                <c:pt idx="299">
                  <c:v>57.344879527802561</c:v>
                </c:pt>
                <c:pt idx="300">
                  <c:v>57.367042720142592</c:v>
                </c:pt>
                <c:pt idx="301">
                  <c:v>57.389145085951633</c:v>
                </c:pt>
                <c:pt idx="302">
                  <c:v>57.411187010782946</c:v>
                </c:pt>
                <c:pt idx="303">
                  <c:v>57.433168876511736</c:v>
                </c:pt>
                <c:pt idx="304">
                  <c:v>57.455091061382227</c:v>
                </c:pt>
                <c:pt idx="305">
                  <c:v>57.476953940054067</c:v>
                </c:pt>
                <c:pt idx="306">
                  <c:v>57.498757883647912</c:v>
                </c:pt>
                <c:pt idx="307">
                  <c:v>57.520503259790289</c:v>
                </c:pt>
                <c:pt idx="308">
                  <c:v>57.54219043265784</c:v>
                </c:pt>
                <c:pt idx="309">
                  <c:v>57.563819763020668</c:v>
                </c:pt>
                <c:pt idx="310">
                  <c:v>57.585391608285235</c:v>
                </c:pt>
                <c:pt idx="311">
                  <c:v>57.606906322536425</c:v>
                </c:pt>
                <c:pt idx="312">
                  <c:v>57.628364256578969</c:v>
                </c:pt>
                <c:pt idx="313">
                  <c:v>57.649765757978301</c:v>
                </c:pt>
                <c:pt idx="314">
                  <c:v>57.671111171100726</c:v>
                </c:pt>
                <c:pt idx="315">
                  <c:v>57.692400837152867</c:v>
                </c:pt>
                <c:pt idx="316">
                  <c:v>57.713635094220727</c:v>
                </c:pt>
                <c:pt idx="317">
                  <c:v>57.734814277307919</c:v>
                </c:pt>
                <c:pt idx="318">
                  <c:v>57.755938718373464</c:v>
                </c:pt>
                <c:pt idx="319">
                  <c:v>57.777008746368935</c:v>
                </c:pt>
                <c:pt idx="320">
                  <c:v>57.798024687275031</c:v>
                </c:pt>
                <c:pt idx="321">
                  <c:v>57.818986864137642</c:v>
                </c:pt>
                <c:pt idx="322">
                  <c:v>57.839895597103308</c:v>
                </c:pt>
                <c:pt idx="323">
                  <c:v>57.860751203454207</c:v>
                </c:pt>
                <c:pt idx="324">
                  <c:v>57.881553997642534</c:v>
                </c:pt>
                <c:pt idx="325">
                  <c:v>57.902304291324434</c:v>
                </c:pt>
                <c:pt idx="326">
                  <c:v>57.923002393393389</c:v>
                </c:pt>
                <c:pt idx="327">
                  <c:v>57.943648610013113</c:v>
                </c:pt>
                <c:pt idx="328">
                  <c:v>57.964243244649964</c:v>
                </c:pt>
                <c:pt idx="329">
                  <c:v>57.984786598104854</c:v>
                </c:pt>
                <c:pt idx="330">
                  <c:v>58.005278968544701</c:v>
                </c:pt>
                <c:pt idx="331">
                  <c:v>58.02572065153344</c:v>
                </c:pt>
                <c:pt idx="332">
                  <c:v>58.046111940062509</c:v>
                </c:pt>
                <c:pt idx="333">
                  <c:v>58.06645312458096</c:v>
                </c:pt>
                <c:pt idx="334">
                  <c:v>58.08674449302508</c:v>
                </c:pt>
                <c:pt idx="335">
                  <c:v>58.106986330847626</c:v>
                </c:pt>
                <c:pt idx="336">
                  <c:v>58.127178921046543</c:v>
                </c:pt>
                <c:pt idx="337">
                  <c:v>58.147322544193436</c:v>
                </c:pt>
                <c:pt idx="338">
                  <c:v>58.167417478461402</c:v>
                </c:pt>
                <c:pt idx="339">
                  <c:v>58.18746399965265</c:v>
                </c:pt>
                <c:pt idx="340">
                  <c:v>58.207462381225639</c:v>
                </c:pt>
                <c:pt idx="341">
                  <c:v>58.227412894321851</c:v>
                </c:pt>
                <c:pt idx="342">
                  <c:v>58.247315807792134</c:v>
                </c:pt>
                <c:pt idx="343">
                  <c:v>58.267171388222756</c:v>
                </c:pt>
                <c:pt idx="344">
                  <c:v>58.286979899961004</c:v>
                </c:pt>
                <c:pt idx="345">
                  <c:v>58.306741605140459</c:v>
                </c:pt>
                <c:pt idx="346">
                  <c:v>58.326456763705956</c:v>
                </c:pt>
                <c:pt idx="347">
                  <c:v>58.346125633438028</c:v>
                </c:pt>
                <c:pt idx="348">
                  <c:v>58.365748469977305</c:v>
                </c:pt>
                <c:pt idx="349">
                  <c:v>58.385325526848177</c:v>
                </c:pt>
                <c:pt idx="350">
                  <c:v>58.404857055482545</c:v>
                </c:pt>
                <c:pt idx="351">
                  <c:v>58.424343305242878</c:v>
                </c:pt>
                <c:pt idx="352">
                  <c:v>58.443784523445181</c:v>
                </c:pt>
                <c:pt idx="353">
                  <c:v>58.463180955381567</c:v>
                </c:pt>
                <c:pt idx="354">
                  <c:v>58.482532844342515</c:v>
                </c:pt>
                <c:pt idx="355">
                  <c:v>58.501840431638769</c:v>
                </c:pt>
                <c:pt idx="356">
                  <c:v>58.521103956623129</c:v>
                </c:pt>
                <c:pt idx="357">
                  <c:v>58.540323656711656</c:v>
                </c:pt>
                <c:pt idx="358">
                  <c:v>58.559499767404823</c:v>
                </c:pt>
                <c:pt idx="359">
                  <c:v>58.578632522308311</c:v>
                </c:pt>
                <c:pt idx="360">
                  <c:v>58.597722153153413</c:v>
                </c:pt>
                <c:pt idx="361">
                  <c:v>58.616768889817358</c:v>
                </c:pt>
                <c:pt idx="362">
                  <c:v>58.635772960343196</c:v>
                </c:pt>
                <c:pt idx="363">
                  <c:v>58.654734590959485</c:v>
                </c:pt>
                <c:pt idx="364">
                  <c:v>58.673654006099717</c:v>
                </c:pt>
                <c:pt idx="365">
                  <c:v>58.692531428421454</c:v>
                </c:pt>
                <c:pt idx="366">
                  <c:v>58.711367078825219</c:v>
                </c:pt>
                <c:pt idx="367">
                  <c:v>58.730161176473167</c:v>
                </c:pt>
                <c:pt idx="368">
                  <c:v>58.748913938807483</c:v>
                </c:pt>
                <c:pt idx="369">
                  <c:v>58.76762558156846</c:v>
                </c:pt>
                <c:pt idx="370">
                  <c:v>58.786296318812525</c:v>
                </c:pt>
                <c:pt idx="371">
                  <c:v>58.80492636292982</c:v>
                </c:pt>
                <c:pt idx="372">
                  <c:v>58.823515924661699</c:v>
                </c:pt>
                <c:pt idx="373">
                  <c:v>58.842065213117941</c:v>
                </c:pt>
                <c:pt idx="374">
                  <c:v>58.860574435793694</c:v>
                </c:pt>
                <c:pt idx="375">
                  <c:v>58.879043798586324</c:v>
                </c:pt>
                <c:pt idx="376">
                  <c:v>58.897473505811838</c:v>
                </c:pt>
                <c:pt idx="377">
                  <c:v>58.915863760221363</c:v>
                </c:pt>
                <c:pt idx="378">
                  <c:v>58.934214763017181</c:v>
                </c:pt>
                <c:pt idx="379">
                  <c:v>58.952526713868671</c:v>
                </c:pt>
                <c:pt idx="380">
                  <c:v>58.970799810928007</c:v>
                </c:pt>
                <c:pt idx="381">
                  <c:v>58.989034250845663</c:v>
                </c:pt>
                <c:pt idx="382">
                  <c:v>59.007230228785765</c:v>
                </c:pt>
                <c:pt idx="383">
                  <c:v>59.025387938441142</c:v>
                </c:pt>
                <c:pt idx="384">
                  <c:v>59.043507572048313</c:v>
                </c:pt>
                <c:pt idx="385">
                  <c:v>59.061589320402163</c:v>
                </c:pt>
                <c:pt idx="386">
                  <c:v>59.079633372870511</c:v>
                </c:pt>
                <c:pt idx="387">
                  <c:v>59.097639917408493</c:v>
                </c:pt>
                <c:pt idx="388">
                  <c:v>59.115609140572701</c:v>
                </c:pt>
                <c:pt idx="389">
                  <c:v>59.133541227535225</c:v>
                </c:pt>
                <c:pt idx="390">
                  <c:v>59.151436362097449</c:v>
                </c:pt>
                <c:pt idx="391">
                  <c:v>59.169294726703725</c:v>
                </c:pt>
                <c:pt idx="392">
                  <c:v>59.187116502454828</c:v>
                </c:pt>
                <c:pt idx="393">
                  <c:v>59.204901869121329</c:v>
                </c:pt>
                <c:pt idx="394">
                  <c:v>59.222651005156663</c:v>
                </c:pt>
                <c:pt idx="395">
                  <c:v>59.240364087710219</c:v>
                </c:pt>
                <c:pt idx="396">
                  <c:v>59.258041292640023</c:v>
                </c:pt>
                <c:pt idx="397">
                  <c:v>59.275682794525579</c:v>
                </c:pt>
                <c:pt idx="398">
                  <c:v>59.293288766680234</c:v>
                </c:pt>
                <c:pt idx="399">
                  <c:v>59.310859381163624</c:v>
                </c:pt>
                <c:pt idx="400">
                  <c:v>59.328394808793853</c:v>
                </c:pt>
                <c:pt idx="401">
                  <c:v>59.345895219159551</c:v>
                </c:pt>
                <c:pt idx="402">
                  <c:v>59.363360780631794</c:v>
                </c:pt>
                <c:pt idx="403">
                  <c:v>59.380791660375849</c:v>
                </c:pt>
                <c:pt idx="404">
                  <c:v>59.398188024362845</c:v>
                </c:pt>
                <c:pt idx="405">
                  <c:v>59.415550037381237</c:v>
                </c:pt>
                <c:pt idx="406">
                  <c:v>59.432877863048112</c:v>
                </c:pt>
                <c:pt idx="407">
                  <c:v>59.450171663820463</c:v>
                </c:pt>
                <c:pt idx="408">
                  <c:v>59.467431601006219</c:v>
                </c:pt>
                <c:pt idx="409">
                  <c:v>59.484657834775213</c:v>
                </c:pt>
                <c:pt idx="410">
                  <c:v>59.501850524169988</c:v>
                </c:pt>
                <c:pt idx="411">
                  <c:v>59.519009827116477</c:v>
                </c:pt>
                <c:pt idx="412">
                  <c:v>59.536135900434559</c:v>
                </c:pt>
                <c:pt idx="413">
                  <c:v>59.553228899848499</c:v>
                </c:pt>
                <c:pt idx="414">
                  <c:v>59.570288979997251</c:v>
                </c:pt>
                <c:pt idx="415">
                  <c:v>59.587316294444634</c:v>
                </c:pt>
                <c:pt idx="416">
                  <c:v>59.604310995689445</c:v>
                </c:pt>
                <c:pt idx="417">
                  <c:v>59.621273235175337</c:v>
                </c:pt>
                <c:pt idx="418">
                  <c:v>59.638203163300709</c:v>
                </c:pt>
                <c:pt idx="419">
                  <c:v>59.655100929428386</c:v>
                </c:pt>
                <c:pt idx="420">
                  <c:v>59.67196668189527</c:v>
                </c:pt>
                <c:pt idx="421">
                  <c:v>59.68880056802179</c:v>
                </c:pt>
                <c:pt idx="422">
                  <c:v>59.705602734121307</c:v>
                </c:pt>
                <c:pt idx="423">
                  <c:v>59.722373325509359</c:v>
                </c:pt>
                <c:pt idx="424">
                  <c:v>59.73911248651288</c:v>
                </c:pt>
                <c:pt idx="425">
                  <c:v>59.75582036047922</c:v>
                </c:pt>
                <c:pt idx="426">
                  <c:v>59.772497089785112</c:v>
                </c:pt>
                <c:pt idx="427">
                  <c:v>59.789142815845537</c:v>
                </c:pt>
                <c:pt idx="428">
                  <c:v>59.805757679122486</c:v>
                </c:pt>
                <c:pt idx="429">
                  <c:v>59.822341819133577</c:v>
                </c:pt>
                <c:pt idx="430">
                  <c:v>59.838895374460634</c:v>
                </c:pt>
                <c:pt idx="431">
                  <c:v>59.855418482758175</c:v>
                </c:pt>
                <c:pt idx="432">
                  <c:v>59.871911280761722</c:v>
                </c:pt>
                <c:pt idx="433">
                  <c:v>59.888373904296081</c:v>
                </c:pt>
                <c:pt idx="434">
                  <c:v>59.904806488283576</c:v>
                </c:pt>
                <c:pt idx="435">
                  <c:v>59.921209166752028</c:v>
                </c:pt>
                <c:pt idx="436">
                  <c:v>59.937582072842858</c:v>
                </c:pt>
                <c:pt idx="437">
                  <c:v>59.953925338818898</c:v>
                </c:pt>
                <c:pt idx="438">
                  <c:v>59.970239096072262</c:v>
                </c:pt>
                <c:pt idx="439">
                  <c:v>59.98652347513206</c:v>
                </c:pt>
                <c:pt idx="440">
                  <c:v>60.00277860567202</c:v>
                </c:pt>
                <c:pt idx="441">
                  <c:v>60.019004616518075</c:v>
                </c:pt>
                <c:pt idx="442">
                  <c:v>60.035201635655802</c:v>
                </c:pt>
                <c:pt idx="443">
                  <c:v>60.051369790237878</c:v>
                </c:pt>
                <c:pt idx="444">
                  <c:v>60.067509206591296</c:v>
                </c:pt>
                <c:pt idx="445">
                  <c:v>60.083620010224671</c:v>
                </c:pt>
                <c:pt idx="446">
                  <c:v>60.099702325835331</c:v>
                </c:pt>
                <c:pt idx="447">
                  <c:v>60.115756277316464</c:v>
                </c:pt>
                <c:pt idx="448">
                  <c:v>60.131781987764022</c:v>
                </c:pt>
                <c:pt idx="449">
                  <c:v>60.147779579483704</c:v>
                </c:pt>
                <c:pt idx="450">
                  <c:v>60.163749173997793</c:v>
                </c:pt>
                <c:pt idx="451">
                  <c:v>60.179690892051873</c:v>
                </c:pt>
                <c:pt idx="452">
                  <c:v>60.195604853621589</c:v>
                </c:pt>
                <c:pt idx="453">
                  <c:v>60.211491177919235</c:v>
                </c:pt>
                <c:pt idx="454">
                  <c:v>60.227349983400316</c:v>
                </c:pt>
                <c:pt idx="455">
                  <c:v>60.243181387770015</c:v>
                </c:pt>
                <c:pt idx="456">
                  <c:v>60.258985507989628</c:v>
                </c:pt>
                <c:pt idx="457">
                  <c:v>60.274762460282872</c:v>
                </c:pt>
                <c:pt idx="458">
                  <c:v>60.290512360142209</c:v>
                </c:pt>
                <c:pt idx="459">
                  <c:v>60.30623532233502</c:v>
                </c:pt>
                <c:pt idx="460">
                  <c:v>60.321931460909738</c:v>
                </c:pt>
                <c:pt idx="461">
                  <c:v>60.337600889201973</c:v>
                </c:pt>
                <c:pt idx="462">
                  <c:v>60.353243719840471</c:v>
                </c:pt>
                <c:pt idx="463">
                  <c:v>60.368860064753079</c:v>
                </c:pt>
                <c:pt idx="464">
                  <c:v>60.384450035172662</c:v>
                </c:pt>
                <c:pt idx="465">
                  <c:v>60.400013741642908</c:v>
                </c:pt>
                <c:pt idx="466">
                  <c:v>60.415551294024041</c:v>
                </c:pt>
                <c:pt idx="467">
                  <c:v>60.431062801498634</c:v>
                </c:pt>
                <c:pt idx="468">
                  <c:v>60.446548372577141</c:v>
                </c:pt>
                <c:pt idx="469">
                  <c:v>60.462008115103544</c:v>
                </c:pt>
                <c:pt idx="470">
                  <c:v>60.477442136260876</c:v>
                </c:pt>
                <c:pt idx="471">
                  <c:v>60.492850542576669</c:v>
                </c:pt>
                <c:pt idx="472">
                  <c:v>60.508233439928382</c:v>
                </c:pt>
                <c:pt idx="473">
                  <c:v>60.523590933548739</c:v>
                </c:pt>
                <c:pt idx="474">
                  <c:v>60.538923128031044</c:v>
                </c:pt>
                <c:pt idx="475">
                  <c:v>60.554230127334449</c:v>
                </c:pt>
                <c:pt idx="476">
                  <c:v>60.569512034789099</c:v>
                </c:pt>
                <c:pt idx="477">
                  <c:v>60.584768953101317</c:v>
                </c:pt>
                <c:pt idx="478">
                  <c:v>60.600000984358637</c:v>
                </c:pt>
                <c:pt idx="479">
                  <c:v>60.615208230034916</c:v>
                </c:pt>
                <c:pt idx="480">
                  <c:v>60.630390790995229</c:v>
                </c:pt>
                <c:pt idx="481">
                  <c:v>60.645548767500877</c:v>
                </c:pt>
                <c:pt idx="482">
                  <c:v>60.660682259214227</c:v>
                </c:pt>
                <c:pt idx="483">
                  <c:v>60.675791365203558</c:v>
                </c:pt>
                <c:pt idx="484">
                  <c:v>60.690876183947829</c:v>
                </c:pt>
                <c:pt idx="485">
                  <c:v>60.705936813341459</c:v>
                </c:pt>
                <c:pt idx="486">
                  <c:v>60.720973350698969</c:v>
                </c:pt>
                <c:pt idx="487">
                  <c:v>60.735985892759643</c:v>
                </c:pt>
                <c:pt idx="488">
                  <c:v>60.750974535692109</c:v>
                </c:pt>
                <c:pt idx="489">
                  <c:v>60.765939375098924</c:v>
                </c:pt>
                <c:pt idx="490">
                  <c:v>60.780880506021035</c:v>
                </c:pt>
                <c:pt idx="491">
                  <c:v>60.795798022942257</c:v>
                </c:pt>
                <c:pt idx="492">
                  <c:v>60.810692019793692</c:v>
                </c:pt>
                <c:pt idx="493">
                  <c:v>60.825562589958096</c:v>
                </c:pt>
                <c:pt idx="494">
                  <c:v>60.840409826274183</c:v>
                </c:pt>
                <c:pt idx="495">
                  <c:v>60.855233821040947</c:v>
                </c:pt>
                <c:pt idx="496">
                  <c:v>60.870034666021894</c:v>
                </c:pt>
                <c:pt idx="497">
                  <c:v>60.884812452449225</c:v>
                </c:pt>
                <c:pt idx="498">
                  <c:v>60.899567271027983</c:v>
                </c:pt>
                <c:pt idx="499">
                  <c:v>60.914299211940225</c:v>
                </c:pt>
                <c:pt idx="500">
                  <c:v>60.929008364849061</c:v>
                </c:pt>
                <c:pt idx="501">
                  <c:v>60.943694818902692</c:v>
                </c:pt>
                <c:pt idx="502">
                  <c:v>60.958358662738434</c:v>
                </c:pt>
                <c:pt idx="503">
                  <c:v>60.972999984486634</c:v>
                </c:pt>
                <c:pt idx="504">
                  <c:v>60.987618871774636</c:v>
                </c:pt>
                <c:pt idx="505">
                  <c:v>61.002215411730631</c:v>
                </c:pt>
                <c:pt idx="506">
                  <c:v>61.016789690987551</c:v>
                </c:pt>
                <c:pt idx="507">
                  <c:v>61.031341795686807</c:v>
                </c:pt>
                <c:pt idx="508">
                  <c:v>61.045871811482129</c:v>
                </c:pt>
                <c:pt idx="509">
                  <c:v>61.060379823543244</c:v>
                </c:pt>
                <c:pt idx="510">
                  <c:v>61.074865916559631</c:v>
                </c:pt>
                <c:pt idx="511">
                  <c:v>61.089330174744148</c:v>
                </c:pt>
                <c:pt idx="512">
                  <c:v>61.103772681836674</c:v>
                </c:pt>
                <c:pt idx="513">
                  <c:v>61.118193521107706</c:v>
                </c:pt>
                <c:pt idx="514">
                  <c:v>61.132592775361921</c:v>
                </c:pt>
                <c:pt idx="515">
                  <c:v>61.146970526941679</c:v>
                </c:pt>
                <c:pt idx="516">
                  <c:v>61.161326857730543</c:v>
                </c:pt>
                <c:pt idx="517">
                  <c:v>61.175661849156761</c:v>
                </c:pt>
                <c:pt idx="518">
                  <c:v>61.189975582196631</c:v>
                </c:pt>
                <c:pt idx="519">
                  <c:v>61.204268137377952</c:v>
                </c:pt>
                <c:pt idx="520">
                  <c:v>61.218539594783365</c:v>
                </c:pt>
                <c:pt idx="521">
                  <c:v>61.232790034053679</c:v>
                </c:pt>
                <c:pt idx="522">
                  <c:v>61.247019534391178</c:v>
                </c:pt>
                <c:pt idx="523">
                  <c:v>61.261228174562916</c:v>
                </c:pt>
                <c:pt idx="524">
                  <c:v>61.275416032903898</c:v>
                </c:pt>
                <c:pt idx="525">
                  <c:v>61.289583187320353</c:v>
                </c:pt>
                <c:pt idx="526">
                  <c:v>61.303729715292882</c:v>
                </c:pt>
                <c:pt idx="527">
                  <c:v>61.317855693879579</c:v>
                </c:pt>
                <c:pt idx="528">
                  <c:v>61.331961199719238</c:v>
                </c:pt>
                <c:pt idx="529">
                  <c:v>61.34604630903435</c:v>
                </c:pt>
                <c:pt idx="530">
                  <c:v>61.36011109763421</c:v>
                </c:pt>
                <c:pt idx="531">
                  <c:v>61.374155640917962</c:v>
                </c:pt>
                <c:pt idx="532">
                  <c:v>61.38818001387758</c:v>
                </c:pt>
                <c:pt idx="533">
                  <c:v>61.40218429110088</c:v>
                </c:pt>
                <c:pt idx="534">
                  <c:v>61.416168546774429</c:v>
                </c:pt>
                <c:pt idx="535">
                  <c:v>61.430132854686526</c:v>
                </c:pt>
                <c:pt idx="536">
                  <c:v>61.444077288230019</c:v>
                </c:pt>
                <c:pt idx="537">
                  <c:v>61.45800192040528</c:v>
                </c:pt>
                <c:pt idx="538">
                  <c:v>61.471906823822948</c:v>
                </c:pt>
                <c:pt idx="539">
                  <c:v>61.485792070706843</c:v>
                </c:pt>
                <c:pt idx="540">
                  <c:v>61.499657732896701</c:v>
                </c:pt>
                <c:pt idx="541">
                  <c:v>61.513503881850937</c:v>
                </c:pt>
                <c:pt idx="542">
                  <c:v>61.527330588649448</c:v>
                </c:pt>
                <c:pt idx="543">
                  <c:v>61.541137923996281</c:v>
                </c:pt>
                <c:pt idx="544">
                  <c:v>61.55492595822232</c:v>
                </c:pt>
                <c:pt idx="545">
                  <c:v>61.568694761288029</c:v>
                </c:pt>
                <c:pt idx="546">
                  <c:v>61.582444402786003</c:v>
                </c:pt>
                <c:pt idx="547">
                  <c:v>61.596174951943681</c:v>
                </c:pt>
                <c:pt idx="548">
                  <c:v>61.609886477625857</c:v>
                </c:pt>
                <c:pt idx="549">
                  <c:v>61.623579048337355</c:v>
                </c:pt>
                <c:pt idx="550">
                  <c:v>61.637252732225491</c:v>
                </c:pt>
                <c:pt idx="551">
                  <c:v>61.650907597082686</c:v>
                </c:pt>
                <c:pt idx="552">
                  <c:v>61.66454371034888</c:v>
                </c:pt>
                <c:pt idx="553">
                  <c:v>61.678161139114131</c:v>
                </c:pt>
                <c:pt idx="554">
                  <c:v>61.691759950120982</c:v>
                </c:pt>
                <c:pt idx="555">
                  <c:v>61.705340209766952</c:v>
                </c:pt>
                <c:pt idx="556">
                  <c:v>61.718901984106964</c:v>
                </c:pt>
                <c:pt idx="557">
                  <c:v>61.732445338855712</c:v>
                </c:pt>
                <c:pt idx="558">
                  <c:v>61.745970339390077</c:v>
                </c:pt>
                <c:pt idx="559">
                  <c:v>61.759477050751443</c:v>
                </c:pt>
                <c:pt idx="560">
                  <c:v>61.772965537648076</c:v>
                </c:pt>
                <c:pt idx="561">
                  <c:v>61.786435864457431</c:v>
                </c:pt>
                <c:pt idx="562">
                  <c:v>61.799888095228425</c:v>
                </c:pt>
                <c:pt idx="563">
                  <c:v>61.813322293683754</c:v>
                </c:pt>
                <c:pt idx="564">
                  <c:v>61.82673852322209</c:v>
                </c:pt>
                <c:pt idx="565">
                  <c:v>61.840136846920394</c:v>
                </c:pt>
                <c:pt idx="566">
                  <c:v>61.853517327536082</c:v>
                </c:pt>
                <c:pt idx="567">
                  <c:v>61.866880027509247</c:v>
                </c:pt>
                <c:pt idx="568">
                  <c:v>61.880225008964835</c:v>
                </c:pt>
                <c:pt idx="569">
                  <c:v>61.893552333714794</c:v>
                </c:pt>
                <c:pt idx="570">
                  <c:v>61.906862063260235</c:v>
                </c:pt>
                <c:pt idx="571">
                  <c:v>61.920154258793538</c:v>
                </c:pt>
                <c:pt idx="572">
                  <c:v>61.933428981200507</c:v>
                </c:pt>
                <c:pt idx="573">
                  <c:v>61.946686291062385</c:v>
                </c:pt>
                <c:pt idx="574">
                  <c:v>61.959926248657972</c:v>
                </c:pt>
                <c:pt idx="575">
                  <c:v>61.973148913965673</c:v>
                </c:pt>
                <c:pt idx="576">
                  <c:v>61.986354346665543</c:v>
                </c:pt>
                <c:pt idx="577">
                  <c:v>61.999542606141276</c:v>
                </c:pt>
                <c:pt idx="578">
                  <c:v>62.012713751482217</c:v>
                </c:pt>
                <c:pt idx="579">
                  <c:v>62.025867841485365</c:v>
                </c:pt>
                <c:pt idx="580">
                  <c:v>62.039004934657342</c:v>
                </c:pt>
                <c:pt idx="581">
                  <c:v>62.052125089216297</c:v>
                </c:pt>
                <c:pt idx="582">
                  <c:v>62.065228363093915</c:v>
                </c:pt>
                <c:pt idx="583">
                  <c:v>62.078314813937268</c:v>
                </c:pt>
                <c:pt idx="584">
                  <c:v>62.091384499110745</c:v>
                </c:pt>
                <c:pt idx="585">
                  <c:v>62.104437475697964</c:v>
                </c:pt>
                <c:pt idx="586">
                  <c:v>62.117473800503582</c:v>
                </c:pt>
                <c:pt idx="587">
                  <c:v>62.130493530055233</c:v>
                </c:pt>
                <c:pt idx="588">
                  <c:v>62.143496720605285</c:v>
                </c:pt>
                <c:pt idx="589">
                  <c:v>62.156483428132717</c:v>
                </c:pt>
                <c:pt idx="590">
                  <c:v>62.169453708344918</c:v>
                </c:pt>
                <c:pt idx="591">
                  <c:v>62.182407616679455</c:v>
                </c:pt>
                <c:pt idx="592">
                  <c:v>62.195345208305888</c:v>
                </c:pt>
                <c:pt idx="593">
                  <c:v>62.208266538127546</c:v>
                </c:pt>
                <c:pt idx="594">
                  <c:v>62.221171660783234</c:v>
                </c:pt>
                <c:pt idx="595">
                  <c:v>62.234060630648962</c:v>
                </c:pt>
                <c:pt idx="596">
                  <c:v>62.246933501839742</c:v>
                </c:pt>
                <c:pt idx="597">
                  <c:v>62.25979032821121</c:v>
                </c:pt>
                <c:pt idx="598">
                  <c:v>62.272631163361375</c:v>
                </c:pt>
                <c:pt idx="599">
                  <c:v>62.285456060632292</c:v>
                </c:pt>
                <c:pt idx="600">
                  <c:v>62.298265073111693</c:v>
                </c:pt>
                <c:pt idx="601">
                  <c:v>62.311058253634691</c:v>
                </c:pt>
                <c:pt idx="602">
                  <c:v>62.32383565478537</c:v>
                </c:pt>
                <c:pt idx="603">
                  <c:v>62.336597328898449</c:v>
                </c:pt>
                <c:pt idx="604">
                  <c:v>62.349343328060883</c:v>
                </c:pt>
                <c:pt idx="605">
                  <c:v>62.362073704113449</c:v>
                </c:pt>
                <c:pt idx="606">
                  <c:v>62.374788508652351</c:v>
                </c:pt>
                <c:pt idx="607">
                  <c:v>62.387487793030786</c:v>
                </c:pt>
                <c:pt idx="608">
                  <c:v>62.400171608360516</c:v>
                </c:pt>
                <c:pt idx="609">
                  <c:v>62.412840005513395</c:v>
                </c:pt>
                <c:pt idx="610">
                  <c:v>62.425493035122933</c:v>
                </c:pt>
                <c:pt idx="611">
                  <c:v>62.438130747585781</c:v>
                </c:pt>
                <c:pt idx="612">
                  <c:v>62.450753193063299</c:v>
                </c:pt>
                <c:pt idx="613">
                  <c:v>62.463360421483017</c:v>
                </c:pt>
                <c:pt idx="614">
                  <c:v>62.475952482540102</c:v>
                </c:pt>
                <c:pt idx="615">
                  <c:v>62.488529425698928</c:v>
                </c:pt>
                <c:pt idx="616">
                  <c:v>62.50109130019441</c:v>
                </c:pt>
                <c:pt idx="617">
                  <c:v>62.513638155033554</c:v>
                </c:pt>
                <c:pt idx="618">
                  <c:v>62.526170038996867</c:v>
                </c:pt>
                <c:pt idx="619">
                  <c:v>62.538687000639783</c:v>
                </c:pt>
                <c:pt idx="620">
                  <c:v>62.551189088294109</c:v>
                </c:pt>
                <c:pt idx="621">
                  <c:v>62.563676350069372</c:v>
                </c:pt>
                <c:pt idx="622">
                  <c:v>62.576148833854276</c:v>
                </c:pt>
                <c:pt idx="623">
                  <c:v>62.588606587318075</c:v>
                </c:pt>
                <c:pt idx="624">
                  <c:v>62.601049657911915</c:v>
                </c:pt>
                <c:pt idx="625">
                  <c:v>62.613478092870238</c:v>
                </c:pt>
                <c:pt idx="626">
                  <c:v>62.625891939212117</c:v>
                </c:pt>
                <c:pt idx="627">
                  <c:v>62.6382912437426</c:v>
                </c:pt>
                <c:pt idx="628">
                  <c:v>62.650676053054035</c:v>
                </c:pt>
                <c:pt idx="629">
                  <c:v>62.663046413527404</c:v>
                </c:pt>
                <c:pt idx="630">
                  <c:v>62.675402371333647</c:v>
                </c:pt>
                <c:pt idx="631">
                  <c:v>62.68774397243493</c:v>
                </c:pt>
                <c:pt idx="632">
                  <c:v>62.700071262585944</c:v>
                </c:pt>
                <c:pt idx="633">
                  <c:v>62.712384287335233</c:v>
                </c:pt>
                <c:pt idx="634">
                  <c:v>62.724683092026403</c:v>
                </c:pt>
                <c:pt idx="635">
                  <c:v>62.736967721799395</c:v>
                </c:pt>
                <c:pt idx="636">
                  <c:v>62.749238221591781</c:v>
                </c:pt>
                <c:pt idx="637">
                  <c:v>62.761494636139986</c:v>
                </c:pt>
                <c:pt idx="638">
                  <c:v>62.773737009980465</c:v>
                </c:pt>
                <c:pt idx="639">
                  <c:v>62.785965387451029</c:v>
                </c:pt>
                <c:pt idx="640">
                  <c:v>62.798179812691963</c:v>
                </c:pt>
                <c:pt idx="641">
                  <c:v>62.810380329647302</c:v>
                </c:pt>
                <c:pt idx="642">
                  <c:v>62.822566982065979</c:v>
                </c:pt>
                <c:pt idx="643">
                  <c:v>62.834739813503035</c:v>
                </c:pt>
                <c:pt idx="644">
                  <c:v>62.84689886732081</c:v>
                </c:pt>
                <c:pt idx="645">
                  <c:v>62.859044186690049</c:v>
                </c:pt>
                <c:pt idx="646">
                  <c:v>62.871175814591155</c:v>
                </c:pt>
                <c:pt idx="647">
                  <c:v>62.883293793815263</c:v>
                </c:pt>
                <c:pt idx="648">
                  <c:v>62.895398166965442</c:v>
                </c:pt>
                <c:pt idx="649">
                  <c:v>62.907488976457749</c:v>
                </c:pt>
                <c:pt idx="650">
                  <c:v>62.919566264522466</c:v>
                </c:pt>
                <c:pt idx="651">
                  <c:v>62.931630073205078</c:v>
                </c:pt>
                <c:pt idx="652">
                  <c:v>62.94368044436753</c:v>
                </c:pt>
                <c:pt idx="653">
                  <c:v>62.955717419689229</c:v>
                </c:pt>
                <c:pt idx="654">
                  <c:v>62.967741040668152</c:v>
                </c:pt>
                <c:pt idx="655">
                  <c:v>62.979751348621946</c:v>
                </c:pt>
                <c:pt idx="656">
                  <c:v>62.991748384689011</c:v>
                </c:pt>
                <c:pt idx="657">
                  <c:v>63.003732189829542</c:v>
                </c:pt>
                <c:pt idx="658">
                  <c:v>63.015702804826603</c:v>
                </c:pt>
                <c:pt idx="659">
                  <c:v>63.027660270287193</c:v>
                </c:pt>
                <c:pt idx="660">
                  <c:v>63.039604626643253</c:v>
                </c:pt>
                <c:pt idx="661">
                  <c:v>63.051535914152737</c:v>
                </c:pt>
                <c:pt idx="662">
                  <c:v>63.063454172900634</c:v>
                </c:pt>
                <c:pt idx="663">
                  <c:v>63.075359442799972</c:v>
                </c:pt>
                <c:pt idx="664">
                  <c:v>63.08725176359286</c:v>
                </c:pt>
                <c:pt idx="665">
                  <c:v>63.099131174851451</c:v>
                </c:pt>
                <c:pt idx="666">
                  <c:v>63.110997715978996</c:v>
                </c:pt>
                <c:pt idx="667">
                  <c:v>63.122851426210794</c:v>
                </c:pt>
                <c:pt idx="668">
                  <c:v>63.134692344615189</c:v>
                </c:pt>
                <c:pt idx="669">
                  <c:v>63.146520510094568</c:v>
                </c:pt>
                <c:pt idx="670">
                  <c:v>63.158335961386285</c:v>
                </c:pt>
                <c:pt idx="671">
                  <c:v>63.170138737063667</c:v>
                </c:pt>
                <c:pt idx="672">
                  <c:v>63.181928875536933</c:v>
                </c:pt>
                <c:pt idx="673">
                  <c:v>63.193706415054187</c:v>
                </c:pt>
                <c:pt idx="674">
                  <c:v>63.205471393702325</c:v>
                </c:pt>
                <c:pt idx="675">
                  <c:v>63.217223849408001</c:v>
                </c:pt>
                <c:pt idx="676">
                  <c:v>63.228963819938492</c:v>
                </c:pt>
                <c:pt idx="677">
                  <c:v>63.240691342902714</c:v>
                </c:pt>
                <c:pt idx="678">
                  <c:v>63.252406455752052</c:v>
                </c:pt>
                <c:pt idx="679">
                  <c:v>63.264109195781337</c:v>
                </c:pt>
                <c:pt idx="680">
                  <c:v>63.275799600129673</c:v>
                </c:pt>
                <c:pt idx="681">
                  <c:v>63.28747770578142</c:v>
                </c:pt>
                <c:pt idx="682">
                  <c:v>63.299143549566999</c:v>
                </c:pt>
                <c:pt idx="683">
                  <c:v>63.310797168163852</c:v>
                </c:pt>
                <c:pt idx="684">
                  <c:v>63.322438598097243</c:v>
                </c:pt>
                <c:pt idx="685">
                  <c:v>63.334067875741198</c:v>
                </c:pt>
                <c:pt idx="686">
                  <c:v>63.345685037319306</c:v>
                </c:pt>
                <c:pt idx="687">
                  <c:v>63.357290118905645</c:v>
                </c:pt>
                <c:pt idx="688">
                  <c:v>63.368883156425568</c:v>
                </c:pt>
                <c:pt idx="689">
                  <c:v>63.380464185656592</c:v>
                </c:pt>
                <c:pt idx="690">
                  <c:v>63.392033242229203</c:v>
                </c:pt>
                <c:pt idx="691">
                  <c:v>63.403590361627757</c:v>
                </c:pt>
                <c:pt idx="692">
                  <c:v>63.415135579191215</c:v>
                </c:pt>
                <c:pt idx="693">
                  <c:v>63.426668930114026</c:v>
                </c:pt>
                <c:pt idx="694">
                  <c:v>63.43819044944695</c:v>
                </c:pt>
                <c:pt idx="695">
                  <c:v>63.449700172097806</c:v>
                </c:pt>
                <c:pt idx="696">
                  <c:v>63.461198132832358</c:v>
                </c:pt>
                <c:pt idx="697">
                  <c:v>63.472684366275061</c:v>
                </c:pt>
                <c:pt idx="698">
                  <c:v>63.484158906909876</c:v>
                </c:pt>
                <c:pt idx="699">
                  <c:v>63.495621789081028</c:v>
                </c:pt>
                <c:pt idx="700">
                  <c:v>63.507073046993838</c:v>
                </c:pt>
                <c:pt idx="701">
                  <c:v>63.51851271471547</c:v>
                </c:pt>
                <c:pt idx="702">
                  <c:v>63.529940826175697</c:v>
                </c:pt>
                <c:pt idx="703">
                  <c:v>63.541357415167688</c:v>
                </c:pt>
                <c:pt idx="704">
                  <c:v>63.552762515348739</c:v>
                </c:pt>
                <c:pt idx="705">
                  <c:v>63.564156160241097</c:v>
                </c:pt>
                <c:pt idx="706">
                  <c:v>63.57553838323259</c:v>
                </c:pt>
                <c:pt idx="707">
                  <c:v>63.586909217577514</c:v>
                </c:pt>
                <c:pt idx="708">
                  <c:v>63.598268696397263</c:v>
                </c:pt>
                <c:pt idx="709">
                  <c:v>63.609616852681121</c:v>
                </c:pt>
                <c:pt idx="710">
                  <c:v>63.62095371928698</c:v>
                </c:pt>
                <c:pt idx="711">
                  <c:v>63.632279328942026</c:v>
                </c:pt>
                <c:pt idx="712">
                  <c:v>63.643593714243572</c:v>
                </c:pt>
                <c:pt idx="713">
                  <c:v>63.654896907659605</c:v>
                </c:pt>
                <c:pt idx="714">
                  <c:v>63.666188941529661</c:v>
                </c:pt>
                <c:pt idx="715">
                  <c:v>63.6774698480654</c:v>
                </c:pt>
                <c:pt idx="716">
                  <c:v>63.688739659351427</c:v>
                </c:pt>
                <c:pt idx="717">
                  <c:v>63.699998407345866</c:v>
                </c:pt>
                <c:pt idx="718">
                  <c:v>63.711246123881139</c:v>
                </c:pt>
                <c:pt idx="719">
                  <c:v>63.722482840664618</c:v>
                </c:pt>
                <c:pt idx="720">
                  <c:v>63.733708589279324</c:v>
                </c:pt>
                <c:pt idx="721">
                  <c:v>63.744923401184565</c:v>
                </c:pt>
                <c:pt idx="722">
                  <c:v>63.756127307716682</c:v>
                </c:pt>
                <c:pt idx="723">
                  <c:v>63.767320340089618</c:v>
                </c:pt>
                <c:pt idx="724">
                  <c:v>63.778502529395666</c:v>
                </c:pt>
                <c:pt idx="725">
                  <c:v>63.789673906606104</c:v>
                </c:pt>
                <c:pt idx="726">
                  <c:v>63.800834502571824</c:v>
                </c:pt>
                <c:pt idx="727">
                  <c:v>63.811984348024005</c:v>
                </c:pt>
                <c:pt idx="728">
                  <c:v>63.823123473574768</c:v>
                </c:pt>
                <c:pt idx="729">
                  <c:v>63.834251909717793</c:v>
                </c:pt>
                <c:pt idx="730">
                  <c:v>63.845369686828981</c:v>
                </c:pt>
                <c:pt idx="731">
                  <c:v>63.856476835167065</c:v>
                </c:pt>
                <c:pt idx="732">
                  <c:v>63.867573384874227</c:v>
                </c:pt>
                <c:pt idx="733">
                  <c:v>63.878659365976802</c:v>
                </c:pt>
                <c:pt idx="734">
                  <c:v>63.889734808385789</c:v>
                </c:pt>
                <c:pt idx="735">
                  <c:v>63.900799741897536</c:v>
                </c:pt>
                <c:pt idx="736">
                  <c:v>63.911854196194341</c:v>
                </c:pt>
                <c:pt idx="737">
                  <c:v>63.922898200845033</c:v>
                </c:pt>
                <c:pt idx="738">
                  <c:v>63.933931785305624</c:v>
                </c:pt>
                <c:pt idx="739">
                  <c:v>63.944954978919888</c:v>
                </c:pt>
                <c:pt idx="740">
                  <c:v>63.95596781091993</c:v>
                </c:pt>
                <c:pt idx="741">
                  <c:v>63.966970310426809</c:v>
                </c:pt>
                <c:pt idx="742">
                  <c:v>63.977962506451107</c:v>
                </c:pt>
                <c:pt idx="743">
                  <c:v>63.98894442789355</c:v>
                </c:pt>
                <c:pt idx="744">
                  <c:v>63.999916103545559</c:v>
                </c:pt>
                <c:pt idx="745">
                  <c:v>64.010877562089803</c:v>
                </c:pt>
                <c:pt idx="746">
                  <c:v>64.021828832100852</c:v>
                </c:pt>
                <c:pt idx="747">
                  <c:v>64.032769942045633</c:v>
                </c:pt>
                <c:pt idx="748">
                  <c:v>64.043700920284095</c:v>
                </c:pt>
                <c:pt idx="749">
                  <c:v>64.054621795069764</c:v>
                </c:pt>
                <c:pt idx="750">
                  <c:v>64.065532594550206</c:v>
                </c:pt>
                <c:pt idx="751">
                  <c:v>64.076433346767686</c:v>
                </c:pt>
                <c:pt idx="752">
                  <c:v>64.087324079659695</c:v>
                </c:pt>
                <c:pt idx="753">
                  <c:v>64.09820482105944</c:v>
                </c:pt>
                <c:pt idx="754">
                  <c:v>64.109075598696464</c:v>
                </c:pt>
                <c:pt idx="755">
                  <c:v>64.119936440197151</c:v>
                </c:pt>
                <c:pt idx="756">
                  <c:v>64.130787373085255</c:v>
                </c:pt>
                <c:pt idx="757">
                  <c:v>64.141628424782454</c:v>
                </c:pt>
                <c:pt idx="758">
                  <c:v>64.152459622608859</c:v>
                </c:pt>
                <c:pt idx="759">
                  <c:v>64.163280993783573</c:v>
                </c:pt>
                <c:pt idx="760">
                  <c:v>64.17409256542517</c:v>
                </c:pt>
                <c:pt idx="761">
                  <c:v>64.184894364552264</c:v>
                </c:pt>
                <c:pt idx="762">
                  <c:v>64.19568641808398</c:v>
                </c:pt>
                <c:pt idx="763">
                  <c:v>64.206468752840507</c:v>
                </c:pt>
                <c:pt idx="764">
                  <c:v>64.217241395543567</c:v>
                </c:pt>
                <c:pt idx="765">
                  <c:v>64.228004372816969</c:v>
                </c:pt>
                <c:pt idx="766">
                  <c:v>64.238757711187077</c:v>
                </c:pt>
                <c:pt idx="767">
                  <c:v>64.249501437083325</c:v>
                </c:pt>
                <c:pt idx="768">
                  <c:v>64.260235576838681</c:v>
                </c:pt>
                <c:pt idx="769">
                  <c:v>64.270960156690222</c:v>
                </c:pt>
                <c:pt idx="770">
                  <c:v>64.281675202779525</c:v>
                </c:pt>
                <c:pt idx="771">
                  <c:v>64.292380741153266</c:v>
                </c:pt>
                <c:pt idx="772">
                  <c:v>64.303076797763566</c:v>
                </c:pt>
                <c:pt idx="773">
                  <c:v>64.313763398468609</c:v>
                </c:pt>
                <c:pt idx="774">
                  <c:v>64.32444056903303</c:v>
                </c:pt>
                <c:pt idx="775">
                  <c:v>64.335108335128439</c:v>
                </c:pt>
                <c:pt idx="776">
                  <c:v>64.345766722333863</c:v>
                </c:pt>
                <c:pt idx="777">
                  <c:v>64.356415756136244</c:v>
                </c:pt>
                <c:pt idx="778">
                  <c:v>64.367055461930889</c:v>
                </c:pt>
                <c:pt idx="779">
                  <c:v>64.377685865021903</c:v>
                </c:pt>
                <c:pt idx="780">
                  <c:v>64.388306990622738</c:v>
                </c:pt>
                <c:pt idx="781">
                  <c:v>64.398918863856551</c:v>
                </c:pt>
                <c:pt idx="782">
                  <c:v>64.409521509756729</c:v>
                </c:pt>
                <c:pt idx="783">
                  <c:v>64.420114953267316</c:v>
                </c:pt>
                <c:pt idx="784">
                  <c:v>64.430699219243451</c:v>
                </c:pt>
                <c:pt idx="785">
                  <c:v>64.44127433245184</c:v>
                </c:pt>
                <c:pt idx="786">
                  <c:v>64.451840317571182</c:v>
                </c:pt>
                <c:pt idx="787">
                  <c:v>64.462397199192608</c:v>
                </c:pt>
                <c:pt idx="788">
                  <c:v>64.472945001820136</c:v>
                </c:pt>
                <c:pt idx="789">
                  <c:v>64.483483749871098</c:v>
                </c:pt>
                <c:pt idx="790">
                  <c:v>64.494013467676581</c:v>
                </c:pt>
                <c:pt idx="791">
                  <c:v>64.504534179481851</c:v>
                </c:pt>
                <c:pt idx="792">
                  <c:v>64.515045909446741</c:v>
                </c:pt>
                <c:pt idx="793">
                  <c:v>64.525548681646171</c:v>
                </c:pt>
                <c:pt idx="794">
                  <c:v>64.536042520070467</c:v>
                </c:pt>
                <c:pt idx="795">
                  <c:v>64.546527448625881</c:v>
                </c:pt>
                <c:pt idx="796">
                  <c:v>64.557003491134893</c:v>
                </c:pt>
                <c:pt idx="797">
                  <c:v>64.56747067133675</c:v>
                </c:pt>
                <c:pt idx="798">
                  <c:v>64.577929012887779</c:v>
                </c:pt>
                <c:pt idx="799">
                  <c:v>64.588378539361841</c:v>
                </c:pt>
                <c:pt idx="800">
                  <c:v>64.598819274250758</c:v>
                </c:pt>
                <c:pt idx="801">
                  <c:v>64.609251240964653</c:v>
                </c:pt>
                <c:pt idx="802">
                  <c:v>64.619674462832435</c:v>
                </c:pt>
                <c:pt idx="803">
                  <c:v>64.630088963102111</c:v>
                </c:pt>
                <c:pt idx="804">
                  <c:v>64.64049476494128</c:v>
                </c:pt>
                <c:pt idx="805">
                  <c:v>64.650891891437425</c:v>
                </c:pt>
                <c:pt idx="806">
                  <c:v>64.661280365598387</c:v>
                </c:pt>
                <c:pt idx="807">
                  <c:v>64.671660210352741</c:v>
                </c:pt>
                <c:pt idx="808">
                  <c:v>64.682031448550134</c:v>
                </c:pt>
                <c:pt idx="809">
                  <c:v>64.692394102961742</c:v>
                </c:pt>
                <c:pt idx="810">
                  <c:v>64.702748196280567</c:v>
                </c:pt>
                <c:pt idx="811">
                  <c:v>64.713093751121932</c:v>
                </c:pt>
                <c:pt idx="812">
                  <c:v>64.723430790023755</c:v>
                </c:pt>
                <c:pt idx="813">
                  <c:v>64.73375933544699</c:v>
                </c:pt>
                <c:pt idx="814">
                  <c:v>64.744079409775949</c:v>
                </c:pt>
                <c:pt idx="815">
                  <c:v>64.754391035318733</c:v>
                </c:pt>
                <c:pt idx="816">
                  <c:v>64.764694234307555</c:v>
                </c:pt>
                <c:pt idx="817">
                  <c:v>64.774989028899142</c:v>
                </c:pt>
                <c:pt idx="818">
                  <c:v>64.78527544117506</c:v>
                </c:pt>
                <c:pt idx="819">
                  <c:v>64.795553493142137</c:v>
                </c:pt>
                <c:pt idx="820">
                  <c:v>64.80582320673274</c:v>
                </c:pt>
                <c:pt idx="821">
                  <c:v>64.816084603805237</c:v>
                </c:pt>
                <c:pt idx="822">
                  <c:v>64.826337706144244</c:v>
                </c:pt>
                <c:pt idx="823">
                  <c:v>64.836582535461076</c:v>
                </c:pt>
                <c:pt idx="824">
                  <c:v>64.846819113394034</c:v>
                </c:pt>
                <c:pt idx="825">
                  <c:v>64.857047461508799</c:v>
                </c:pt>
                <c:pt idx="826">
                  <c:v>64.867267601298778</c:v>
                </c:pt>
                <c:pt idx="827">
                  <c:v>64.877479554185371</c:v>
                </c:pt>
                <c:pt idx="828">
                  <c:v>64.887683341518454</c:v>
                </c:pt>
                <c:pt idx="829">
                  <c:v>64.897878984576565</c:v>
                </c:pt>
                <c:pt idx="830">
                  <c:v>64.908066504567415</c:v>
                </c:pt>
                <c:pt idx="831">
                  <c:v>64.918245922628088</c:v>
                </c:pt>
                <c:pt idx="832">
                  <c:v>64.928417259825409</c:v>
                </c:pt>
                <c:pt idx="833">
                  <c:v>64.938580537156355</c:v>
                </c:pt>
                <c:pt idx="834">
                  <c:v>64.948735775548244</c:v>
                </c:pt>
                <c:pt idx="835">
                  <c:v>64.958882995859256</c:v>
                </c:pt>
                <c:pt idx="836">
                  <c:v>64.969022218878564</c:v>
                </c:pt>
                <c:pt idx="837">
                  <c:v>64.979153465326817</c:v>
                </c:pt>
                <c:pt idx="838">
                  <c:v>64.989276755856338</c:v>
                </c:pt>
                <c:pt idx="839">
                  <c:v>64.999392111051577</c:v>
                </c:pt>
                <c:pt idx="840">
                  <c:v>65.009499551429315</c:v>
                </c:pt>
                <c:pt idx="841">
                  <c:v>65.01959909743907</c:v>
                </c:pt>
                <c:pt idx="842">
                  <c:v>65.029690769463343</c:v>
                </c:pt>
                <c:pt idx="843">
                  <c:v>65.039774587818002</c:v>
                </c:pt>
                <c:pt idx="844">
                  <c:v>65.049850572752533</c:v>
                </c:pt>
                <c:pt idx="845">
                  <c:v>65.059918744450385</c:v>
                </c:pt>
                <c:pt idx="846">
                  <c:v>65.069979123029299</c:v>
                </c:pt>
                <c:pt idx="847">
                  <c:v>65.080031728541599</c:v>
                </c:pt>
                <c:pt idx="848">
                  <c:v>65.09007658097444</c:v>
                </c:pt>
                <c:pt idx="849">
                  <c:v>65.100113700250219</c:v>
                </c:pt>
                <c:pt idx="850">
                  <c:v>65.110143106226815</c:v>
                </c:pt>
                <c:pt idx="851">
                  <c:v>65.120164818697873</c:v>
                </c:pt>
                <c:pt idx="852">
                  <c:v>65.130178857393176</c:v>
                </c:pt>
                <c:pt idx="853">
                  <c:v>65.140185241978855</c:v>
                </c:pt>
                <c:pt idx="854">
                  <c:v>65.150183992057777</c:v>
                </c:pt>
                <c:pt idx="855">
                  <c:v>65.160175127169751</c:v>
                </c:pt>
                <c:pt idx="856">
                  <c:v>65.170158666791878</c:v>
                </c:pt>
                <c:pt idx="857">
                  <c:v>65.180134630338813</c:v>
                </c:pt>
                <c:pt idx="858">
                  <c:v>65.190103037163112</c:v>
                </c:pt>
                <c:pt idx="859">
                  <c:v>65.2000639065554</c:v>
                </c:pt>
                <c:pt idx="860">
                  <c:v>65.210017257744823</c:v>
                </c:pt>
                <c:pt idx="861">
                  <c:v>65.219963109899155</c:v>
                </c:pt>
                <c:pt idx="862">
                  <c:v>65.229901482125229</c:v>
                </c:pt>
                <c:pt idx="863">
                  <c:v>65.239832393469158</c:v>
                </c:pt>
                <c:pt idx="864">
                  <c:v>65.249755862916587</c:v>
                </c:pt>
                <c:pt idx="865">
                  <c:v>65.259671909393006</c:v>
                </c:pt>
                <c:pt idx="866">
                  <c:v>65.269580551764037</c:v>
                </c:pt>
                <c:pt idx="867">
                  <c:v>65.279481808835683</c:v>
                </c:pt>
                <c:pt idx="868">
                  <c:v>65.289375699354608</c:v>
                </c:pt>
                <c:pt idx="869">
                  <c:v>65.299262242008425</c:v>
                </c:pt>
                <c:pt idx="870">
                  <c:v>65.309141455425959</c:v>
                </c:pt>
                <c:pt idx="871">
                  <c:v>65.319013358177486</c:v>
                </c:pt>
                <c:pt idx="872">
                  <c:v>65.32887796877506</c:v>
                </c:pt>
                <c:pt idx="873">
                  <c:v>65.338735305672742</c:v>
                </c:pt>
                <c:pt idx="874">
                  <c:v>65.348585387266837</c:v>
                </c:pt>
                <c:pt idx="875">
                  <c:v>65.358428231896227</c:v>
                </c:pt>
                <c:pt idx="876">
                  <c:v>65.368263857842592</c:v>
                </c:pt>
                <c:pt idx="877">
                  <c:v>65.378092283330631</c:v>
                </c:pt>
                <c:pt idx="878">
                  <c:v>65.387913526528436</c:v>
                </c:pt>
                <c:pt idx="879">
                  <c:v>65.397727605547615</c:v>
                </c:pt>
                <c:pt idx="880">
                  <c:v>65.407534538443642</c:v>
                </c:pt>
                <c:pt idx="881">
                  <c:v>65.417334343216083</c:v>
                </c:pt>
                <c:pt idx="882">
                  <c:v>65.42712703780883</c:v>
                </c:pt>
                <c:pt idx="883">
                  <c:v>65.436912640110378</c:v>
                </c:pt>
                <c:pt idx="884">
                  <c:v>65.446691167954071</c:v>
                </c:pt>
                <c:pt idx="885">
                  <c:v>65.456462639118342</c:v>
                </c:pt>
                <c:pt idx="886">
                  <c:v>65.466227071326969</c:v>
                </c:pt>
                <c:pt idx="887">
                  <c:v>65.475984482249316</c:v>
                </c:pt>
                <c:pt idx="888">
                  <c:v>65.485734889500591</c:v>
                </c:pt>
                <c:pt idx="889">
                  <c:v>65.495478310642056</c:v>
                </c:pt>
                <c:pt idx="890">
                  <c:v>65.505214763181343</c:v>
                </c:pt>
                <c:pt idx="891">
                  <c:v>65.514944264572591</c:v>
                </c:pt>
                <c:pt idx="892">
                  <c:v>65.524666832216766</c:v>
                </c:pt>
                <c:pt idx="893">
                  <c:v>65.534382483461869</c:v>
                </c:pt>
                <c:pt idx="894">
                  <c:v>65.544091235603176</c:v>
                </c:pt>
                <c:pt idx="895">
                  <c:v>65.553793105883486</c:v>
                </c:pt>
                <c:pt idx="896">
                  <c:v>65.563488111493342</c:v>
                </c:pt>
                <c:pt idx="897">
                  <c:v>65.573176269571263</c:v>
                </c:pt>
                <c:pt idx="898">
                  <c:v>65.582857597203997</c:v>
                </c:pt>
                <c:pt idx="899">
                  <c:v>65.592532111426692</c:v>
                </c:pt>
                <c:pt idx="900">
                  <c:v>65.602199829223252</c:v>
                </c:pt>
                <c:pt idx="901">
                  <c:v>65.611860767526395</c:v>
                </c:pt>
                <c:pt idx="902">
                  <c:v>65.621514943218031</c:v>
                </c:pt>
                <c:pt idx="903">
                  <c:v>65.631162373129399</c:v>
                </c:pt>
                <c:pt idx="904">
                  <c:v>65.640803074041301</c:v>
                </c:pt>
                <c:pt idx="905">
                  <c:v>65.650437062684404</c:v>
                </c:pt>
                <c:pt idx="906">
                  <c:v>65.660064355739351</c:v>
                </c:pt>
                <c:pt idx="907">
                  <c:v>65.669684969837022</c:v>
                </c:pt>
                <c:pt idx="908">
                  <c:v>65.679298921558811</c:v>
                </c:pt>
                <c:pt idx="909">
                  <c:v>65.688906227436775</c:v>
                </c:pt>
                <c:pt idx="910">
                  <c:v>65.698506903953884</c:v>
                </c:pt>
                <c:pt idx="911">
                  <c:v>65.708100967544198</c:v>
                </c:pt>
                <c:pt idx="912">
                  <c:v>65.717688434593171</c:v>
                </c:pt>
                <c:pt idx="913">
                  <c:v>65.72726932143776</c:v>
                </c:pt>
                <c:pt idx="914">
                  <c:v>65.736843644366687</c:v>
                </c:pt>
                <c:pt idx="915">
                  <c:v>65.746411419620685</c:v>
                </c:pt>
                <c:pt idx="916">
                  <c:v>65.755972663392654</c:v>
                </c:pt>
                <c:pt idx="917">
                  <c:v>65.765527391827888</c:v>
                </c:pt>
                <c:pt idx="918">
                  <c:v>65.775075621024286</c:v>
                </c:pt>
                <c:pt idx="919">
                  <c:v>65.784617367032581</c:v>
                </c:pt>
                <c:pt idx="920">
                  <c:v>65.794152645856485</c:v>
                </c:pt>
                <c:pt idx="921">
                  <c:v>65.803681473452954</c:v>
                </c:pt>
                <c:pt idx="922">
                  <c:v>65.813203865732405</c:v>
                </c:pt>
                <c:pt idx="923">
                  <c:v>65.822719838558868</c:v>
                </c:pt>
                <c:pt idx="924">
                  <c:v>65.832229407750162</c:v>
                </c:pt>
                <c:pt idx="925">
                  <c:v>65.841732589078205</c:v>
                </c:pt>
                <c:pt idx="926">
                  <c:v>65.851229398269126</c:v>
                </c:pt>
                <c:pt idx="927">
                  <c:v>65.860719851003495</c:v>
                </c:pt>
                <c:pt idx="928">
                  <c:v>65.87020396291652</c:v>
                </c:pt>
                <c:pt idx="929">
                  <c:v>65.87968174959822</c:v>
                </c:pt>
                <c:pt idx="930">
                  <c:v>65.889153226593649</c:v>
                </c:pt>
                <c:pt idx="931">
                  <c:v>65.898618409403099</c:v>
                </c:pt>
                <c:pt idx="932">
                  <c:v>65.908077313482252</c:v>
                </c:pt>
                <c:pt idx="933">
                  <c:v>65.917529954242411</c:v>
                </c:pt>
                <c:pt idx="934">
                  <c:v>65.926976347050697</c:v>
                </c:pt>
                <c:pt idx="935">
                  <c:v>65.936416507230192</c:v>
                </c:pt>
                <c:pt idx="936">
                  <c:v>65.945850450060163</c:v>
                </c:pt>
                <c:pt idx="937">
                  <c:v>65.955278190776284</c:v>
                </c:pt>
                <c:pt idx="938">
                  <c:v>65.964699744570737</c:v>
                </c:pt>
                <c:pt idx="939">
                  <c:v>65.974115126592494</c:v>
                </c:pt>
                <c:pt idx="940">
                  <c:v>65.983524351947423</c:v>
                </c:pt>
                <c:pt idx="941">
                  <c:v>65.992927435698519</c:v>
                </c:pt>
                <c:pt idx="942">
                  <c:v>66.0023243928661</c:v>
                </c:pt>
                <c:pt idx="943">
                  <c:v>66.011715238427954</c:v>
                </c:pt>
                <c:pt idx="944">
                  <c:v>66.021099987319545</c:v>
                </c:pt>
                <c:pt idx="945">
                  <c:v>66.030478654434134</c:v>
                </c:pt>
                <c:pt idx="946">
                  <c:v>66.039851254623102</c:v>
                </c:pt>
                <c:pt idx="947">
                  <c:v>66.049217802695949</c:v>
                </c:pt>
                <c:pt idx="948">
                  <c:v>66.058578313420639</c:v>
                </c:pt>
                <c:pt idx="949">
                  <c:v>66.067932801523639</c:v>
                </c:pt>
                <c:pt idx="950">
                  <c:v>66.07728128169019</c:v>
                </c:pt>
                <c:pt idx="951">
                  <c:v>66.086623768564451</c:v>
                </c:pt>
                <c:pt idx="952">
                  <c:v>66.095960276749679</c:v>
                </c:pt>
                <c:pt idx="953">
                  <c:v>66.105290820808349</c:v>
                </c:pt>
                <c:pt idx="954">
                  <c:v>66.114615415262463</c:v>
                </c:pt>
                <c:pt idx="955">
                  <c:v>66.123934074593549</c:v>
                </c:pt>
                <c:pt idx="956">
                  <c:v>66.133246813243005</c:v>
                </c:pt>
                <c:pt idx="957">
                  <c:v>66.142553645612097</c:v>
                </c:pt>
                <c:pt idx="958">
                  <c:v>66.151854586062271</c:v>
                </c:pt>
                <c:pt idx="959">
                  <c:v>66.16114964891527</c:v>
                </c:pt>
                <c:pt idx="960">
                  <c:v>66.170438848453287</c:v>
                </c:pt>
                <c:pt idx="961">
                  <c:v>66.179722198919109</c:v>
                </c:pt>
                <c:pt idx="962">
                  <c:v>66.188999714516399</c:v>
                </c:pt>
                <c:pt idx="963">
                  <c:v>66.198271409409713</c:v>
                </c:pt>
                <c:pt idx="964">
                  <c:v>66.207537297724755</c:v>
                </c:pt>
                <c:pt idx="965">
                  <c:v>66.216797393548546</c:v>
                </c:pt>
                <c:pt idx="966">
                  <c:v>66.226051710929525</c:v>
                </c:pt>
                <c:pt idx="967">
                  <c:v>66.235300263877761</c:v>
                </c:pt>
                <c:pt idx="968">
                  <c:v>66.244543066365125</c:v>
                </c:pt>
                <c:pt idx="969">
                  <c:v>66.253780132325375</c:v>
                </c:pt>
                <c:pt idx="970">
                  <c:v>66.263011475654437</c:v>
                </c:pt>
                <c:pt idx="971">
                  <c:v>66.272237110210426</c:v>
                </c:pt>
                <c:pt idx="972">
                  <c:v>66.281457049813923</c:v>
                </c:pt>
                <c:pt idx="973">
                  <c:v>66.290671308248079</c:v>
                </c:pt>
                <c:pt idx="974">
                  <c:v>66.299879899258741</c:v>
                </c:pt>
                <c:pt idx="975">
                  <c:v>66.309082836554694</c:v>
                </c:pt>
                <c:pt idx="976">
                  <c:v>66.318280133807733</c:v>
                </c:pt>
                <c:pt idx="977">
                  <c:v>66.327471804652845</c:v>
                </c:pt>
                <c:pt idx="978">
                  <c:v>66.336657862688398</c:v>
                </c:pt>
                <c:pt idx="979">
                  <c:v>66.345838321476251</c:v>
                </c:pt>
                <c:pt idx="980">
                  <c:v>66.355013194541925</c:v>
                </c:pt>
                <c:pt idx="981">
                  <c:v>66.364182495374735</c:v>
                </c:pt>
                <c:pt idx="982">
                  <c:v>66.373346237427981</c:v>
                </c:pt>
                <c:pt idx="983">
                  <c:v>66.382504434119028</c:v>
                </c:pt>
                <c:pt idx="984">
                  <c:v>66.391657098829569</c:v>
                </c:pt>
                <c:pt idx="985">
                  <c:v>66.400804244905643</c:v>
                </c:pt>
                <c:pt idx="986">
                  <c:v>66.409945885657862</c:v>
                </c:pt>
                <c:pt idx="987">
                  <c:v>66.41908203436158</c:v>
                </c:pt>
                <c:pt idx="988">
                  <c:v>66.42821270425695</c:v>
                </c:pt>
                <c:pt idx="989">
                  <c:v>66.437337908549125</c:v>
                </c:pt>
                <c:pt idx="990">
                  <c:v>66.446457660408441</c:v>
                </c:pt>
                <c:pt idx="991">
                  <c:v>66.455571972970475</c:v>
                </c:pt>
                <c:pt idx="992">
                  <c:v>66.464680859336269</c:v>
                </c:pt>
                <c:pt idx="993">
                  <c:v>66.473784332572393</c:v>
                </c:pt>
                <c:pt idx="994">
                  <c:v>66.482882405711166</c:v>
                </c:pt>
                <c:pt idx="995">
                  <c:v>66.491975091750774</c:v>
                </c:pt>
                <c:pt idx="996">
                  <c:v>66.501062403655354</c:v>
                </c:pt>
                <c:pt idx="997">
                  <c:v>66.510144354355219</c:v>
                </c:pt>
                <c:pt idx="998">
                  <c:v>66.519220956746963</c:v>
                </c:pt>
                <c:pt idx="999">
                  <c:v>66.528292223693541</c:v>
                </c:pt>
                <c:pt idx="1000">
                  <c:v>66.537358168024539</c:v>
                </c:pt>
                <c:pt idx="1001">
                  <c:v>66.546418802536181</c:v>
                </c:pt>
                <c:pt idx="1002">
                  <c:v>66.555474139991546</c:v>
                </c:pt>
                <c:pt idx="1003">
                  <c:v>66.564524193120661</c:v>
                </c:pt>
                <c:pt idx="1004">
                  <c:v>66.57356897462067</c:v>
                </c:pt>
                <c:pt idx="1005">
                  <c:v>66.582608497155945</c:v>
                </c:pt>
                <c:pt idx="1006">
                  <c:v>66.591642773358231</c:v>
                </c:pt>
                <c:pt idx="1007">
                  <c:v>66.600671815826786</c:v>
                </c:pt>
                <c:pt idx="1008">
                  <c:v>66.609695637128482</c:v>
                </c:pt>
                <c:pt idx="1009">
                  <c:v>66.618714249797989</c:v>
                </c:pt>
                <c:pt idx="1010">
                  <c:v>66.627727666337861</c:v>
                </c:pt>
                <c:pt idx="1011">
                  <c:v>66.636735899218692</c:v>
                </c:pt>
                <c:pt idx="1012">
                  <c:v>66.645738960879243</c:v>
                </c:pt>
                <c:pt idx="1013">
                  <c:v>66.654736863726583</c:v>
                </c:pt>
                <c:pt idx="1014">
                  <c:v>66.663729620136152</c:v>
                </c:pt>
                <c:pt idx="1015">
                  <c:v>66.672717242452009</c:v>
                </c:pt>
                <c:pt idx="1016">
                  <c:v>66.681699742986865</c:v>
                </c:pt>
                <c:pt idx="1017">
                  <c:v>66.690677134022224</c:v>
                </c:pt>
                <c:pt idx="1018">
                  <c:v>66.699649427808552</c:v>
                </c:pt>
                <c:pt idx="1019">
                  <c:v>66.708616636565353</c:v>
                </c:pt>
                <c:pt idx="1020">
                  <c:v>66.717578772481346</c:v>
                </c:pt>
                <c:pt idx="1021">
                  <c:v>66.726535847714558</c:v>
                </c:pt>
                <c:pt idx="1022">
                  <c:v>66.735487874392433</c:v>
                </c:pt>
                <c:pt idx="1023">
                  <c:v>66.744434864611989</c:v>
                </c:pt>
                <c:pt idx="1024">
                  <c:v>66.753376830439947</c:v>
                </c:pt>
                <c:pt idx="1025">
                  <c:v>66.762313783912802</c:v>
                </c:pt>
                <c:pt idx="1026">
                  <c:v>66.77124573703702</c:v>
                </c:pt>
                <c:pt idx="1027">
                  <c:v>66.780172701789084</c:v>
                </c:pt>
                <c:pt idx="1028">
                  <c:v>66.789094690115675</c:v>
                </c:pt>
                <c:pt idx="1029">
                  <c:v>66.798011713933775</c:v>
                </c:pt>
                <c:pt idx="1030">
                  <c:v>66.806923785130735</c:v>
                </c:pt>
                <c:pt idx="1031">
                  <c:v>66.815830915564518</c:v>
                </c:pt>
                <c:pt idx="1032">
                  <c:v>66.824733117063673</c:v>
                </c:pt>
                <c:pt idx="1033">
                  <c:v>66.833630401427556</c:v>
                </c:pt>
                <c:pt idx="1034">
                  <c:v>66.842522780426393</c:v>
                </c:pt>
                <c:pt idx="1035">
                  <c:v>66.851410265801448</c:v>
                </c:pt>
                <c:pt idx="1036">
                  <c:v>66.860292869265095</c:v>
                </c:pt>
                <c:pt idx="1037">
                  <c:v>66.86917060250093</c:v>
                </c:pt>
                <c:pt idx="1038">
                  <c:v>66.878043477163942</c:v>
                </c:pt>
                <c:pt idx="1039">
                  <c:v>66.886911504880558</c:v>
                </c:pt>
                <c:pt idx="1040">
                  <c:v>66.895774697248825</c:v>
                </c:pt>
                <c:pt idx="1041">
                  <c:v>66.904633065838482</c:v>
                </c:pt>
                <c:pt idx="1042">
                  <c:v>66.913486622191058</c:v>
                </c:pt>
                <c:pt idx="1043">
                  <c:v>66.922335377820048</c:v>
                </c:pt>
                <c:pt idx="1044">
                  <c:v>66.931179344210975</c:v>
                </c:pt>
                <c:pt idx="1045">
                  <c:v>66.940018532821512</c:v>
                </c:pt>
                <c:pt idx="1046">
                  <c:v>66.948852955081591</c:v>
                </c:pt>
                <c:pt idx="1047">
                  <c:v>66.957682622393563</c:v>
                </c:pt>
                <c:pt idx="1048">
                  <c:v>66.966507546132192</c:v>
                </c:pt>
                <c:pt idx="1049">
                  <c:v>66.975327737644918</c:v>
                </c:pt>
                <c:pt idx="1050">
                  <c:v>66.984143208251837</c:v>
                </c:pt>
                <c:pt idx="1051">
                  <c:v>66.992953969245889</c:v>
                </c:pt>
                <c:pt idx="1052">
                  <c:v>67.001760031892928</c:v>
                </c:pt>
                <c:pt idx="1053">
                  <c:v>67.010561407431851</c:v>
                </c:pt>
                <c:pt idx="1054">
                  <c:v>67.01935810707468</c:v>
                </c:pt>
                <c:pt idx="1055">
                  <c:v>67.028150142006709</c:v>
                </c:pt>
                <c:pt idx="1056">
                  <c:v>67.036937523386584</c:v>
                </c:pt>
                <c:pt idx="1057">
                  <c:v>67.045720262346393</c:v>
                </c:pt>
                <c:pt idx="1058">
                  <c:v>67.054498369991819</c:v>
                </c:pt>
                <c:pt idx="1059">
                  <c:v>67.063271857402199</c:v>
                </c:pt>
                <c:pt idx="1060">
                  <c:v>67.072040735630665</c:v>
                </c:pt>
                <c:pt idx="1061">
                  <c:v>67.080805015704229</c:v>
                </c:pt>
                <c:pt idx="1062">
                  <c:v>67.089564708623897</c:v>
                </c:pt>
                <c:pt idx="1063">
                  <c:v>67.098319825364726</c:v>
                </c:pt>
                <c:pt idx="1064">
                  <c:v>67.107070376876024</c:v>
                </c:pt>
                <c:pt idx="1065">
                  <c:v>67.115816374081376</c:v>
                </c:pt>
                <c:pt idx="1066">
                  <c:v>67.124557827878746</c:v>
                </c:pt>
                <c:pt idx="1067">
                  <c:v>67.133294749140617</c:v>
                </c:pt>
                <c:pt idx="1068">
                  <c:v>67.142027148714078</c:v>
                </c:pt>
                <c:pt idx="1069">
                  <c:v>67.150755037420936</c:v>
                </c:pt>
                <c:pt idx="1070">
                  <c:v>67.159478426057746</c:v>
                </c:pt>
                <c:pt idx="1071">
                  <c:v>67.168197325396022</c:v>
                </c:pt>
                <c:pt idx="1072">
                  <c:v>67.176911746182284</c:v>
                </c:pt>
                <c:pt idx="1073">
                  <c:v>67.185621699138096</c:v>
                </c:pt>
                <c:pt idx="1074">
                  <c:v>67.19432719496028</c:v>
                </c:pt>
                <c:pt idx="1075">
                  <c:v>67.203028244320947</c:v>
                </c:pt>
                <c:pt idx="1076">
                  <c:v>67.211724857867594</c:v>
                </c:pt>
                <c:pt idx="1077">
                  <c:v>67.220417046223233</c:v>
                </c:pt>
                <c:pt idx="1078">
                  <c:v>67.229104819986418</c:v>
                </c:pt>
                <c:pt idx="1079">
                  <c:v>67.237788189731461</c:v>
                </c:pt>
                <c:pt idx="1080">
                  <c:v>67.246467166008401</c:v>
                </c:pt>
                <c:pt idx="1081">
                  <c:v>67.255141759343203</c:v>
                </c:pt>
                <c:pt idx="1082">
                  <c:v>67.263811980237776</c:v>
                </c:pt>
                <c:pt idx="1083">
                  <c:v>67.272477839170108</c:v>
                </c:pt>
                <c:pt idx="1084">
                  <c:v>67.281139346594372</c:v>
                </c:pt>
                <c:pt idx="1085">
                  <c:v>67.289796512940967</c:v>
                </c:pt>
                <c:pt idx="1086">
                  <c:v>67.298449348616685</c:v>
                </c:pt>
                <c:pt idx="1087">
                  <c:v>67.307097864004731</c:v>
                </c:pt>
                <c:pt idx="1088">
                  <c:v>67.315742069464875</c:v>
                </c:pt>
                <c:pt idx="1089">
                  <c:v>67.324381975333495</c:v>
                </c:pt>
                <c:pt idx="1090">
                  <c:v>67.333017591923706</c:v>
                </c:pt>
                <c:pt idx="1091">
                  <c:v>67.341648929525462</c:v>
                </c:pt>
                <c:pt idx="1092">
                  <c:v>67.350275998405579</c:v>
                </c:pt>
                <c:pt idx="1093">
                  <c:v>67.358898808807908</c:v>
                </c:pt>
                <c:pt idx="1094">
                  <c:v>67.367517370953394</c:v>
                </c:pt>
                <c:pt idx="1095">
                  <c:v>67.376131695040115</c:v>
                </c:pt>
                <c:pt idx="1096">
                  <c:v>67.384741791243457</c:v>
                </c:pt>
                <c:pt idx="1097">
                  <c:v>67.393347669716178</c:v>
                </c:pt>
                <c:pt idx="1098">
                  <c:v>67.401949340588445</c:v>
                </c:pt>
                <c:pt idx="1099">
                  <c:v>67.410546813967983</c:v>
                </c:pt>
                <c:pt idx="1100">
                  <c:v>67.419140099940151</c:v>
                </c:pt>
                <c:pt idx="1101">
                  <c:v>67.42772920856801</c:v>
                </c:pt>
                <c:pt idx="1102">
                  <c:v>67.436314149892411</c:v>
                </c:pt>
                <c:pt idx="1103">
                  <c:v>67.444894933932105</c:v>
                </c:pt>
                <c:pt idx="1104">
                  <c:v>67.453471570683817</c:v>
                </c:pt>
                <c:pt idx="1105">
                  <c:v>67.46204407012236</c:v>
                </c:pt>
                <c:pt idx="1106">
                  <c:v>67.470612442200633</c:v>
                </c:pt>
                <c:pt idx="1107">
                  <c:v>67.479176696849819</c:v>
                </c:pt>
                <c:pt idx="1108">
                  <c:v>67.48773684397942</c:v>
                </c:pt>
                <c:pt idx="1109">
                  <c:v>67.496292893477303</c:v>
                </c:pt>
                <c:pt idx="1110">
                  <c:v>67.504844855209868</c:v>
                </c:pt>
                <c:pt idx="1111">
                  <c:v>67.513392739022052</c:v>
                </c:pt>
                <c:pt idx="1112">
                  <c:v>67.521936554737493</c:v>
                </c:pt>
                <c:pt idx="1113">
                  <c:v>67.530476312158513</c:v>
                </c:pt>
                <c:pt idx="1114">
                  <c:v>67.539012021066299</c:v>
                </c:pt>
                <c:pt idx="1115">
                  <c:v>67.547543691220937</c:v>
                </c:pt>
                <c:pt idx="1116">
                  <c:v>67.556071332361512</c:v>
                </c:pt>
                <c:pt idx="1117">
                  <c:v>67.564594954206157</c:v>
                </c:pt>
                <c:pt idx="1118">
                  <c:v>67.573114566452176</c:v>
                </c:pt>
                <c:pt idx="1119">
                  <c:v>67.581630178776095</c:v>
                </c:pt>
                <c:pt idx="1120">
                  <c:v>67.590141800833777</c:v>
                </c:pt>
                <c:pt idx="1121">
                  <c:v>67.598649442260495</c:v>
                </c:pt>
                <c:pt idx="1122">
                  <c:v>67.607153112670943</c:v>
                </c:pt>
                <c:pt idx="1123">
                  <c:v>67.615652821659438</c:v>
                </c:pt>
                <c:pt idx="1124">
                  <c:v>67.624148578799904</c:v>
                </c:pt>
                <c:pt idx="1125">
                  <c:v>67.632640393645971</c:v>
                </c:pt>
                <c:pt idx="1126">
                  <c:v>67.64112827573112</c:v>
                </c:pt>
                <c:pt idx="1127">
                  <c:v>67.649612234568664</c:v>
                </c:pt>
                <c:pt idx="1128">
                  <c:v>67.658092279651882</c:v>
                </c:pt>
                <c:pt idx="1129">
                  <c:v>67.666568420454098</c:v>
                </c:pt>
                <c:pt idx="1130">
                  <c:v>67.675040666428728</c:v>
                </c:pt>
                <c:pt idx="1131">
                  <c:v>67.683509027009393</c:v>
                </c:pt>
                <c:pt idx="1132">
                  <c:v>67.691973511610001</c:v>
                </c:pt>
                <c:pt idx="1133">
                  <c:v>67.700434129624753</c:v>
                </c:pt>
                <c:pt idx="1134">
                  <c:v>67.708890890428322</c:v>
                </c:pt>
                <c:pt idx="1135">
                  <c:v>67.717343803375883</c:v>
                </c:pt>
                <c:pt idx="1136">
                  <c:v>67.72579287780313</c:v>
                </c:pt>
                <c:pt idx="1137">
                  <c:v>67.734238123026458</c:v>
                </c:pt>
                <c:pt idx="1138">
                  <c:v>67.742679548342977</c:v>
                </c:pt>
                <c:pt idx="1139">
                  <c:v>67.751117163030585</c:v>
                </c:pt>
                <c:pt idx="1140">
                  <c:v>67.759550976348081</c:v>
                </c:pt>
                <c:pt idx="1141">
                  <c:v>67.76798099753519</c:v>
                </c:pt>
                <c:pt idx="1142">
                  <c:v>67.776407235812684</c:v>
                </c:pt>
                <c:pt idx="1143">
                  <c:v>67.784829700382403</c:v>
                </c:pt>
                <c:pt idx="1144">
                  <c:v>67.793248400427416</c:v>
                </c:pt>
                <c:pt idx="1145">
                  <c:v>67.801663345111976</c:v>
                </c:pt>
                <c:pt idx="1146">
                  <c:v>67.810074543581706</c:v>
                </c:pt>
                <c:pt idx="1147">
                  <c:v>67.818482004963613</c:v>
                </c:pt>
                <c:pt idx="1148">
                  <c:v>67.826885738366158</c:v>
                </c:pt>
                <c:pt idx="1149">
                  <c:v>67.835285752879329</c:v>
                </c:pt>
                <c:pt idx="1150">
                  <c:v>67.843682057574767</c:v>
                </c:pt>
                <c:pt idx="1151">
                  <c:v>67.852074661505753</c:v>
                </c:pt>
                <c:pt idx="1152">
                  <c:v>67.860463573707349</c:v>
                </c:pt>
                <c:pt idx="1153">
                  <c:v>67.868848803196428</c:v>
                </c:pt>
                <c:pt idx="1154">
                  <c:v>67.877230358971786</c:v>
                </c:pt>
                <c:pt idx="1155">
                  <c:v>67.885608250014158</c:v>
                </c:pt>
                <c:pt idx="1156">
                  <c:v>67.893982485286315</c:v>
                </c:pt>
                <c:pt idx="1157">
                  <c:v>67.902353073733153</c:v>
                </c:pt>
                <c:pt idx="1158">
                  <c:v>67.910720024281758</c:v>
                </c:pt>
                <c:pt idx="1159">
                  <c:v>67.919083345841443</c:v>
                </c:pt>
                <c:pt idx="1160">
                  <c:v>67.927443047303825</c:v>
                </c:pt>
                <c:pt idx="1161">
                  <c:v>67.935799137542944</c:v>
                </c:pt>
                <c:pt idx="1162">
                  <c:v>67.944151625415273</c:v>
                </c:pt>
                <c:pt idx="1163">
                  <c:v>67.952500519759809</c:v>
                </c:pt>
                <c:pt idx="1164">
                  <c:v>67.960845829398167</c:v>
                </c:pt>
                <c:pt idx="1165">
                  <c:v>67.969187563134582</c:v>
                </c:pt>
                <c:pt idx="1166">
                  <c:v>67.977525729756039</c:v>
                </c:pt>
                <c:pt idx="1167">
                  <c:v>67.985860338032325</c:v>
                </c:pt>
                <c:pt idx="1168">
                  <c:v>67.994191396716076</c:v>
                </c:pt>
                <c:pt idx="1169">
                  <c:v>68.002518914542861</c:v>
                </c:pt>
                <c:pt idx="1170">
                  <c:v>68.010842900231268</c:v>
                </c:pt>
                <c:pt idx="1171">
                  <c:v>68.019163362482914</c:v>
                </c:pt>
                <c:pt idx="1172">
                  <c:v>68.027480309982579</c:v>
                </c:pt>
                <c:pt idx="1173">
                  <c:v>68.035793751398202</c:v>
                </c:pt>
                <c:pt idx="1174">
                  <c:v>68.044103695381011</c:v>
                </c:pt>
                <c:pt idx="1175">
                  <c:v>68.052410150565549</c:v>
                </c:pt>
                <c:pt idx="1176">
                  <c:v>68.060713125569777</c:v>
                </c:pt>
                <c:pt idx="1177">
                  <c:v>68.069012628995097</c:v>
                </c:pt>
                <c:pt idx="1178">
                  <c:v>68.077308669426401</c:v>
                </c:pt>
                <c:pt idx="1179">
                  <c:v>68.085601255432223</c:v>
                </c:pt>
                <c:pt idx="1180">
                  <c:v>68.093890395564713</c:v>
                </c:pt>
                <c:pt idx="1181">
                  <c:v>68.102176098359749</c:v>
                </c:pt>
                <c:pt idx="1182">
                  <c:v>68.110458372336993</c:v>
                </c:pt>
                <c:pt idx="1183">
                  <c:v>68.118737225999936</c:v>
                </c:pt>
                <c:pt idx="1184">
                  <c:v>68.127012667835999</c:v>
                </c:pt>
                <c:pt idx="1185">
                  <c:v>68.135284706316526</c:v>
                </c:pt>
                <c:pt idx="1186">
                  <c:v>68.143553349896962</c:v>
                </c:pt>
                <c:pt idx="1187">
                  <c:v>68.151818607016779</c:v>
                </c:pt>
                <c:pt idx="1188">
                  <c:v>68.160080486099659</c:v>
                </c:pt>
                <c:pt idx="1189">
                  <c:v>68.168338995553455</c:v>
                </c:pt>
                <c:pt idx="1190">
                  <c:v>68.176594143770373</c:v>
                </c:pt>
                <c:pt idx="1191">
                  <c:v>68.184845939126873</c:v>
                </c:pt>
                <c:pt idx="1192">
                  <c:v>68.193094389983912</c:v>
                </c:pt>
                <c:pt idx="1193">
                  <c:v>68.201339504686842</c:v>
                </c:pt>
                <c:pt idx="1194">
                  <c:v>68.20958129156557</c:v>
                </c:pt>
                <c:pt idx="1195">
                  <c:v>68.217819758934596</c:v>
                </c:pt>
                <c:pt idx="1196">
                  <c:v>68.226054915093073</c:v>
                </c:pt>
                <c:pt idx="1197">
                  <c:v>68.23428676832485</c:v>
                </c:pt>
                <c:pt idx="1198">
                  <c:v>68.242515326898527</c:v>
                </c:pt>
                <c:pt idx="1199">
                  <c:v>68.250740599067598</c:v>
                </c:pt>
                <c:pt idx="1200">
                  <c:v>68.258962593070379</c:v>
                </c:pt>
                <c:pt idx="1201">
                  <c:v>68.267181317130181</c:v>
                </c:pt>
                <c:pt idx="1202">
                  <c:v>68.275396779455306</c:v>
                </c:pt>
                <c:pt idx="1203">
                  <c:v>68.283608988239109</c:v>
                </c:pt>
                <c:pt idx="1204">
                  <c:v>68.291817951660107</c:v>
                </c:pt>
                <c:pt idx="1205">
                  <c:v>68.300023677881967</c:v>
                </c:pt>
                <c:pt idx="1206">
                  <c:v>68.308226175053633</c:v>
                </c:pt>
                <c:pt idx="1207">
                  <c:v>68.316425451309314</c:v>
                </c:pt>
                <c:pt idx="1208">
                  <c:v>68.324621514768623</c:v>
                </c:pt>
                <c:pt idx="1209">
                  <c:v>68.332814373536564</c:v>
                </c:pt>
                <c:pt idx="1210">
                  <c:v>68.341004035703605</c:v>
                </c:pt>
                <c:pt idx="1211">
                  <c:v>68.349190509345775</c:v>
                </c:pt>
                <c:pt idx="1212">
                  <c:v>68.357373802524691</c:v>
                </c:pt>
                <c:pt idx="1213">
                  <c:v>68.365553923287607</c:v>
                </c:pt>
                <c:pt idx="1214">
                  <c:v>68.373730879667505</c:v>
                </c:pt>
                <c:pt idx="1215">
                  <c:v>68.381904679683061</c:v>
                </c:pt>
                <c:pt idx="1216">
                  <c:v>68.390075331338878</c:v>
                </c:pt>
                <c:pt idx="1217">
                  <c:v>68.398242842625322</c:v>
                </c:pt>
                <c:pt idx="1218">
                  <c:v>68.406407221518791</c:v>
                </c:pt>
                <c:pt idx="1219">
                  <c:v>68.414568475981582</c:v>
                </c:pt>
                <c:pt idx="1220">
                  <c:v>68.42272661396207</c:v>
                </c:pt>
                <c:pt idx="1221">
                  <c:v>68.43088164339477</c:v>
                </c:pt>
                <c:pt idx="1222">
                  <c:v>68.439033572200273</c:v>
                </c:pt>
                <c:pt idx="1223">
                  <c:v>68.447182408285443</c:v>
                </c:pt>
                <c:pt idx="1224">
                  <c:v>68.455328159543342</c:v>
                </c:pt>
                <c:pt idx="1225">
                  <c:v>68.463470833853435</c:v>
                </c:pt>
                <c:pt idx="1226">
                  <c:v>68.471610439081473</c:v>
                </c:pt>
                <c:pt idx="1227">
                  <c:v>68.479746983079707</c:v>
                </c:pt>
                <c:pt idx="1228">
                  <c:v>68.487880473686815</c:v>
                </c:pt>
                <c:pt idx="1229">
                  <c:v>68.496010918728032</c:v>
                </c:pt>
                <c:pt idx="1230">
                  <c:v>68.504138326015195</c:v>
                </c:pt>
                <c:pt idx="1231">
                  <c:v>68.512262703346735</c:v>
                </c:pt>
                <c:pt idx="1232">
                  <c:v>68.520384058507858</c:v>
                </c:pt>
                <c:pt idx="1233">
                  <c:v>68.528502399270451</c:v>
                </c:pt>
                <c:pt idx="1234">
                  <c:v>68.536617733393243</c:v>
                </c:pt>
                <c:pt idx="1235">
                  <c:v>68.544730068621789</c:v>
                </c:pt>
                <c:pt idx="1236">
                  <c:v>68.55283941268857</c:v>
                </c:pt>
                <c:pt idx="1237">
                  <c:v>68.560945773313023</c:v>
                </c:pt>
                <c:pt idx="1238">
                  <c:v>68.569049158201608</c:v>
                </c:pt>
                <c:pt idx="1239">
                  <c:v>68.577149575047827</c:v>
                </c:pt>
                <c:pt idx="1240">
                  <c:v>68.585247031532347</c:v>
                </c:pt>
                <c:pt idx="1241">
                  <c:v>68.593341535322935</c:v>
                </c:pt>
                <c:pt idx="1242">
                  <c:v>68.601433094074636</c:v>
                </c:pt>
                <c:pt idx="1243">
                  <c:v>68.60952171542975</c:v>
                </c:pt>
                <c:pt idx="1244">
                  <c:v>68.617607407017886</c:v>
                </c:pt>
                <c:pt idx="1245">
                  <c:v>68.625690176456061</c:v>
                </c:pt>
                <c:pt idx="1246">
                  <c:v>68.633770031348689</c:v>
                </c:pt>
                <c:pt idx="1247">
                  <c:v>68.641846979287664</c:v>
                </c:pt>
                <c:pt idx="1248">
                  <c:v>68.649921027852415</c:v>
                </c:pt>
                <c:pt idx="1249">
                  <c:v>68.657992184609967</c:v>
                </c:pt>
                <c:pt idx="1250">
                  <c:v>68.666060457114938</c:v>
                </c:pt>
                <c:pt idx="1251">
                  <c:v>68.674125852909654</c:v>
                </c:pt>
                <c:pt idx="1252">
                  <c:v>68.682188379524149</c:v>
                </c:pt>
                <c:pt idx="1253">
                  <c:v>68.690248044476235</c:v>
                </c:pt>
                <c:pt idx="1254">
                  <c:v>68.698304855271601</c:v>
                </c:pt>
                <c:pt idx="1255">
                  <c:v>68.706358819403746</c:v>
                </c:pt>
                <c:pt idx="1256">
                  <c:v>68.714409944354131</c:v>
                </c:pt>
                <c:pt idx="1257">
                  <c:v>68.722458237592207</c:v>
                </c:pt>
                <c:pt idx="1258">
                  <c:v>68.730503706575405</c:v>
                </c:pt>
                <c:pt idx="1259">
                  <c:v>68.738546358749275</c:v>
                </c:pt>
                <c:pt idx="1260">
                  <c:v>68.746586201547487</c:v>
                </c:pt>
                <c:pt idx="1261">
                  <c:v>68.754623242391844</c:v>
                </c:pt>
                <c:pt idx="1262">
                  <c:v>68.762657488692426</c:v>
                </c:pt>
                <c:pt idx="1263">
                  <c:v>68.770688947847518</c:v>
                </c:pt>
                <c:pt idx="1264">
                  <c:v>68.778717627243779</c:v>
                </c:pt>
                <c:pt idx="1265">
                  <c:v>68.786743534256203</c:v>
                </c:pt>
                <c:pt idx="1266">
                  <c:v>68.794766676248216</c:v>
                </c:pt>
                <c:pt idx="1267">
                  <c:v>68.802787060571688</c:v>
                </c:pt>
                <c:pt idx="1268">
                  <c:v>68.810804694566997</c:v>
                </c:pt>
                <c:pt idx="1269">
                  <c:v>68.818819585563077</c:v>
                </c:pt>
                <c:pt idx="1270">
                  <c:v>68.826831740877466</c:v>
                </c:pt>
                <c:pt idx="1271">
                  <c:v>68.834841167816379</c:v>
                </c:pt>
                <c:pt idx="1272">
                  <c:v>68.842847873674685</c:v>
                </c:pt>
                <c:pt idx="1273">
                  <c:v>68.850851865736018</c:v>
                </c:pt>
                <c:pt idx="1274">
                  <c:v>68.858853151272811</c:v>
                </c:pt>
                <c:pt idx="1275">
                  <c:v>68.866851737546298</c:v>
                </c:pt>
                <c:pt idx="1276">
                  <c:v>68.874847631806645</c:v>
                </c:pt>
                <c:pt idx="1277">
                  <c:v>68.882840841292918</c:v>
                </c:pt>
                <c:pt idx="1278">
                  <c:v>68.890831373233169</c:v>
                </c:pt>
                <c:pt idx="1279">
                  <c:v>68.898819234844453</c:v>
                </c:pt>
                <c:pt idx="1280">
                  <c:v>68.906804433332908</c:v>
                </c:pt>
                <c:pt idx="1281">
                  <c:v>68.91478697589379</c:v>
                </c:pt>
                <c:pt idx="1282">
                  <c:v>68.922766869711495</c:v>
                </c:pt>
                <c:pt idx="1283">
                  <c:v>68.930744121959648</c:v>
                </c:pt>
                <c:pt idx="1284">
                  <c:v>68.938718739801118</c:v>
                </c:pt>
                <c:pt idx="1285">
                  <c:v>68.946690730388028</c:v>
                </c:pt>
                <c:pt idx="1286">
                  <c:v>68.954660100861901</c:v>
                </c:pt>
                <c:pt idx="1287">
                  <c:v>68.962626858353616</c:v>
                </c:pt>
                <c:pt idx="1288">
                  <c:v>68.970591009983465</c:v>
                </c:pt>
                <c:pt idx="1289">
                  <c:v>68.978552562861225</c:v>
                </c:pt>
                <c:pt idx="1290">
                  <c:v>68.986511524086211</c:v>
                </c:pt>
                <c:pt idx="1291">
                  <c:v>68.994467900747281</c:v>
                </c:pt>
                <c:pt idx="1292">
                  <c:v>69.002421699922891</c:v>
                </c:pt>
                <c:pt idx="1293">
                  <c:v>69.010372928681178</c:v>
                </c:pt>
                <c:pt idx="1294">
                  <c:v>69.01832159407995</c:v>
                </c:pt>
                <c:pt idx="1295">
                  <c:v>69.026267703166738</c:v>
                </c:pt>
                <c:pt idx="1296">
                  <c:v>69.0342112629789</c:v>
                </c:pt>
                <c:pt idx="1297">
                  <c:v>69.04215228054359</c:v>
                </c:pt>
                <c:pt idx="1298">
                  <c:v>69.050090762877829</c:v>
                </c:pt>
                <c:pt idx="1299">
                  <c:v>69.05802671698855</c:v>
                </c:pt>
                <c:pt idx="1300">
                  <c:v>69.065960149872666</c:v>
                </c:pt>
                <c:pt idx="1301">
                  <c:v>69.073891068517057</c:v>
                </c:pt>
                <c:pt idx="1302">
                  <c:v>69.08181947989867</c:v>
                </c:pt>
                <c:pt idx="1303">
                  <c:v>69.089745390984518</c:v>
                </c:pt>
                <c:pt idx="1304">
                  <c:v>69.097668808731754</c:v>
                </c:pt>
                <c:pt idx="1305">
                  <c:v>69.105589740087666</c:v>
                </c:pt>
                <c:pt idx="1306">
                  <c:v>69.113508191989823</c:v>
                </c:pt>
                <c:pt idx="1307">
                  <c:v>69.121424171365987</c:v>
                </c:pt>
                <c:pt idx="1308">
                  <c:v>69.129337685134232</c:v>
                </c:pt>
                <c:pt idx="1309">
                  <c:v>69.137248740202992</c:v>
                </c:pt>
                <c:pt idx="1310">
                  <c:v>69.145157343471041</c:v>
                </c:pt>
                <c:pt idx="1311">
                  <c:v>69.153063501827617</c:v>
                </c:pt>
                <c:pt idx="1312">
                  <c:v>69.160967222152394</c:v>
                </c:pt>
                <c:pt idx="1313">
                  <c:v>69.16886851131558</c:v>
                </c:pt>
                <c:pt idx="1314">
                  <c:v>69.176767376177878</c:v>
                </c:pt>
                <c:pt idx="1315">
                  <c:v>69.18466382359064</c:v>
                </c:pt>
                <c:pt idx="1316">
                  <c:v>69.192557860395823</c:v>
                </c:pt>
                <c:pt idx="1317">
                  <c:v>69.200449493426035</c:v>
                </c:pt>
                <c:pt idx="1318">
                  <c:v>69.208338729504618</c:v>
                </c:pt>
                <c:pt idx="1319">
                  <c:v>69.216225575445677</c:v>
                </c:pt>
                <c:pt idx="1320">
                  <c:v>69.224110038054093</c:v>
                </c:pt>
                <c:pt idx="1321">
                  <c:v>69.231992124125568</c:v>
                </c:pt>
                <c:pt idx="1322">
                  <c:v>69.23987184044671</c:v>
                </c:pt>
                <c:pt idx="1323">
                  <c:v>69.24774919379503</c:v>
                </c:pt>
                <c:pt idx="1324">
                  <c:v>69.255624190938988</c:v>
                </c:pt>
                <c:pt idx="1325">
                  <c:v>69.263496838638048</c:v>
                </c:pt>
                <c:pt idx="1326">
                  <c:v>69.271367143642706</c:v>
                </c:pt>
                <c:pt idx="1327">
                  <c:v>69.279235112694536</c:v>
                </c:pt>
                <c:pt idx="1328">
                  <c:v>69.287100752526243</c:v>
                </c:pt>
                <c:pt idx="1329">
                  <c:v>69.294964069861649</c:v>
                </c:pt>
                <c:pt idx="1330">
                  <c:v>69.30282507141581</c:v>
                </c:pt>
                <c:pt idx="1331">
                  <c:v>69.310683763895014</c:v>
                </c:pt>
                <c:pt idx="1332">
                  <c:v>69.318540153996793</c:v>
                </c:pt>
                <c:pt idx="1333">
                  <c:v>69.326394248410026</c:v>
                </c:pt>
                <c:pt idx="1334">
                  <c:v>69.334246053814937</c:v>
                </c:pt>
                <c:pt idx="1335">
                  <c:v>69.342095576883139</c:v>
                </c:pt>
                <c:pt idx="1336">
                  <c:v>69.349942824277676</c:v>
                </c:pt>
                <c:pt idx="1337">
                  <c:v>69.357787802653064</c:v>
                </c:pt>
                <c:pt idx="1338">
                  <c:v>69.365630518655351</c:v>
                </c:pt>
                <c:pt idx="1339">
                  <c:v>69.373470978922072</c:v>
                </c:pt>
                <c:pt idx="1340">
                  <c:v>69.381309190082419</c:v>
                </c:pt>
                <c:pt idx="1341">
                  <c:v>69.389145158757188</c:v>
                </c:pt>
                <c:pt idx="1342">
                  <c:v>69.396978891558817</c:v>
                </c:pt>
                <c:pt idx="1343">
                  <c:v>69.404810395091474</c:v>
                </c:pt>
                <c:pt idx="1344">
                  <c:v>69.412639675951056</c:v>
                </c:pt>
                <c:pt idx="1345">
                  <c:v>69.420466740725246</c:v>
                </c:pt>
                <c:pt idx="1346">
                  <c:v>69.428291595993528</c:v>
                </c:pt>
                <c:pt idx="1347">
                  <c:v>69.436114248327272</c:v>
                </c:pt>
                <c:pt idx="1348">
                  <c:v>69.443934704289717</c:v>
                </c:pt>
                <c:pt idx="1349">
                  <c:v>69.451752970436033</c:v>
                </c:pt>
                <c:pt idx="1350">
                  <c:v>69.459569053313388</c:v>
                </c:pt>
                <c:pt idx="1351">
                  <c:v>69.467382959460906</c:v>
                </c:pt>
                <c:pt idx="1352">
                  <c:v>69.475194695409812</c:v>
                </c:pt>
                <c:pt idx="1353">
                  <c:v>69.483004267683384</c:v>
                </c:pt>
                <c:pt idx="1354">
                  <c:v>69.490811682797016</c:v>
                </c:pt>
                <c:pt idx="1355">
                  <c:v>69.498616947258256</c:v>
                </c:pt>
                <c:pt idx="1356">
                  <c:v>69.506420067566879</c:v>
                </c:pt>
                <c:pt idx="1357">
                  <c:v>69.514221050214843</c:v>
                </c:pt>
                <c:pt idx="1358">
                  <c:v>69.52201990168642</c:v>
                </c:pt>
                <c:pt idx="1359">
                  <c:v>69.52981662845815</c:v>
                </c:pt>
                <c:pt idx="1360">
                  <c:v>69.537611236998927</c:v>
                </c:pt>
                <c:pt idx="1361">
                  <c:v>69.545403733770044</c:v>
                </c:pt>
                <c:pt idx="1362">
                  <c:v>69.553194125225176</c:v>
                </c:pt>
                <c:pt idx="1363">
                  <c:v>69.560982417810465</c:v>
                </c:pt>
                <c:pt idx="1364">
                  <c:v>69.568768617964565</c:v>
                </c:pt>
                <c:pt idx="1365">
                  <c:v>69.576552732118614</c:v>
                </c:pt>
                <c:pt idx="1366">
                  <c:v>69.584334766696315</c:v>
                </c:pt>
                <c:pt idx="1367">
                  <c:v>69.592114728114012</c:v>
                </c:pt>
                <c:pt idx="1368">
                  <c:v>69.599892622780644</c:v>
                </c:pt>
                <c:pt idx="1369">
                  <c:v>69.607668457097816</c:v>
                </c:pt>
                <c:pt idx="1370">
                  <c:v>69.61544223745986</c:v>
                </c:pt>
                <c:pt idx="1371">
                  <c:v>69.623213970253829</c:v>
                </c:pt>
                <c:pt idx="1372">
                  <c:v>69.630983661859602</c:v>
                </c:pt>
                <c:pt idx="1373">
                  <c:v>69.638751318649781</c:v>
                </c:pt>
                <c:pt idx="1374">
                  <c:v>69.646516946989919</c:v>
                </c:pt>
                <c:pt idx="1375">
                  <c:v>69.654280553238365</c:v>
                </c:pt>
                <c:pt idx="1376">
                  <c:v>69.662042143746461</c:v>
                </c:pt>
                <c:pt idx="1377">
                  <c:v>69.669801724858445</c:v>
                </c:pt>
                <c:pt idx="1378">
                  <c:v>69.677559302911575</c:v>
                </c:pt>
                <c:pt idx="1379">
                  <c:v>69.685314884236149</c:v>
                </c:pt>
                <c:pt idx="1380">
                  <c:v>69.693068475155485</c:v>
                </c:pt>
                <c:pt idx="1381">
                  <c:v>69.700820081986052</c:v>
                </c:pt>
                <c:pt idx="1382">
                  <c:v>69.70856971103737</c:v>
                </c:pt>
                <c:pt idx="1383">
                  <c:v>69.716317368612224</c:v>
                </c:pt>
                <c:pt idx="1384">
                  <c:v>69.724063061006504</c:v>
                </c:pt>
                <c:pt idx="1385">
                  <c:v>69.731806794509424</c:v>
                </c:pt>
                <c:pt idx="1386">
                  <c:v>69.739548575403404</c:v>
                </c:pt>
                <c:pt idx="1387">
                  <c:v>69.747288409964213</c:v>
                </c:pt>
                <c:pt idx="1388">
                  <c:v>69.755026304460898</c:v>
                </c:pt>
                <c:pt idx="1389">
                  <c:v>69.762762265155956</c:v>
                </c:pt>
                <c:pt idx="1390">
                  <c:v>69.770496298305261</c:v>
                </c:pt>
                <c:pt idx="1391">
                  <c:v>69.778228410158121</c:v>
                </c:pt>
                <c:pt idx="1392">
                  <c:v>69.785958606957337</c:v>
                </c:pt>
                <c:pt idx="1393">
                  <c:v>69.793686894939185</c:v>
                </c:pt>
                <c:pt idx="1394">
                  <c:v>69.801413280333534</c:v>
                </c:pt>
                <c:pt idx="1395">
                  <c:v>69.809137769363829</c:v>
                </c:pt>
                <c:pt idx="1396">
                  <c:v>69.816860368247092</c:v>
                </c:pt>
                <c:pt idx="1397">
                  <c:v>69.824581083194047</c:v>
                </c:pt>
                <c:pt idx="1398">
                  <c:v>69.832299920409028</c:v>
                </c:pt>
                <c:pt idx="1399">
                  <c:v>69.840016886090169</c:v>
                </c:pt>
                <c:pt idx="1400">
                  <c:v>69.847731986429295</c:v>
                </c:pt>
                <c:pt idx="1401">
                  <c:v>69.855445227612023</c:v>
                </c:pt>
                <c:pt idx="1402">
                  <c:v>69.8631566158178</c:v>
                </c:pt>
                <c:pt idx="1403">
                  <c:v>69.870866157219908</c:v>
                </c:pt>
                <c:pt idx="1404">
                  <c:v>69.878573857985558</c:v>
                </c:pt>
                <c:pt idx="1405">
                  <c:v>69.886279724275809</c:v>
                </c:pt>
                <c:pt idx="1406">
                  <c:v>69.893983762245711</c:v>
                </c:pt>
                <c:pt idx="1407">
                  <c:v>69.901685978044313</c:v>
                </c:pt>
                <c:pt idx="1408">
                  <c:v>69.909386377814656</c:v>
                </c:pt>
                <c:pt idx="1409">
                  <c:v>69.91708496769381</c:v>
                </c:pt>
                <c:pt idx="1410">
                  <c:v>69.924781753812979</c:v>
                </c:pt>
                <c:pt idx="1411">
                  <c:v>69.932476742297467</c:v>
                </c:pt>
                <c:pt idx="1412">
                  <c:v>69.94016993926671</c:v>
                </c:pt>
                <c:pt idx="1413">
                  <c:v>69.94786135083433</c:v>
                </c:pt>
                <c:pt idx="1414">
                  <c:v>69.955550983108182</c:v>
                </c:pt>
                <c:pt idx="1415">
                  <c:v>69.963238842190364</c:v>
                </c:pt>
                <c:pt idx="1416">
                  <c:v>69.970924934177233</c:v>
                </c:pt>
                <c:pt idx="1417">
                  <c:v>69.978609265159491</c:v>
                </c:pt>
                <c:pt idx="1418">
                  <c:v>69.986291841222183</c:v>
                </c:pt>
                <c:pt idx="1419">
                  <c:v>69.993972668444684</c:v>
                </c:pt>
                <c:pt idx="1420">
                  <c:v>70.001651752900869</c:v>
                </c:pt>
                <c:pt idx="1421">
                  <c:v>70.00932910065896</c:v>
                </c:pt>
                <c:pt idx="1422">
                  <c:v>70.017004717781731</c:v>
                </c:pt>
                <c:pt idx="1423">
                  <c:v>70.024678610326418</c:v>
                </c:pt>
                <c:pt idx="1424">
                  <c:v>70.032350784344843</c:v>
                </c:pt>
                <c:pt idx="1425">
                  <c:v>70.040021245883338</c:v>
                </c:pt>
                <c:pt idx="1426">
                  <c:v>70.047690000982897</c:v>
                </c:pt>
                <c:pt idx="1427">
                  <c:v>70.05535705567911</c:v>
                </c:pt>
                <c:pt idx="1428">
                  <c:v>70.063022416002283</c:v>
                </c:pt>
                <c:pt idx="1429">
                  <c:v>70.070686087977379</c:v>
                </c:pt>
                <c:pt idx="1430">
                  <c:v>70.078348077624128</c:v>
                </c:pt>
                <c:pt idx="1431">
                  <c:v>70.086008390956977</c:v>
                </c:pt>
                <c:pt idx="1432">
                  <c:v>70.093667033985241</c:v>
                </c:pt>
                <c:pt idx="1433">
                  <c:v>70.101324012712993</c:v>
                </c:pt>
                <c:pt idx="1434">
                  <c:v>70.108979333139217</c:v>
                </c:pt>
                <c:pt idx="1435">
                  <c:v>70.116633001257767</c:v>
                </c:pt>
                <c:pt idx="1436">
                  <c:v>70.124285023057425</c:v>
                </c:pt>
                <c:pt idx="1437">
                  <c:v>70.131935404521926</c:v>
                </c:pt>
                <c:pt idx="1438">
                  <c:v>70.13958415162999</c:v>
                </c:pt>
                <c:pt idx="1439">
                  <c:v>70.147231270355363</c:v>
                </c:pt>
                <c:pt idx="1440">
                  <c:v>70.15487676666686</c:v>
                </c:pt>
                <c:pt idx="1441">
                  <c:v>70.162520646528307</c:v>
                </c:pt>
                <c:pt idx="1442">
                  <c:v>70.170162915898729</c:v>
                </c:pt>
                <c:pt idx="1443">
                  <c:v>70.17780358073226</c:v>
                </c:pt>
                <c:pt idx="1444">
                  <c:v>70.185442646978188</c:v>
                </c:pt>
                <c:pt idx="1445">
                  <c:v>70.19308012058103</c:v>
                </c:pt>
                <c:pt idx="1446">
                  <c:v>70.200716007480537</c:v>
                </c:pt>
                <c:pt idx="1447">
                  <c:v>70.208350313611717</c:v>
                </c:pt>
                <c:pt idx="1448">
                  <c:v>70.215983044904917</c:v>
                </c:pt>
                <c:pt idx="1449">
                  <c:v>70.223614207285749</c:v>
                </c:pt>
                <c:pt idx="1450">
                  <c:v>70.231243806675252</c:v>
                </c:pt>
                <c:pt idx="1451">
                  <c:v>70.238871848989817</c:v>
                </c:pt>
                <c:pt idx="1452">
                  <c:v>70.246498340141287</c:v>
                </c:pt>
                <c:pt idx="1453">
                  <c:v>70.254123286036915</c:v>
                </c:pt>
                <c:pt idx="1454">
                  <c:v>70.261746692579479</c:v>
                </c:pt>
                <c:pt idx="1455">
                  <c:v>70.269368565667278</c:v>
                </c:pt>
                <c:pt idx="1456">
                  <c:v>70.276988911194124</c:v>
                </c:pt>
                <c:pt idx="1457">
                  <c:v>70.28460773504942</c:v>
                </c:pt>
                <c:pt idx="1458">
                  <c:v>70.292225043118179</c:v>
                </c:pt>
                <c:pt idx="1459">
                  <c:v>70.299840841281068</c:v>
                </c:pt>
                <c:pt idx="1460">
                  <c:v>70.307455135414401</c:v>
                </c:pt>
                <c:pt idx="1461">
                  <c:v>70.315067931390189</c:v>
                </c:pt>
                <c:pt idx="1462">
                  <c:v>70.322679235076194</c:v>
                </c:pt>
                <c:pt idx="1463">
                  <c:v>70.330289052335914</c:v>
                </c:pt>
                <c:pt idx="1464">
                  <c:v>70.337897389028669</c:v>
                </c:pt>
                <c:pt idx="1465">
                  <c:v>70.345504251009558</c:v>
                </c:pt>
                <c:pt idx="1466">
                  <c:v>70.353109644129574</c:v>
                </c:pt>
                <c:pt idx="1467">
                  <c:v>70.360713574235547</c:v>
                </c:pt>
                <c:pt idx="1468">
                  <c:v>70.368316047170268</c:v>
                </c:pt>
                <c:pt idx="1469">
                  <c:v>70.375917068772438</c:v>
                </c:pt>
                <c:pt idx="1470">
                  <c:v>70.383516644876735</c:v>
                </c:pt>
                <c:pt idx="1471">
                  <c:v>70.391114781313831</c:v>
                </c:pt>
                <c:pt idx="1472">
                  <c:v>70.398711483910461</c:v>
                </c:pt>
                <c:pt idx="1473">
                  <c:v>70.406306758489393</c:v>
                </c:pt>
                <c:pt idx="1474">
                  <c:v>70.413900610869504</c:v>
                </c:pt>
                <c:pt idx="1475">
                  <c:v>70.421493046865763</c:v>
                </c:pt>
                <c:pt idx="1476">
                  <c:v>70.429084072289328</c:v>
                </c:pt>
                <c:pt idx="1477">
                  <c:v>70.436673692947522</c:v>
                </c:pt>
                <c:pt idx="1478">
                  <c:v>70.444261914643903</c:v>
                </c:pt>
                <c:pt idx="1479">
                  <c:v>70.451848743178218</c:v>
                </c:pt>
                <c:pt idx="1480">
                  <c:v>70.459434184346534</c:v>
                </c:pt>
                <c:pt idx="1481">
                  <c:v>70.467018243941212</c:v>
                </c:pt>
                <c:pt idx="1482">
                  <c:v>70.474600927750913</c:v>
                </c:pt>
                <c:pt idx="1483">
                  <c:v>70.482182241560693</c:v>
                </c:pt>
                <c:pt idx="1484">
                  <c:v>70.489762191151996</c:v>
                </c:pt>
                <c:pt idx="1485">
                  <c:v>70.497340782302658</c:v>
                </c:pt>
                <c:pt idx="1486">
                  <c:v>70.504918020786988</c:v>
                </c:pt>
                <c:pt idx="1487">
                  <c:v>70.512493912375788</c:v>
                </c:pt>
                <c:pt idx="1488">
                  <c:v>70.520068462836321</c:v>
                </c:pt>
                <c:pt idx="1489">
                  <c:v>70.527641677932436</c:v>
                </c:pt>
                <c:pt idx="1490">
                  <c:v>70.535213563424534</c:v>
                </c:pt>
                <c:pt idx="1491">
                  <c:v>70.542784125069602</c:v>
                </c:pt>
                <c:pt idx="1492">
                  <c:v>70.550353368621259</c:v>
                </c:pt>
                <c:pt idx="1493">
                  <c:v>70.557921299829786</c:v>
                </c:pt>
                <c:pt idx="1494">
                  <c:v>70.565487924442138</c:v>
                </c:pt>
                <c:pt idx="1495">
                  <c:v>70.573053248202015</c:v>
                </c:pt>
                <c:pt idx="1496">
                  <c:v>70.580617276849821</c:v>
                </c:pt>
                <c:pt idx="1497">
                  <c:v>70.588180016122763</c:v>
                </c:pt>
                <c:pt idx="1498">
                  <c:v>70.59574147175482</c:v>
                </c:pt>
                <c:pt idx="1499">
                  <c:v>70.603301649476848</c:v>
                </c:pt>
                <c:pt idx="1500">
                  <c:v>70.610860555016529</c:v>
                </c:pt>
                <c:pt idx="1501">
                  <c:v>70.618418194098425</c:v>
                </c:pt>
                <c:pt idx="1502">
                  <c:v>70.625974572444065</c:v>
                </c:pt>
                <c:pt idx="1503">
                  <c:v>70.633529695771898</c:v>
                </c:pt>
                <c:pt idx="1504">
                  <c:v>70.641083569797331</c:v>
                </c:pt>
                <c:pt idx="1505">
                  <c:v>70.648636200232801</c:v>
                </c:pt>
                <c:pt idx="1506">
                  <c:v>70.656187592787788</c:v>
                </c:pt>
                <c:pt idx="1507">
                  <c:v>70.663737753168832</c:v>
                </c:pt>
                <c:pt idx="1508">
                  <c:v>70.671286687079544</c:v>
                </c:pt>
                <c:pt idx="1509">
                  <c:v>70.67883440022068</c:v>
                </c:pt>
                <c:pt idx="1510">
                  <c:v>70.686380898290153</c:v>
                </c:pt>
                <c:pt idx="1511">
                  <c:v>70.693926186983063</c:v>
                </c:pt>
                <c:pt idx="1512">
                  <c:v>70.701470271991667</c:v>
                </c:pt>
                <c:pt idx="1513">
                  <c:v>70.709013159005522</c:v>
                </c:pt>
                <c:pt idx="1514">
                  <c:v>70.716554853711415</c:v>
                </c:pt>
                <c:pt idx="1515">
                  <c:v>70.724095361793459</c:v>
                </c:pt>
                <c:pt idx="1516">
                  <c:v>70.73163468893307</c:v>
                </c:pt>
                <c:pt idx="1517">
                  <c:v>70.739172840809033</c:v>
                </c:pt>
                <c:pt idx="1518">
                  <c:v>70.74670982309749</c:v>
                </c:pt>
                <c:pt idx="1519">
                  <c:v>70.754245641472025</c:v>
                </c:pt>
                <c:pt idx="1520">
                  <c:v>70.761780301603665</c:v>
                </c:pt>
                <c:pt idx="1521">
                  <c:v>70.769313809160863</c:v>
                </c:pt>
                <c:pt idx="1522">
                  <c:v>70.776846169809616</c:v>
                </c:pt>
                <c:pt idx="1523">
                  <c:v>70.784377389213432</c:v>
                </c:pt>
                <c:pt idx="1524">
                  <c:v>70.791907473033362</c:v>
                </c:pt>
                <c:pt idx="1525">
                  <c:v>70.799436426928068</c:v>
                </c:pt>
                <c:pt idx="1526">
                  <c:v>70.806964256553812</c:v>
                </c:pt>
                <c:pt idx="1527">
                  <c:v>70.814490967564481</c:v>
                </c:pt>
                <c:pt idx="1528">
                  <c:v>70.822016565611662</c:v>
                </c:pt>
                <c:pt idx="1529">
                  <c:v>70.829541056344624</c:v>
                </c:pt>
                <c:pt idx="1530">
                  <c:v>70.837064445410348</c:v>
                </c:pt>
                <c:pt idx="1531">
                  <c:v>70.844586738453629</c:v>
                </c:pt>
                <c:pt idx="1532">
                  <c:v>70.852107941116969</c:v>
                </c:pt>
                <c:pt idx="1533">
                  <c:v>70.859628059040745</c:v>
                </c:pt>
                <c:pt idx="1534">
                  <c:v>70.867147097863139</c:v>
                </c:pt>
                <c:pt idx="1535">
                  <c:v>70.874665063220235</c:v>
                </c:pt>
                <c:pt idx="1536">
                  <c:v>70.882181960745967</c:v>
                </c:pt>
                <c:pt idx="1537">
                  <c:v>70.889697796072269</c:v>
                </c:pt>
                <c:pt idx="1538">
                  <c:v>70.89721257482897</c:v>
                </c:pt>
                <c:pt idx="1539">
                  <c:v>70.904726302643894</c:v>
                </c:pt>
                <c:pt idx="1540">
                  <c:v>70.91223898514292</c:v>
                </c:pt>
                <c:pt idx="1541">
                  <c:v>70.919750627949909</c:v>
                </c:pt>
                <c:pt idx="1542">
                  <c:v>70.927261236686846</c:v>
                </c:pt>
                <c:pt idx="1543">
                  <c:v>70.934770816973767</c:v>
                </c:pt>
                <c:pt idx="1544">
                  <c:v>70.942279374428864</c:v>
                </c:pt>
                <c:pt idx="1545">
                  <c:v>70.949786914668493</c:v>
                </c:pt>
                <c:pt idx="1546">
                  <c:v>70.957293443307165</c:v>
                </c:pt>
                <c:pt idx="1547">
                  <c:v>70.964798965957627</c:v>
                </c:pt>
                <c:pt idx="1548">
                  <c:v>70.972303488230864</c:v>
                </c:pt>
                <c:pt idx="1549">
                  <c:v>70.979807015736128</c:v>
                </c:pt>
                <c:pt idx="1550">
                  <c:v>70.987309554080952</c:v>
                </c:pt>
                <c:pt idx="1551">
                  <c:v>70.994811108871204</c:v>
                </c:pt>
                <c:pt idx="1552">
                  <c:v>71.002311685711149</c:v>
                </c:pt>
                <c:pt idx="1553">
                  <c:v>71.009811290203359</c:v>
                </c:pt>
                <c:pt idx="1554">
                  <c:v>71.017309927948887</c:v>
                </c:pt>
                <c:pt idx="1555">
                  <c:v>71.024807604547178</c:v>
                </c:pt>
                <c:pt idx="1556">
                  <c:v>71.032304325596172</c:v>
                </c:pt>
                <c:pt idx="1557">
                  <c:v>71.039800096692304</c:v>
                </c:pt>
                <c:pt idx="1558">
                  <c:v>71.047294923430528</c:v>
                </c:pt>
                <c:pt idx="1559">
                  <c:v>71.05478881140435</c:v>
                </c:pt>
                <c:pt idx="1560">
                  <c:v>71.062281766205842</c:v>
                </c:pt>
                <c:pt idx="1561">
                  <c:v>71.069773793425739</c:v>
                </c:pt>
                <c:pt idx="1562">
                  <c:v>71.077264898653368</c:v>
                </c:pt>
                <c:pt idx="1563">
                  <c:v>71.084755087476722</c:v>
                </c:pt>
                <c:pt idx="1564">
                  <c:v>71.092244365482514</c:v>
                </c:pt>
                <c:pt idx="1565">
                  <c:v>71.099732738256165</c:v>
                </c:pt>
                <c:pt idx="1566">
                  <c:v>71.107220211381872</c:v>
                </c:pt>
                <c:pt idx="1567">
                  <c:v>71.114706790442568</c:v>
                </c:pt>
                <c:pt idx="1568">
                  <c:v>71.122192481020051</c:v>
                </c:pt>
                <c:pt idx="1569">
                  <c:v>71.129677288694907</c:v>
                </c:pt>
                <c:pt idx="1570">
                  <c:v>71.137161219046618</c:v>
                </c:pt>
                <c:pt idx="1571">
                  <c:v>71.144644277653526</c:v>
                </c:pt>
                <c:pt idx="1572">
                  <c:v>71.152126470092966</c:v>
                </c:pt>
                <c:pt idx="1573">
                  <c:v>71.159607801941135</c:v>
                </c:pt>
                <c:pt idx="1574">
                  <c:v>71.167088278773278</c:v>
                </c:pt>
                <c:pt idx="1575">
                  <c:v>71.174567906163617</c:v>
                </c:pt>
                <c:pt idx="1576">
                  <c:v>71.182046689685407</c:v>
                </c:pt>
                <c:pt idx="1577">
                  <c:v>71.189524634910981</c:v>
                </c:pt>
                <c:pt idx="1578">
                  <c:v>71.197001747411775</c:v>
                </c:pt>
                <c:pt idx="1579">
                  <c:v>71.204478032758317</c:v>
                </c:pt>
                <c:pt idx="1580">
                  <c:v>71.211953496520294</c:v>
                </c:pt>
                <c:pt idx="1581">
                  <c:v>71.219428144266601</c:v>
                </c:pt>
                <c:pt idx="1582">
                  <c:v>71.226901981565291</c:v>
                </c:pt>
                <c:pt idx="1583">
                  <c:v>71.23437501398368</c:v>
                </c:pt>
                <c:pt idx="1584">
                  <c:v>71.241847247088359</c:v>
                </c:pt>
                <c:pt idx="1585">
                  <c:v>71.249318686445179</c:v>
                </c:pt>
                <c:pt idx="1586">
                  <c:v>71.256789337619352</c:v>
                </c:pt>
                <c:pt idx="1587">
                  <c:v>71.26425920617541</c:v>
                </c:pt>
                <c:pt idx="1588">
                  <c:v>71.271728297677242</c:v>
                </c:pt>
                <c:pt idx="1589">
                  <c:v>71.279196617688214</c:v>
                </c:pt>
                <c:pt idx="1590">
                  <c:v>71.286664171771037</c:v>
                </c:pt>
                <c:pt idx="1591">
                  <c:v>71.294130965487952</c:v>
                </c:pt>
                <c:pt idx="1592">
                  <c:v>71.301597004400676</c:v>
                </c:pt>
                <c:pt idx="1593">
                  <c:v>71.309062294070429</c:v>
                </c:pt>
                <c:pt idx="1594">
                  <c:v>71.316526840057989</c:v>
                </c:pt>
                <c:pt idx="1595">
                  <c:v>71.323990647923708</c:v>
                </c:pt>
                <c:pt idx="1596">
                  <c:v>71.331453723227568</c:v>
                </c:pt>
                <c:pt idx="1597">
                  <c:v>71.338916071529141</c:v>
                </c:pt>
                <c:pt idx="1598">
                  <c:v>71.346377698387698</c:v>
                </c:pt>
                <c:pt idx="1599">
                  <c:v>71.353838609362171</c:v>
                </c:pt>
                <c:pt idx="1600">
                  <c:v>71.361298810011263</c:v>
                </c:pt>
                <c:pt idx="1601">
                  <c:v>71.368758305893337</c:v>
                </c:pt>
                <c:pt idx="1602">
                  <c:v>71.376217102566642</c:v>
                </c:pt>
                <c:pt idx="1603">
                  <c:v>71.383675205589157</c:v>
                </c:pt>
                <c:pt idx="1604">
                  <c:v>71.391132620518704</c:v>
                </c:pt>
                <c:pt idx="1605">
                  <c:v>71.398589352913007</c:v>
                </c:pt>
                <c:pt idx="1606">
                  <c:v>71.406045408329632</c:v>
                </c:pt>
                <c:pt idx="1607">
                  <c:v>71.413500792326076</c:v>
                </c:pt>
                <c:pt idx="1608">
                  <c:v>71.420955510459848</c:v>
                </c:pt>
                <c:pt idx="1609">
                  <c:v>71.42840956828833</c:v>
                </c:pt>
                <c:pt idx="1610">
                  <c:v>71.435862971369005</c:v>
                </c:pt>
                <c:pt idx="1611">
                  <c:v>71.443315725259339</c:v>
                </c:pt>
                <c:pt idx="1612">
                  <c:v>71.450767835516857</c:v>
                </c:pt>
                <c:pt idx="1613">
                  <c:v>71.45821930769921</c:v>
                </c:pt>
                <c:pt idx="1614">
                  <c:v>71.46567014736415</c:v>
                </c:pt>
                <c:pt idx="1615">
                  <c:v>71.473120360069586</c:v>
                </c:pt>
                <c:pt idx="1616">
                  <c:v>71.48056995137361</c:v>
                </c:pt>
                <c:pt idx="1617">
                  <c:v>71.488018926834513</c:v>
                </c:pt>
                <c:pt idx="1618">
                  <c:v>71.495467292010829</c:v>
                </c:pt>
                <c:pt idx="1619">
                  <c:v>71.502915052461361</c:v>
                </c:pt>
                <c:pt idx="1620">
                  <c:v>71.510362213745182</c:v>
                </c:pt>
                <c:pt idx="1621">
                  <c:v>71.517808781421735</c:v>
                </c:pt>
                <c:pt idx="1622">
                  <c:v>71.525254761050761</c:v>
                </c:pt>
                <c:pt idx="1623">
                  <c:v>71.532700158192441</c:v>
                </c:pt>
                <c:pt idx="1624">
                  <c:v>71.540144978407326</c:v>
                </c:pt>
                <c:pt idx="1625">
                  <c:v>71.547589227256424</c:v>
                </c:pt>
                <c:pt idx="1626">
                  <c:v>71.555032910301193</c:v>
                </c:pt>
                <c:pt idx="1627">
                  <c:v>71.562476033103607</c:v>
                </c:pt>
                <c:pt idx="1628">
                  <c:v>71.569918601226178</c:v>
                </c:pt>
                <c:pt idx="1629">
                  <c:v>71.577360620231943</c:v>
                </c:pt>
                <c:pt idx="1630">
                  <c:v>71.584802095684552</c:v>
                </c:pt>
                <c:pt idx="1631">
                  <c:v>71.592243033148264</c:v>
                </c:pt>
                <c:pt idx="1632">
                  <c:v>71.599683438187952</c:v>
                </c:pt>
                <c:pt idx="1633">
                  <c:v>71.607123316369211</c:v>
                </c:pt>
                <c:pt idx="1634">
                  <c:v>71.614562673258305</c:v>
                </c:pt>
                <c:pt idx="1635">
                  <c:v>71.622001514422237</c:v>
                </c:pt>
                <c:pt idx="1636">
                  <c:v>71.629439845428777</c:v>
                </c:pt>
                <c:pt idx="1637">
                  <c:v>71.636877671846477</c:v>
                </c:pt>
                <c:pt idx="1638">
                  <c:v>71.644314999244713</c:v>
                </c:pt>
                <c:pt idx="1639">
                  <c:v>71.651751833193728</c:v>
                </c:pt>
                <c:pt idx="1640">
                  <c:v>71.659188179264603</c:v>
                </c:pt>
                <c:pt idx="1641">
                  <c:v>71.666624043029358</c:v>
                </c:pt>
                <c:pt idx="1642">
                  <c:v>71.674059430060936</c:v>
                </c:pt>
                <c:pt idx="1643">
                  <c:v>71.68149434593326</c:v>
                </c:pt>
                <c:pt idx="1644">
                  <c:v>71.688928796221248</c:v>
                </c:pt>
                <c:pt idx="1645">
                  <c:v>71.696362786500814</c:v>
                </c:pt>
                <c:pt idx="1646">
                  <c:v>71.703796322348992</c:v>
                </c:pt>
                <c:pt idx="1647">
                  <c:v>71.711229409343829</c:v>
                </c:pt>
                <c:pt idx="1648">
                  <c:v>71.718662053064534</c:v>
                </c:pt>
                <c:pt idx="1649">
                  <c:v>71.72609425909144</c:v>
                </c:pt>
                <c:pt idx="1650">
                  <c:v>71.733526033006072</c:v>
                </c:pt>
                <c:pt idx="1651">
                  <c:v>71.740957380391151</c:v>
                </c:pt>
                <c:pt idx="1652">
                  <c:v>71.748388306830606</c:v>
                </c:pt>
                <c:pt idx="1653">
                  <c:v>71.75581881790967</c:v>
                </c:pt>
                <c:pt idx="1654">
                  <c:v>71.76324891921486</c:v>
                </c:pt>
                <c:pt idx="1655">
                  <c:v>71.770678616333996</c:v>
                </c:pt>
                <c:pt idx="1656">
                  <c:v>71.778107914856264</c:v>
                </c:pt>
                <c:pt idx="1657">
                  <c:v>71.785536820372258</c:v>
                </c:pt>
                <c:pt idx="1658">
                  <c:v>71.792965338473934</c:v>
                </c:pt>
                <c:pt idx="1659">
                  <c:v>71.800393474754728</c:v>
                </c:pt>
                <c:pt idx="1660">
                  <c:v>71.807821234809566</c:v>
                </c:pt>
                <c:pt idx="1661">
                  <c:v>71.815248624234826</c:v>
                </c:pt>
                <c:pt idx="1662">
                  <c:v>71.822675648628447</c:v>
                </c:pt>
                <c:pt idx="1663">
                  <c:v>71.830102313589961</c:v>
                </c:pt>
                <c:pt idx="1664">
                  <c:v>71.837528624720449</c:v>
                </c:pt>
                <c:pt idx="1665">
                  <c:v>71.844954587622638</c:v>
                </c:pt>
                <c:pt idx="1666">
                  <c:v>71.852380207900893</c:v>
                </c:pt>
                <c:pt idx="1667">
                  <c:v>71.85980549116131</c:v>
                </c:pt>
                <c:pt idx="1668">
                  <c:v>71.86723044301165</c:v>
                </c:pt>
                <c:pt idx="1669">
                  <c:v>71.874655069061433</c:v>
                </c:pt>
                <c:pt idx="1670">
                  <c:v>71.882079374921972</c:v>
                </c:pt>
                <c:pt idx="1671">
                  <c:v>71.889503366206384</c:v>
                </c:pt>
                <c:pt idx="1672">
                  <c:v>71.896927048529619</c:v>
                </c:pt>
                <c:pt idx="1673">
                  <c:v>71.904350427508476</c:v>
                </c:pt>
                <c:pt idx="1674">
                  <c:v>71.911773508761698</c:v>
                </c:pt>
                <c:pt idx="1675">
                  <c:v>71.919196297909906</c:v>
                </c:pt>
                <c:pt idx="1676">
                  <c:v>71.926618800575739</c:v>
                </c:pt>
                <c:pt idx="1677">
                  <c:v>71.934041022383767</c:v>
                </c:pt>
                <c:pt idx="1678">
                  <c:v>71.941462968960622</c:v>
                </c:pt>
                <c:pt idx="1679">
                  <c:v>71.948884645934996</c:v>
                </c:pt>
                <c:pt idx="1680">
                  <c:v>71.956306058937614</c:v>
                </c:pt>
                <c:pt idx="1681">
                  <c:v>71.963727213601388</c:v>
                </c:pt>
                <c:pt idx="1682">
                  <c:v>71.971148115561306</c:v>
                </c:pt>
                <c:pt idx="1683">
                  <c:v>71.978568770454601</c:v>
                </c:pt>
                <c:pt idx="1684">
                  <c:v>71.985989183920651</c:v>
                </c:pt>
                <c:pt idx="1685">
                  <c:v>71.993409361601095</c:v>
                </c:pt>
                <c:pt idx="1686">
                  <c:v>72.000829309139888</c:v>
                </c:pt>
                <c:pt idx="1687">
                  <c:v>72.00824903218323</c:v>
                </c:pt>
                <c:pt idx="1688">
                  <c:v>72.01566853637965</c:v>
                </c:pt>
                <c:pt idx="1689">
                  <c:v>72.02308782738011</c:v>
                </c:pt>
                <c:pt idx="1690">
                  <c:v>72.030506910837886</c:v>
                </c:pt>
                <c:pt idx="1691">
                  <c:v>72.037925792408728</c:v>
                </c:pt>
                <c:pt idx="1692">
                  <c:v>72.045344477750859</c:v>
                </c:pt>
                <c:pt idx="1693">
                  <c:v>72.05276297252496</c:v>
                </c:pt>
                <c:pt idx="1694">
                  <c:v>72.060181282394225</c:v>
                </c:pt>
                <c:pt idx="1695">
                  <c:v>72.067599413024425</c:v>
                </c:pt>
                <c:pt idx="1696">
                  <c:v>72.075017370083955</c:v>
                </c:pt>
                <c:pt idx="1697">
                  <c:v>72.082435159243744</c:v>
                </c:pt>
                <c:pt idx="1698">
                  <c:v>72.089852786177417</c:v>
                </c:pt>
                <c:pt idx="1699">
                  <c:v>72.097270256561302</c:v>
                </c:pt>
                <c:pt idx="1700">
                  <c:v>72.104687576074397</c:v>
                </c:pt>
                <c:pt idx="1701">
                  <c:v>72.112104750398458</c:v>
                </c:pt>
                <c:pt idx="1702">
                  <c:v>72.119521785218055</c:v>
                </c:pt>
                <c:pt idx="1703">
                  <c:v>72.126938686220498</c:v>
                </c:pt>
                <c:pt idx="1704">
                  <c:v>72.134355459096</c:v>
                </c:pt>
                <c:pt idx="1705">
                  <c:v>72.141772109537627</c:v>
                </c:pt>
                <c:pt idx="1706">
                  <c:v>72.149188643241345</c:v>
                </c:pt>
                <c:pt idx="1707">
                  <c:v>72.156605065906064</c:v>
                </c:pt>
                <c:pt idx="1708">
                  <c:v>72.164021383233674</c:v>
                </c:pt>
                <c:pt idx="1709">
                  <c:v>72.171437600929053</c:v>
                </c:pt>
                <c:pt idx="1710">
                  <c:v>72.178853724700119</c:v>
                </c:pt>
                <c:pt idx="1711">
                  <c:v>72.186269760257886</c:v>
                </c:pt>
                <c:pt idx="1712">
                  <c:v>72.193685713316427</c:v>
                </c:pt>
                <c:pt idx="1713">
                  <c:v>72.201101589592966</c:v>
                </c:pt>
                <c:pt idx="1714">
                  <c:v>72.208517394807899</c:v>
                </c:pt>
                <c:pt idx="1715">
                  <c:v>72.215933134684832</c:v>
                </c:pt>
                <c:pt idx="1716">
                  <c:v>72.223348814950597</c:v>
                </c:pt>
                <c:pt idx="1717">
                  <c:v>72.230764441335268</c:v>
                </c:pt>
                <c:pt idx="1718">
                  <c:v>72.238180019572241</c:v>
                </c:pt>
                <c:pt idx="1719">
                  <c:v>72.245595555398253</c:v>
                </c:pt>
                <c:pt idx="1720">
                  <c:v>72.253011054553397</c:v>
                </c:pt>
                <c:pt idx="1721">
                  <c:v>72.26042652278116</c:v>
                </c:pt>
                <c:pt idx="1722">
                  <c:v>72.267841965828453</c:v>
                </c:pt>
                <c:pt idx="1723">
                  <c:v>72.275257389445656</c:v>
                </c:pt>
                <c:pt idx="1724">
                  <c:v>72.282672799386688</c:v>
                </c:pt>
                <c:pt idx="1725">
                  <c:v>72.290088201408935</c:v>
                </c:pt>
                <c:pt idx="1726">
                  <c:v>72.297503601273391</c:v>
                </c:pt>
                <c:pt idx="1727">
                  <c:v>72.304919004744647</c:v>
                </c:pt>
                <c:pt idx="1728">
                  <c:v>72.312334417590918</c:v>
                </c:pt>
                <c:pt idx="1729">
                  <c:v>72.319749845584099</c:v>
                </c:pt>
                <c:pt idx="1730">
                  <c:v>72.32716529449975</c:v>
                </c:pt>
                <c:pt idx="1731">
                  <c:v>72.334580770117213</c:v>
                </c:pt>
                <c:pt idx="1732">
                  <c:v>72.341996278219597</c:v>
                </c:pt>
                <c:pt idx="1733">
                  <c:v>72.349411824593759</c:v>
                </c:pt>
                <c:pt idx="1734">
                  <c:v>72.356827415030438</c:v>
                </c:pt>
                <c:pt idx="1735">
                  <c:v>72.364243055324266</c:v>
                </c:pt>
                <c:pt idx="1736">
                  <c:v>72.371658751273728</c:v>
                </c:pt>
                <c:pt idx="1737">
                  <c:v>72.379074508681299</c:v>
                </c:pt>
                <c:pt idx="1738">
                  <c:v>72.386490333353379</c:v>
                </c:pt>
                <c:pt idx="1739">
                  <c:v>72.393906231100402</c:v>
                </c:pt>
                <c:pt idx="1740">
                  <c:v>72.401322207736882</c:v>
                </c:pt>
                <c:pt idx="1741">
                  <c:v>72.408738269081368</c:v>
                </c:pt>
                <c:pt idx="1742">
                  <c:v>72.416154420956502</c:v>
                </c:pt>
                <c:pt idx="1743">
                  <c:v>72.423570669189147</c:v>
                </c:pt>
                <c:pt idx="1744">
                  <c:v>72.430987019610285</c:v>
                </c:pt>
                <c:pt idx="1745">
                  <c:v>72.43840347805515</c:v>
                </c:pt>
                <c:pt idx="1746">
                  <c:v>72.445820050363238</c:v>
                </c:pt>
                <c:pt idx="1747">
                  <c:v>72.45323674237828</c:v>
                </c:pt>
                <c:pt idx="1748">
                  <c:v>72.460653559948412</c:v>
                </c:pt>
                <c:pt idx="1749">
                  <c:v>72.468070508926047</c:v>
                </c:pt>
                <c:pt idx="1750">
                  <c:v>72.475487595168076</c:v>
                </c:pt>
                <c:pt idx="1751">
                  <c:v>72.482904824535751</c:v>
                </c:pt>
                <c:pt idx="1752">
                  <c:v>72.490322202894802</c:v>
                </c:pt>
                <c:pt idx="1753">
                  <c:v>72.49773973611552</c:v>
                </c:pt>
                <c:pt idx="1754">
                  <c:v>72.505157430072686</c:v>
                </c:pt>
                <c:pt idx="1755">
                  <c:v>72.512575290645628</c:v>
                </c:pt>
                <c:pt idx="1756">
                  <c:v>72.519993323718339</c:v>
                </c:pt>
                <c:pt idx="1757">
                  <c:v>72.527411535179439</c:v>
                </c:pt>
                <c:pt idx="1758">
                  <c:v>72.534829930922228</c:v>
                </c:pt>
                <c:pt idx="1759">
                  <c:v>72.542248516844722</c:v>
                </c:pt>
                <c:pt idx="1760">
                  <c:v>72.549667298849684</c:v>
                </c:pt>
                <c:pt idx="1761">
                  <c:v>72.557086282844693</c:v>
                </c:pt>
                <c:pt idx="1762">
                  <c:v>72.564505474742134</c:v>
                </c:pt>
                <c:pt idx="1763">
                  <c:v>72.571924880459264</c:v>
                </c:pt>
                <c:pt idx="1764">
                  <c:v>72.579344505918243</c:v>
                </c:pt>
                <c:pt idx="1765">
                  <c:v>72.586764357046164</c:v>
                </c:pt>
                <c:pt idx="1766">
                  <c:v>72.59418443977512</c:v>
                </c:pt>
                <c:pt idx="1767">
                  <c:v>72.60160476004215</c:v>
                </c:pt>
                <c:pt idx="1768">
                  <c:v>72.609025323789425</c:v>
                </c:pt>
                <c:pt idx="1769">
                  <c:v>72.616446136964157</c:v>
                </c:pt>
                <c:pt idx="1770">
                  <c:v>72.623867205518678</c:v>
                </c:pt>
                <c:pt idx="1771">
                  <c:v>72.631288535410491</c:v>
                </c:pt>
                <c:pt idx="1772">
                  <c:v>72.638710132602313</c:v>
                </c:pt>
                <c:pt idx="1773">
                  <c:v>72.646132003062064</c:v>
                </c:pt>
                <c:pt idx="1774">
                  <c:v>72.65355415276295</c:v>
                </c:pt>
                <c:pt idx="1775">
                  <c:v>72.660976587683507</c:v>
                </c:pt>
                <c:pt idx="1776">
                  <c:v>72.668399313807612</c:v>
                </c:pt>
                <c:pt idx="1777">
                  <c:v>72.675822337124515</c:v>
                </c:pt>
                <c:pt idx="1778">
                  <c:v>72.683245663628895</c:v>
                </c:pt>
                <c:pt idx="1779">
                  <c:v>72.690669299320916</c:v>
                </c:pt>
                <c:pt idx="1780">
                  <c:v>72.698093250206213</c:v>
                </c:pt>
                <c:pt idx="1781">
                  <c:v>72.705517522295978</c:v>
                </c:pt>
                <c:pt idx="1782">
                  <c:v>72.712942121606986</c:v>
                </c:pt>
                <c:pt idx="1783">
                  <c:v>72.720367054161613</c:v>
                </c:pt>
                <c:pt idx="1784">
                  <c:v>72.72779232598792</c:v>
                </c:pt>
                <c:pt idx="1785">
                  <c:v>72.735217943119636</c:v>
                </c:pt>
                <c:pt idx="1786">
                  <c:v>72.742643911596232</c:v>
                </c:pt>
                <c:pt idx="1787">
                  <c:v>72.750070237462936</c:v>
                </c:pt>
                <c:pt idx="1788">
                  <c:v>72.757496926770841</c:v>
                </c:pt>
                <c:pt idx="1789">
                  <c:v>72.764923985576829</c:v>
                </c:pt>
                <c:pt idx="1790">
                  <c:v>72.772351419943689</c:v>
                </c:pt>
                <c:pt idx="1791">
                  <c:v>72.779779235940168</c:v>
                </c:pt>
                <c:pt idx="1792">
                  <c:v>72.787207439640966</c:v>
                </c:pt>
                <c:pt idx="1793">
                  <c:v>72.794636037126793</c:v>
                </c:pt>
                <c:pt idx="1794">
                  <c:v>72.8020650344844</c:v>
                </c:pt>
                <c:pt idx="1795">
                  <c:v>72.80949443780662</c:v>
                </c:pt>
                <c:pt idx="1796">
                  <c:v>72.816924253192454</c:v>
                </c:pt>
                <c:pt idx="1797">
                  <c:v>72.82435448674704</c:v>
                </c:pt>
                <c:pt idx="1798">
                  <c:v>72.83178514458173</c:v>
                </c:pt>
                <c:pt idx="1799">
                  <c:v>72.839216232814124</c:v>
                </c:pt>
                <c:pt idx="1800">
                  <c:v>72.846647757568135</c:v>
                </c:pt>
                <c:pt idx="1801">
                  <c:v>72.854079724973985</c:v>
                </c:pt>
                <c:pt idx="1802">
                  <c:v>72.861512141168276</c:v>
                </c:pt>
                <c:pt idx="1803">
                  <c:v>72.868945012294006</c:v>
                </c:pt>
                <c:pt idx="1804">
                  <c:v>72.876378344500665</c:v>
                </c:pt>
                <c:pt idx="1805">
                  <c:v>72.883812143944212</c:v>
                </c:pt>
                <c:pt idx="1806">
                  <c:v>72.891246416787126</c:v>
                </c:pt>
                <c:pt idx="1807">
                  <c:v>72.898681169198525</c:v>
                </c:pt>
                <c:pt idx="1808">
                  <c:v>72.906116407354062</c:v>
                </c:pt>
                <c:pt idx="1809">
                  <c:v>72.913552137436128</c:v>
                </c:pt>
                <c:pt idx="1810">
                  <c:v>72.920988365633761</c:v>
                </c:pt>
                <c:pt idx="1811">
                  <c:v>72.928425098142796</c:v>
                </c:pt>
                <c:pt idx="1812">
                  <c:v>72.935862341165802</c:v>
                </c:pt>
                <c:pt idx="1813">
                  <c:v>72.943300100912197</c:v>
                </c:pt>
                <c:pt idx="1814">
                  <c:v>72.950738383598292</c:v>
                </c:pt>
                <c:pt idx="1815">
                  <c:v>72.958177195447291</c:v>
                </c:pt>
                <c:pt idx="1816">
                  <c:v>72.965616542689347</c:v>
                </c:pt>
                <c:pt idx="1817">
                  <c:v>72.973056431561616</c:v>
                </c:pt>
                <c:pt idx="1818">
                  <c:v>72.980496868308322</c:v>
                </c:pt>
                <c:pt idx="1819">
                  <c:v>72.987937859180747</c:v>
                </c:pt>
                <c:pt idx="1820">
                  <c:v>72.995379410437295</c:v>
                </c:pt>
                <c:pt idx="1821">
                  <c:v>73.00282152834356</c:v>
                </c:pt>
                <c:pt idx="1822">
                  <c:v>73.010264219172342</c:v>
                </c:pt>
                <c:pt idx="1823">
                  <c:v>73.017707489203701</c:v>
                </c:pt>
                <c:pt idx="1824">
                  <c:v>73.025151344725003</c:v>
                </c:pt>
                <c:pt idx="1825">
                  <c:v>73.032595792030946</c:v>
                </c:pt>
                <c:pt idx="1826">
                  <c:v>73.040040837423618</c:v>
                </c:pt>
                <c:pt idx="1827">
                  <c:v>73.047486487212566</c:v>
                </c:pt>
                <c:pt idx="1828">
                  <c:v>73.054932747714773</c:v>
                </c:pt>
                <c:pt idx="1829">
                  <c:v>73.062379625254778</c:v>
                </c:pt>
                <c:pt idx="1830">
                  <c:v>73.069827126164682</c:v>
                </c:pt>
                <c:pt idx="1831">
                  <c:v>73.077275256784162</c:v>
                </c:pt>
                <c:pt idx="1832">
                  <c:v>73.084724023460595</c:v>
                </c:pt>
                <c:pt idx="1833">
                  <c:v>73.092173432549046</c:v>
                </c:pt>
                <c:pt idx="1834">
                  <c:v>73.099623490412327</c:v>
                </c:pt>
                <c:pt idx="1835">
                  <c:v>73.107074203421007</c:v>
                </c:pt>
                <c:pt idx="1836">
                  <c:v>73.114525577953529</c:v>
                </c:pt>
                <c:pt idx="1837">
                  <c:v>73.121977620396223</c:v>
                </c:pt>
                <c:pt idx="1838">
                  <c:v>73.129430337143319</c:v>
                </c:pt>
                <c:pt idx="1839">
                  <c:v>73.136883734597021</c:v>
                </c:pt>
                <c:pt idx="1840">
                  <c:v>73.144337819167589</c:v>
                </c:pt>
                <c:pt idx="1841">
                  <c:v>73.1517925972733</c:v>
                </c:pt>
                <c:pt idx="1842">
                  <c:v>73.159248075340585</c:v>
                </c:pt>
                <c:pt idx="1843">
                  <c:v>73.166704259803979</c:v>
                </c:pt>
                <c:pt idx="1844">
                  <c:v>73.174161157106298</c:v>
                </c:pt>
                <c:pt idx="1845">
                  <c:v>73.18161877369856</c:v>
                </c:pt>
                <c:pt idx="1846">
                  <c:v>73.189077116040053</c:v>
                </c:pt>
                <c:pt idx="1847">
                  <c:v>73.196536190598493</c:v>
                </c:pt>
                <c:pt idx="1848">
                  <c:v>73.203996003849909</c:v>
                </c:pt>
                <c:pt idx="1849">
                  <c:v>73.211456562278826</c:v>
                </c:pt>
                <c:pt idx="1850">
                  <c:v>73.218917872378228</c:v>
                </c:pt>
                <c:pt idx="1851">
                  <c:v>73.226379940649622</c:v>
                </c:pt>
                <c:pt idx="1852">
                  <c:v>73.233842773603158</c:v>
                </c:pt>
                <c:pt idx="1853">
                  <c:v>73.241306377757553</c:v>
                </c:pt>
                <c:pt idx="1854">
                  <c:v>73.248770759640209</c:v>
                </c:pt>
                <c:pt idx="1855">
                  <c:v>73.256235925787308</c:v>
                </c:pt>
                <c:pt idx="1856">
                  <c:v>73.26370188274376</c:v>
                </c:pt>
                <c:pt idx="1857">
                  <c:v>73.271168637063326</c:v>
                </c:pt>
                <c:pt idx="1858">
                  <c:v>73.278636195308636</c:v>
                </c:pt>
                <c:pt idx="1859">
                  <c:v>73.286104564051215</c:v>
                </c:pt>
                <c:pt idx="1860">
                  <c:v>73.293573749871598</c:v>
                </c:pt>
                <c:pt idx="1861">
                  <c:v>73.301043759359359</c:v>
                </c:pt>
                <c:pt idx="1862">
                  <c:v>73.308514599113067</c:v>
                </c:pt>
                <c:pt idx="1863">
                  <c:v>73.315986275740471</c:v>
                </c:pt>
                <c:pt idx="1864">
                  <c:v>73.323458795858528</c:v>
                </c:pt>
                <c:pt idx="1865">
                  <c:v>73.330932166093305</c:v>
                </c:pt>
                <c:pt idx="1866">
                  <c:v>73.338406393080263</c:v>
                </c:pt>
                <c:pt idx="1867">
                  <c:v>73.345881483464083</c:v>
                </c:pt>
                <c:pt idx="1868">
                  <c:v>73.353357443898901</c:v>
                </c:pt>
                <c:pt idx="1869">
                  <c:v>73.360834281048227</c:v>
                </c:pt>
                <c:pt idx="1870">
                  <c:v>73.368312001585068</c:v>
                </c:pt>
                <c:pt idx="1871">
                  <c:v>73.375790612191935</c:v>
                </c:pt>
                <c:pt idx="1872">
                  <c:v>73.383270119560962</c:v>
                </c:pt>
                <c:pt idx="1873">
                  <c:v>73.390750530393859</c:v>
                </c:pt>
                <c:pt idx="1874">
                  <c:v>73.398231851402087</c:v>
                </c:pt>
                <c:pt idx="1875">
                  <c:v>73.405714089306741</c:v>
                </c:pt>
                <c:pt idx="1876">
                  <c:v>73.413197250838778</c:v>
                </c:pt>
                <c:pt idx="1877">
                  <c:v>73.420681342739016</c:v>
                </c:pt>
                <c:pt idx="1878">
                  <c:v>73.428166371758053</c:v>
                </c:pt>
                <c:pt idx="1879">
                  <c:v>73.435652344656575</c:v>
                </c:pt>
                <c:pt idx="1880">
                  <c:v>73.44313926820513</c:v>
                </c:pt>
                <c:pt idx="1881">
                  <c:v>73.450627149184399</c:v>
                </c:pt>
                <c:pt idx="1882">
                  <c:v>73.458115994385153</c:v>
                </c:pt>
                <c:pt idx="1883">
                  <c:v>73.465605810608295</c:v>
                </c:pt>
                <c:pt idx="1884">
                  <c:v>73.47309660466496</c:v>
                </c:pt>
                <c:pt idx="1885">
                  <c:v>73.480588383376556</c:v>
                </c:pt>
                <c:pt idx="1886">
                  <c:v>73.488081153574797</c:v>
                </c:pt>
                <c:pt idx="1887">
                  <c:v>73.495574922101767</c:v>
                </c:pt>
                <c:pt idx="1888">
                  <c:v>73.503069695809984</c:v>
                </c:pt>
                <c:pt idx="1889">
                  <c:v>73.510565481562438</c:v>
                </c:pt>
                <c:pt idx="1890">
                  <c:v>73.518062286232663</c:v>
                </c:pt>
                <c:pt idx="1891">
                  <c:v>73.525560116704824</c:v>
                </c:pt>
                <c:pt idx="1892">
                  <c:v>73.533058979873672</c:v>
                </c:pt>
                <c:pt idx="1893">
                  <c:v>73.540558882644703</c:v>
                </c:pt>
                <c:pt idx="1894">
                  <c:v>73.548059831934168</c:v>
                </c:pt>
                <c:pt idx="1895">
                  <c:v>73.55556183466912</c:v>
                </c:pt>
                <c:pt idx="1896">
                  <c:v>73.563064897787513</c:v>
                </c:pt>
                <c:pt idx="1897">
                  <c:v>73.570569028238197</c:v>
                </c:pt>
                <c:pt idx="1898">
                  <c:v>73.578074232981038</c:v>
                </c:pt>
                <c:pt idx="1899">
                  <c:v>73.585580518986916</c:v>
                </c:pt>
                <c:pt idx="1900">
                  <c:v>73.59308789323785</c:v>
                </c:pt>
                <c:pt idx="1901">
                  <c:v>73.600596362726975</c:v>
                </c:pt>
                <c:pt idx="1902">
                  <c:v>73.608105934458663</c:v>
                </c:pt>
                <c:pt idx="1903">
                  <c:v>73.615616615448587</c:v>
                </c:pt>
                <c:pt idx="1904">
                  <c:v>73.623128412723702</c:v>
                </c:pt>
                <c:pt idx="1905">
                  <c:v>73.630641333322401</c:v>
                </c:pt>
                <c:pt idx="1906">
                  <c:v>73.638155384294464</c:v>
                </c:pt>
                <c:pt idx="1907">
                  <c:v>73.645670572701249</c:v>
                </c:pt>
                <c:pt idx="1908">
                  <c:v>73.653186905615627</c:v>
                </c:pt>
                <c:pt idx="1909">
                  <c:v>73.660704390122135</c:v>
                </c:pt>
                <c:pt idx="1910">
                  <c:v>73.668223033316977</c:v>
                </c:pt>
                <c:pt idx="1911">
                  <c:v>73.675742842308068</c:v>
                </c:pt>
                <c:pt idx="1912">
                  <c:v>73.683263824215231</c:v>
                </c:pt>
                <c:pt idx="1913">
                  <c:v>73.690785986170042</c:v>
                </c:pt>
                <c:pt idx="1914">
                  <c:v>73.698309335316054</c:v>
                </c:pt>
                <c:pt idx="1915">
                  <c:v>73.705833878808818</c:v>
                </c:pt>
                <c:pt idx="1916">
                  <c:v>73.713359623815904</c:v>
                </c:pt>
                <c:pt idx="1917">
                  <c:v>73.720886577517035</c:v>
                </c:pt>
                <c:pt idx="1918">
                  <c:v>73.72841474710404</c:v>
                </c:pt>
                <c:pt idx="1919">
                  <c:v>73.735944139781054</c:v>
                </c:pt>
                <c:pt idx="1920">
                  <c:v>73.74347476276445</c:v>
                </c:pt>
                <c:pt idx="1921">
                  <c:v>73.751006623283004</c:v>
                </c:pt>
                <c:pt idx="1922">
                  <c:v>73.758539728577858</c:v>
                </c:pt>
                <c:pt idx="1923">
                  <c:v>73.766074085902702</c:v>
                </c:pt>
                <c:pt idx="1924">
                  <c:v>73.7736097025237</c:v>
                </c:pt>
                <c:pt idx="1925">
                  <c:v>73.781146585719696</c:v>
                </c:pt>
                <c:pt idx="1926">
                  <c:v>73.788684742782152</c:v>
                </c:pt>
                <c:pt idx="1927">
                  <c:v>73.79622418101529</c:v>
                </c:pt>
                <c:pt idx="1928">
                  <c:v>73.803764907736152</c:v>
                </c:pt>
                <c:pt idx="1929">
                  <c:v>73.811306930274597</c:v>
                </c:pt>
                <c:pt idx="1930">
                  <c:v>73.818850255973459</c:v>
                </c:pt>
                <c:pt idx="1931">
                  <c:v>73.82639489218856</c:v>
                </c:pt>
                <c:pt idx="1932">
                  <c:v>73.833940846288726</c:v>
                </c:pt>
                <c:pt idx="1933">
                  <c:v>73.841488125656014</c:v>
                </c:pt>
                <c:pt idx="1934">
                  <c:v>73.849036737685566</c:v>
                </c:pt>
                <c:pt idx="1935">
                  <c:v>73.856586689785843</c:v>
                </c:pt>
                <c:pt idx="1936">
                  <c:v>73.864137989378619</c:v>
                </c:pt>
                <c:pt idx="1937">
                  <c:v>73.871690643899043</c:v>
                </c:pt>
                <c:pt idx="1938">
                  <c:v>73.879244660795749</c:v>
                </c:pt>
                <c:pt idx="1939">
                  <c:v>73.886800047530869</c:v>
                </c:pt>
                <c:pt idx="1940">
                  <c:v>73.894356811580124</c:v>
                </c:pt>
                <c:pt idx="1941">
                  <c:v>73.901914960432947</c:v>
                </c:pt>
                <c:pt idx="1942">
                  <c:v>73.909474501592413</c:v>
                </c:pt>
                <c:pt idx="1943">
                  <c:v>73.917035442575468</c:v>
                </c:pt>
                <c:pt idx="1944">
                  <c:v>73.92459779091287</c:v>
                </c:pt>
                <c:pt idx="1945">
                  <c:v>73.93216155414936</c:v>
                </c:pt>
                <c:pt idx="1946">
                  <c:v>73.939726739843621</c:v>
                </c:pt>
                <c:pt idx="1947">
                  <c:v>73.947293355568505</c:v>
                </c:pt>
                <c:pt idx="1948">
                  <c:v>73.954861408910887</c:v>
                </c:pt>
                <c:pt idx="1949">
                  <c:v>73.962430907471912</c:v>
                </c:pt>
                <c:pt idx="1950">
                  <c:v>73.970001858867064</c:v>
                </c:pt>
                <c:pt idx="1951">
                  <c:v>73.97757427072608</c:v>
                </c:pt>
                <c:pt idx="1952">
                  <c:v>73.985148150693163</c:v>
                </c:pt>
                <c:pt idx="1953">
                  <c:v>73.992723506427041</c:v>
                </c:pt>
                <c:pt idx="1954">
                  <c:v>74.000300345600976</c:v>
                </c:pt>
                <c:pt idx="1955">
                  <c:v>74.007878675902887</c:v>
                </c:pt>
                <c:pt idx="1956">
                  <c:v>74.015458505035369</c:v>
                </c:pt>
                <c:pt idx="1957">
                  <c:v>74.023039840715853</c:v>
                </c:pt>
                <c:pt idx="1958">
                  <c:v>74.030622690676594</c:v>
                </c:pt>
                <c:pt idx="1959">
                  <c:v>74.038207062664796</c:v>
                </c:pt>
                <c:pt idx="1960">
                  <c:v>74.045792964442654</c:v>
                </c:pt>
                <c:pt idx="1961">
                  <c:v>74.053380403787486</c:v>
                </c:pt>
                <c:pt idx="1962">
                  <c:v>74.060969388491657</c:v>
                </c:pt>
                <c:pt idx="1963">
                  <c:v>74.068559926362866</c:v>
                </c:pt>
                <c:pt idx="1964">
                  <c:v>74.07615202522409</c:v>
                </c:pt>
                <c:pt idx="1965">
                  <c:v>74.083745692913638</c:v>
                </c:pt>
                <c:pt idx="1966">
                  <c:v>74.091340937285338</c:v>
                </c:pt>
                <c:pt idx="1967">
                  <c:v>74.098937766208493</c:v>
                </c:pt>
                <c:pt idx="1968">
                  <c:v>74.106536187568025</c:v>
                </c:pt>
                <c:pt idx="1969">
                  <c:v>74.114136209264572</c:v>
                </c:pt>
                <c:pt idx="1970">
                  <c:v>74.121737839214504</c:v>
                </c:pt>
                <c:pt idx="1971">
                  <c:v>74.129341085350006</c:v>
                </c:pt>
                <c:pt idx="1972">
                  <c:v>74.136945955619225</c:v>
                </c:pt>
                <c:pt idx="1973">
                  <c:v>74.144552457986279</c:v>
                </c:pt>
                <c:pt idx="1974">
                  <c:v>74.152160600431344</c:v>
                </c:pt>
                <c:pt idx="1975">
                  <c:v>74.15977039095074</c:v>
                </c:pt>
                <c:pt idx="1976">
                  <c:v>74.167381837557087</c:v>
                </c:pt>
                <c:pt idx="1977">
                  <c:v>74.17499494827922</c:v>
                </c:pt>
                <c:pt idx="1978">
                  <c:v>74.182609731162415</c:v>
                </c:pt>
                <c:pt idx="1979">
                  <c:v>74.190226194268405</c:v>
                </c:pt>
                <c:pt idx="1980">
                  <c:v>74.197844345675463</c:v>
                </c:pt>
                <c:pt idx="1981">
                  <c:v>74.205464193478534</c:v>
                </c:pt>
                <c:pt idx="1982">
                  <c:v>74.213085745789186</c:v>
                </c:pt>
                <c:pt idx="1983">
                  <c:v>74.220709010735888</c:v>
                </c:pt>
                <c:pt idx="1984">
                  <c:v>74.228333996463931</c:v>
                </c:pt>
                <c:pt idx="1985">
                  <c:v>74.235960711135547</c:v>
                </c:pt>
                <c:pt idx="1986">
                  <c:v>74.243589162930007</c:v>
                </c:pt>
                <c:pt idx="1987">
                  <c:v>74.251219360043777</c:v>
                </c:pt>
                <c:pt idx="1988">
                  <c:v>74.25885131069046</c:v>
                </c:pt>
                <c:pt idx="1989">
                  <c:v>74.266485023100955</c:v>
                </c:pt>
                <c:pt idx="1990">
                  <c:v>74.274120505523612</c:v>
                </c:pt>
                <c:pt idx="1991">
                  <c:v>74.281757766224132</c:v>
                </c:pt>
                <c:pt idx="1992">
                  <c:v>74.289396813485837</c:v>
                </c:pt>
                <c:pt idx="1993">
                  <c:v>74.297037655609657</c:v>
                </c:pt>
                <c:pt idx="1994">
                  <c:v>74.304680300914256</c:v>
                </c:pt>
                <c:pt idx="1995">
                  <c:v>74.312324757736079</c:v>
                </c:pt>
                <c:pt idx="1996">
                  <c:v>74.319971034429486</c:v>
                </c:pt>
                <c:pt idx="1997">
                  <c:v>74.327619139366803</c:v>
                </c:pt>
                <c:pt idx="1998">
                  <c:v>74.335269080938446</c:v>
                </c:pt>
                <c:pt idx="1999">
                  <c:v>74.342920867552934</c:v>
                </c:pt>
                <c:pt idx="2000" formatCode="General">
                  <c:v>74.350574507637063</c:v>
                </c:pt>
                <c:pt idx="2001" formatCode="General">
                  <c:v>74.358230009635989</c:v>
                </c:pt>
                <c:pt idx="2002" formatCode="General">
                  <c:v>74.365887382013241</c:v>
                </c:pt>
                <c:pt idx="2003" formatCode="General">
                  <c:v>74.373546633250896</c:v>
                </c:pt>
                <c:pt idx="2004" formatCode="General">
                  <c:v>74.381207771849603</c:v>
                </c:pt>
                <c:pt idx="2005" formatCode="General">
                  <c:v>74.388870806328725</c:v>
                </c:pt>
                <c:pt idx="2006" formatCode="General">
                  <c:v>74.396535745226402</c:v>
                </c:pt>
                <c:pt idx="2007" formatCode="General">
                  <c:v>74.404202597099655</c:v>
                </c:pt>
                <c:pt idx="2008" formatCode="General">
                  <c:v>74.411871370524466</c:v>
                </c:pt>
                <c:pt idx="2009" formatCode="General">
                  <c:v>74.419542074095901</c:v>
                </c:pt>
                <c:pt idx="2010" formatCode="General">
                  <c:v>74.427214716428111</c:v>
                </c:pt>
                <c:pt idx="2011" formatCode="General">
                  <c:v>74.434889306154574</c:v>
                </c:pt>
                <c:pt idx="2012" formatCode="General">
                  <c:v>74.44256585192808</c:v>
                </c:pt>
                <c:pt idx="2013" formatCode="General">
                  <c:v>74.450244362420847</c:v>
                </c:pt>
                <c:pt idx="2014" formatCode="General">
                  <c:v>74.457924846324602</c:v>
                </c:pt>
                <c:pt idx="2015" formatCode="General">
                  <c:v>74.465607312350755</c:v>
                </c:pt>
                <c:pt idx="2016" formatCode="General">
                  <c:v>74.473291769230357</c:v>
                </c:pt>
                <c:pt idx="2017" formatCode="General">
                  <c:v>74.480978225714381</c:v>
                </c:pt>
                <c:pt idx="2018" formatCode="General">
                  <c:v>74.488666690573595</c:v>
                </c:pt>
                <c:pt idx="2019" formatCode="General">
                  <c:v>74.496357172598877</c:v>
                </c:pt>
                <c:pt idx="2020" formatCode="General">
                  <c:v>74.504049680601156</c:v>
                </c:pt>
                <c:pt idx="2021" formatCode="General">
                  <c:v>74.511744223411554</c:v>
                </c:pt>
                <c:pt idx="2022" formatCode="General">
                  <c:v>74.519440809881587</c:v>
                </c:pt>
                <c:pt idx="2023" formatCode="General">
                  <c:v>74.527139448883077</c:v>
                </c:pt>
                <c:pt idx="2024" formatCode="General">
                  <c:v>74.53484014930838</c:v>
                </c:pt>
                <c:pt idx="2025" formatCode="General">
                  <c:v>74.542542920070503</c:v>
                </c:pt>
                <c:pt idx="2026" formatCode="General">
                  <c:v>74.550247770103084</c:v>
                </c:pt>
                <c:pt idx="2027" formatCode="General">
                  <c:v>74.557954708360612</c:v>
                </c:pt>
                <c:pt idx="2028" formatCode="General">
                  <c:v>74.565663743818476</c:v>
                </c:pt>
                <c:pt idx="2029" formatCode="General">
                  <c:v>74.573374885473058</c:v>
                </c:pt>
                <c:pt idx="2030" formatCode="General">
                  <c:v>74.581088142341855</c:v>
                </c:pt>
                <c:pt idx="2031" formatCode="General">
                  <c:v>74.588803523463611</c:v>
                </c:pt>
                <c:pt idx="2032" formatCode="General">
                  <c:v>74.59652103789837</c:v>
                </c:pt>
                <c:pt idx="2033" formatCode="General">
                  <c:v>74.604240694727565</c:v>
                </c:pt>
                <c:pt idx="2034" formatCode="General">
                  <c:v>74.611962503054201</c:v>
                </c:pt>
                <c:pt idx="2035" formatCode="General">
                  <c:v>74.619686472002911</c:v>
                </c:pt>
                <c:pt idx="2036" formatCode="General">
                  <c:v>74.627412610720029</c:v>
                </c:pt>
                <c:pt idx="2037" formatCode="General">
                  <c:v>74.635140928373772</c:v>
                </c:pt>
                <c:pt idx="2038" formatCode="General">
                  <c:v>74.642871434154287</c:v>
                </c:pt>
                <c:pt idx="2039" formatCode="General">
                  <c:v>74.650604137273817</c:v>
                </c:pt>
                <c:pt idx="2040" formatCode="General">
                  <c:v>74.658339046966717</c:v>
                </c:pt>
                <c:pt idx="2041" formatCode="General">
                  <c:v>74.666076172489639</c:v>
                </c:pt>
                <c:pt idx="2042" formatCode="General">
                  <c:v>74.673815523121661</c:v>
                </c:pt>
                <c:pt idx="2043" formatCode="General">
                  <c:v>74.681557108164284</c:v>
                </c:pt>
                <c:pt idx="2044" formatCode="General">
                  <c:v>74.689300936941677</c:v>
                </c:pt>
                <c:pt idx="2045" formatCode="General">
                  <c:v>74.697047018800674</c:v>
                </c:pt>
                <c:pt idx="2046" formatCode="General">
                  <c:v>74.704795363110975</c:v>
                </c:pt>
                <c:pt idx="2047" formatCode="General">
                  <c:v>74.712545979265172</c:v>
                </c:pt>
                <c:pt idx="2048" formatCode="General">
                  <c:v>74.720298876678982</c:v>
                </c:pt>
                <c:pt idx="2049" formatCode="General">
                  <c:v>74.728054064791181</c:v>
                </c:pt>
                <c:pt idx="2050" formatCode="General">
                  <c:v>74.73581155306394</c:v>
                </c:pt>
                <c:pt idx="2051" formatCode="General">
                  <c:v>74.743571350982734</c:v>
                </c:pt>
                <c:pt idx="2052" formatCode="General">
                  <c:v>74.751333468056586</c:v>
                </c:pt>
                <c:pt idx="2053" formatCode="General">
                  <c:v>74.759097913818138</c:v>
                </c:pt>
                <c:pt idx="2054" formatCode="General">
                  <c:v>74.766864697823735</c:v>
                </c:pt>
                <c:pt idx="2055" formatCode="General">
                  <c:v>74.774633829653609</c:v>
                </c:pt>
                <c:pt idx="2056" formatCode="General">
                  <c:v>74.782405318911984</c:v>
                </c:pt>
                <c:pt idx="2057" formatCode="General">
                  <c:v>74.790179175227138</c:v>
                </c:pt>
                <c:pt idx="2058" formatCode="General">
                  <c:v>74.797955408251553</c:v>
                </c:pt>
                <c:pt idx="2059" formatCode="General">
                  <c:v>74.805734027662083</c:v>
                </c:pt>
                <c:pt idx="2060" formatCode="General">
                  <c:v>74.813515043159981</c:v>
                </c:pt>
                <c:pt idx="2061" formatCode="General">
                  <c:v>74.821298464471084</c:v>
                </c:pt>
                <c:pt idx="2062" formatCode="General">
                  <c:v>74.829084301345944</c:v>
                </c:pt>
                <c:pt idx="2063" formatCode="General">
                  <c:v>74.836872563559879</c:v>
                </c:pt>
                <c:pt idx="2064" formatCode="General">
                  <c:v>74.844663260913165</c:v>
                </c:pt>
                <c:pt idx="2065" formatCode="General">
                  <c:v>74.852456403231159</c:v>
                </c:pt>
                <c:pt idx="2066" formatCode="General">
                  <c:v>74.860252000364326</c:v>
                </c:pt>
                <c:pt idx="2067" formatCode="General">
                  <c:v>74.868050062188516</c:v>
                </c:pt>
                <c:pt idx="2068" formatCode="General">
                  <c:v>74.875850598604956</c:v>
                </c:pt>
                <c:pt idx="2069" formatCode="General">
                  <c:v>74.883653619540439</c:v>
                </c:pt>
                <c:pt idx="2070" formatCode="General">
                  <c:v>74.891459134947439</c:v>
                </c:pt>
                <c:pt idx="2071" formatCode="General">
                  <c:v>74.899267154804264</c:v>
                </c:pt>
                <c:pt idx="2072" formatCode="General">
                  <c:v>74.907077689115098</c:v>
                </c:pt>
                <c:pt idx="2073" formatCode="General">
                  <c:v>74.914890747910263</c:v>
                </c:pt>
                <c:pt idx="2074" formatCode="General">
                  <c:v>74.922706341246197</c:v>
                </c:pt>
                <c:pt idx="2075" formatCode="General">
                  <c:v>74.930524479205715</c:v>
                </c:pt>
                <c:pt idx="2076" formatCode="General">
                  <c:v>74.938345171898092</c:v>
                </c:pt>
                <c:pt idx="2077" formatCode="General">
                  <c:v>74.946168429459121</c:v>
                </c:pt>
                <c:pt idx="2078" formatCode="General">
                  <c:v>74.95399426205141</c:v>
                </c:pt>
                <c:pt idx="2079" formatCode="General">
                  <c:v>74.961822679864284</c:v>
                </c:pt>
                <c:pt idx="2080" formatCode="General">
                  <c:v>74.969653693114196</c:v>
                </c:pt>
                <c:pt idx="2081" formatCode="General">
                  <c:v>74.977487312044616</c:v>
                </c:pt>
                <c:pt idx="2082" formatCode="General">
                  <c:v>74.985323546926281</c:v>
                </c:pt>
                <c:pt idx="2083" formatCode="General">
                  <c:v>74.993162408057358</c:v>
                </c:pt>
                <c:pt idx="2084" formatCode="General">
                  <c:v>75.001003905763469</c:v>
                </c:pt>
                <c:pt idx="2085" formatCode="General">
                  <c:v>75.008848050397944</c:v>
                </c:pt>
                <c:pt idx="2086" formatCode="General">
                  <c:v>75.016694852341914</c:v>
                </c:pt>
                <c:pt idx="2087" formatCode="General">
                  <c:v>75.024544322004431</c:v>
                </c:pt>
                <c:pt idx="2088" formatCode="General">
                  <c:v>75.032396469822586</c:v>
                </c:pt>
                <c:pt idx="2089" formatCode="General">
                  <c:v>75.040251306261737</c:v>
                </c:pt>
                <c:pt idx="2090" formatCode="General">
                  <c:v>75.048108841815605</c:v>
                </c:pt>
                <c:pt idx="2091" formatCode="General">
                  <c:v>75.05596908700636</c:v>
                </c:pt>
                <c:pt idx="2092" formatCode="General">
                  <c:v>75.063832052384825</c:v>
                </c:pt>
                <c:pt idx="2093" formatCode="General">
                  <c:v>75.071697748530624</c:v>
                </c:pt>
                <c:pt idx="2094" formatCode="General">
                  <c:v>75.079566186052332</c:v>
                </c:pt>
                <c:pt idx="2095" formatCode="General">
                  <c:v>75.087437375587527</c:v>
                </c:pt>
                <c:pt idx="2096" formatCode="General">
                  <c:v>75.09531132780306</c:v>
                </c:pt>
                <c:pt idx="2097" formatCode="General">
                  <c:v>75.103188053395101</c:v>
                </c:pt>
                <c:pt idx="2098" formatCode="General">
                  <c:v>75.111067563089392</c:v>
                </c:pt>
                <c:pt idx="2099" formatCode="General">
                  <c:v>75.118949867641305</c:v>
                </c:pt>
                <c:pt idx="2100" formatCode="General">
                  <c:v>75.126834977835955</c:v>
                </c:pt>
                <c:pt idx="2101" formatCode="General">
                  <c:v>75.134722904488541</c:v>
                </c:pt>
                <c:pt idx="2102" formatCode="General">
                  <c:v>75.142613658444262</c:v>
                </c:pt>
                <c:pt idx="2103" formatCode="General">
                  <c:v>75.150507250578656</c:v>
                </c:pt>
                <c:pt idx="2104" formatCode="General">
                  <c:v>75.158403691797574</c:v>
                </c:pt>
                <c:pt idx="2105" formatCode="General">
                  <c:v>75.166302993037547</c:v>
                </c:pt>
                <c:pt idx="2106" formatCode="General">
                  <c:v>75.174205165265761</c:v>
                </c:pt>
                <c:pt idx="2107" formatCode="General">
                  <c:v>75.182110219480265</c:v>
                </c:pt>
                <c:pt idx="2108" formatCode="General">
                  <c:v>75.190018166710161</c:v>
                </c:pt>
                <c:pt idx="2109" formatCode="General">
                  <c:v>75.197929018015742</c:v>
                </c:pt>
                <c:pt idx="2110" formatCode="General">
                  <c:v>75.205842784488638</c:v>
                </c:pt>
                <c:pt idx="2111" formatCode="General">
                  <c:v>75.213759477251983</c:v>
                </c:pt>
                <c:pt idx="2112" formatCode="General">
                  <c:v>75.22167910746056</c:v>
                </c:pt>
                <c:pt idx="2113" formatCode="General">
                  <c:v>75.229601686300995</c:v>
                </c:pt>
                <c:pt idx="2114" formatCode="General">
                  <c:v>75.237527224991851</c:v>
                </c:pt>
                <c:pt idx="2115" formatCode="General">
                  <c:v>75.245455734783917</c:v>
                </c:pt>
                <c:pt idx="2116" formatCode="General">
                  <c:v>75.2533872269602</c:v>
                </c:pt>
                <c:pt idx="2117" formatCode="General">
                  <c:v>75.261321712836235</c:v>
                </c:pt>
                <c:pt idx="2118" formatCode="General">
                  <c:v>75.269259203760214</c:v>
                </c:pt>
                <c:pt idx="2119" formatCode="General">
                  <c:v>75.277199711113042</c:v>
                </c:pt>
                <c:pt idx="2120" formatCode="General">
                  <c:v>75.285143246308664</c:v>
                </c:pt>
                <c:pt idx="2121" formatCode="General">
                  <c:v>75.293089820794194</c:v>
                </c:pt>
                <c:pt idx="2122" formatCode="General">
                  <c:v>75.301039446049955</c:v>
                </c:pt>
                <c:pt idx="2123" formatCode="General">
                  <c:v>75.308992133589783</c:v>
                </c:pt>
                <c:pt idx="2124" formatCode="General">
                  <c:v>75.316947894961231</c:v>
                </c:pt>
                <c:pt idx="2125" formatCode="General">
                  <c:v>75.324906741745579</c:v>
                </c:pt>
                <c:pt idx="2126" formatCode="General">
                  <c:v>75.332868685558111</c:v>
                </c:pt>
                <c:pt idx="2127" formatCode="General">
                  <c:v>75.34083373804836</c:v>
                </c:pt>
                <c:pt idx="2128" formatCode="General">
                  <c:v>75.348801910900079</c:v>
                </c:pt>
                <c:pt idx="2129" formatCode="General">
                  <c:v>75.356773215831595</c:v>
                </c:pt>
                <c:pt idx="2130" formatCode="General">
                  <c:v>75.364747664595953</c:v>
                </c:pt>
                <c:pt idx="2131" formatCode="General">
                  <c:v>75.372725268981014</c:v>
                </c:pt>
                <c:pt idx="2132" formatCode="General">
                  <c:v>75.380706040809713</c:v>
                </c:pt>
                <c:pt idx="2133" formatCode="General">
                  <c:v>75.388689991940225</c:v>
                </c:pt>
                <c:pt idx="2134" formatCode="General">
                  <c:v>75.396677134266142</c:v>
                </c:pt>
                <c:pt idx="2135" formatCode="General">
                  <c:v>75.404667479716579</c:v>
                </c:pt>
                <c:pt idx="2136" formatCode="General">
                  <c:v>75.412661040256523</c:v>
                </c:pt>
                <c:pt idx="2137" formatCode="General">
                  <c:v>75.420657827886828</c:v>
                </c:pt>
                <c:pt idx="2138" formatCode="General">
                  <c:v>75.428657854644584</c:v>
                </c:pt>
                <c:pt idx="2139" formatCode="General">
                  <c:v>75.436661132603135</c:v>
                </c:pt>
                <c:pt idx="2140" formatCode="General">
                  <c:v>75.444667673872388</c:v>
                </c:pt>
                <c:pt idx="2141" formatCode="General">
                  <c:v>75.45267749059893</c:v>
                </c:pt>
                <c:pt idx="2142" formatCode="General">
                  <c:v>75.460690594966266</c:v>
                </c:pt>
                <c:pt idx="2143" formatCode="General">
                  <c:v>75.468706999195007</c:v>
                </c:pt>
                <c:pt idx="2144" formatCode="General">
                  <c:v>75.476726715542952</c:v>
                </c:pt>
                <c:pt idx="2145" formatCode="General">
                  <c:v>75.484749756305519</c:v>
                </c:pt>
                <c:pt idx="2146" formatCode="General">
                  <c:v>75.492776133815667</c:v>
                </c:pt>
                <c:pt idx="2147" formatCode="General">
                  <c:v>75.500805860444274</c:v>
                </c:pt>
                <c:pt idx="2148" formatCode="General">
                  <c:v>75.508838948600285</c:v>
                </c:pt>
                <c:pt idx="2149" formatCode="General">
                  <c:v>75.516875410730862</c:v>
                </c:pt>
                <c:pt idx="2150" formatCode="General">
                  <c:v>75.524915259321688</c:v>
                </c:pt>
                <c:pt idx="2151" formatCode="General">
                  <c:v>75.532958506897032</c:v>
                </c:pt>
                <c:pt idx="2152" formatCode="General">
                  <c:v>75.541005166020085</c:v>
                </c:pt>
                <c:pt idx="2153" formatCode="General">
                  <c:v>75.549055249293062</c:v>
                </c:pt>
                <c:pt idx="2154" formatCode="General">
                  <c:v>75.557108769357441</c:v>
                </c:pt>
                <c:pt idx="2155" formatCode="General">
                  <c:v>75.565165738894194</c:v>
                </c:pt>
                <c:pt idx="2156" formatCode="General">
                  <c:v>75.573226170623968</c:v>
                </c:pt>
                <c:pt idx="2157" formatCode="General">
                  <c:v>75.581290077307287</c:v>
                </c:pt>
                <c:pt idx="2158" formatCode="General">
                  <c:v>75.589357471744748</c:v>
                </c:pt>
                <c:pt idx="2159" formatCode="General">
                  <c:v>75.597428366777322</c:v>
                </c:pt>
                <c:pt idx="2160" formatCode="General">
                  <c:v>75.605502775286411</c:v>
                </c:pt>
                <c:pt idx="2161" formatCode="General">
                  <c:v>75.613580710194228</c:v>
                </c:pt>
                <c:pt idx="2162" formatCode="General">
                  <c:v>75.621662184463844</c:v>
                </c:pt>
                <c:pt idx="2163" formatCode="General">
                  <c:v>75.629747211099556</c:v>
                </c:pt>
                <c:pt idx="2164" formatCode="General">
                  <c:v>75.637835803147027</c:v>
                </c:pt>
                <c:pt idx="2165" formatCode="General">
                  <c:v>75.645927973693489</c:v>
                </c:pt>
                <c:pt idx="2166" formatCode="General">
                  <c:v>75.654023735868009</c:v>
                </c:pt>
                <c:pt idx="2167" formatCode="General">
                  <c:v>75.66212310284169</c:v>
                </c:pt>
                <c:pt idx="2168" formatCode="General">
                  <c:v>75.670226087827885</c:v>
                </c:pt>
                <c:pt idx="2169" formatCode="General">
                  <c:v>75.678332704082408</c:v>
                </c:pt>
                <c:pt idx="2170" formatCode="General">
                  <c:v>75.686442964903847</c:v>
                </c:pt>
                <c:pt idx="2171" formatCode="General">
                  <c:v>75.694556883633624</c:v>
                </c:pt>
                <c:pt idx="2172" formatCode="General">
                  <c:v>75.702674473656415</c:v>
                </c:pt>
                <c:pt idx="2173" formatCode="General">
                  <c:v>75.710795748400244</c:v>
                </c:pt>
                <c:pt idx="2174" formatCode="General">
                  <c:v>75.71892072133673</c:v>
                </c:pt>
                <c:pt idx="2175" formatCode="General">
                  <c:v>75.727049405981404</c:v>
                </c:pt>
                <c:pt idx="2176" formatCode="General">
                  <c:v>75.735181815893839</c:v>
                </c:pt>
                <c:pt idx="2177" formatCode="General">
                  <c:v>75.743317964677956</c:v>
                </c:pt>
                <c:pt idx="2178" formatCode="General">
                  <c:v>75.751457865982204</c:v>
                </c:pt>
                <c:pt idx="2179" formatCode="General">
                  <c:v>75.75960153349989</c:v>
                </c:pt>
                <c:pt idx="2180" formatCode="General">
                  <c:v>75.767748980969287</c:v>
                </c:pt>
                <c:pt idx="2181" formatCode="General">
                  <c:v>75.775900222173988</c:v>
                </c:pt>
                <c:pt idx="2182" formatCode="General">
                  <c:v>75.784055270943085</c:v>
                </c:pt>
                <c:pt idx="2183" formatCode="General">
                  <c:v>75.792214141151462</c:v>
                </c:pt>
                <c:pt idx="2184" formatCode="General">
                  <c:v>75.800376846719999</c:v>
                </c:pt>
                <c:pt idx="2185" formatCode="General">
                  <c:v>75.808543401615836</c:v>
                </c:pt>
                <c:pt idx="2186" formatCode="General">
                  <c:v>75.816713819852595</c:v>
                </c:pt>
                <c:pt idx="2187" formatCode="General">
                  <c:v>75.824888115490708</c:v>
                </c:pt>
                <c:pt idx="2188" formatCode="General">
                  <c:v>75.833066302637562</c:v>
                </c:pt>
                <c:pt idx="2189" formatCode="General">
                  <c:v>75.841248395447849</c:v>
                </c:pt>
                <c:pt idx="2190" formatCode="General">
                  <c:v>75.84943440812377</c:v>
                </c:pt>
                <c:pt idx="2191" formatCode="General">
                  <c:v>75.857624354915302</c:v>
                </c:pt>
                <c:pt idx="2192" formatCode="General">
                  <c:v>75.865818250120427</c:v>
                </c:pt>
                <c:pt idx="2193" formatCode="General">
                  <c:v>75.874016108085499</c:v>
                </c:pt>
                <c:pt idx="2194" formatCode="General">
                  <c:v>75.882217943205319</c:v>
                </c:pt>
                <c:pt idx="2195" formatCode="General">
                  <c:v>75.890423769923615</c:v>
                </c:pt>
                <c:pt idx="2196" formatCode="General">
                  <c:v>75.898633602733128</c:v>
                </c:pt>
                <c:pt idx="2197" formatCode="General">
                  <c:v>75.90684745617601</c:v>
                </c:pt>
                <c:pt idx="2198" formatCode="General">
                  <c:v>75.915065344843981</c:v>
                </c:pt>
                <c:pt idx="2199" formatCode="General">
                  <c:v>75.923287283378713</c:v>
                </c:pt>
                <c:pt idx="2200" formatCode="General">
                  <c:v>75.931513286471983</c:v>
                </c:pt>
                <c:pt idx="2201" formatCode="General">
                  <c:v>75.939743368866061</c:v>
                </c:pt>
                <c:pt idx="2202" formatCode="General">
                  <c:v>75.947977545353893</c:v>
                </c:pt>
                <c:pt idx="2203" formatCode="General">
                  <c:v>75.95621583077947</c:v>
                </c:pt>
                <c:pt idx="2204" formatCode="General">
                  <c:v>75.96445824003797</c:v>
                </c:pt>
                <c:pt idx="2205" formatCode="General">
                  <c:v>75.972704788076243</c:v>
                </c:pt>
                <c:pt idx="2206" formatCode="General">
                  <c:v>75.980955489892878</c:v>
                </c:pt>
                <c:pt idx="2207" formatCode="General">
                  <c:v>75.98921036053865</c:v>
                </c:pt>
                <c:pt idx="2208" formatCode="General">
                  <c:v>75.997469415116683</c:v>
                </c:pt>
                <c:pt idx="2209" formatCode="General">
                  <c:v>76.005732668782898</c:v>
                </c:pt>
                <c:pt idx="2210" formatCode="General">
                  <c:v>76.014000136746105</c:v>
                </c:pt>
                <c:pt idx="2211" formatCode="General">
                  <c:v>76.022271834268466</c:v>
                </c:pt>
                <c:pt idx="2212" formatCode="General">
                  <c:v>76.030547776665699</c:v>
                </c:pt>
                <c:pt idx="2213" formatCode="General">
                  <c:v>76.038827979307371</c:v>
                </c:pt>
                <c:pt idx="2214" formatCode="General">
                  <c:v>76.047112457617288</c:v>
                </c:pt>
                <c:pt idx="2215" formatCode="General">
                  <c:v>76.055401227073659</c:v>
                </c:pt>
                <c:pt idx="2216" formatCode="General">
                  <c:v>76.06369430320953</c:v>
                </c:pt>
                <c:pt idx="2217" formatCode="General">
                  <c:v>76.071991701612987</c:v>
                </c:pt>
                <c:pt idx="2218" formatCode="General">
                  <c:v>76.080293437927537</c:v>
                </c:pt>
                <c:pt idx="2219" formatCode="General">
                  <c:v>76.088599527852381</c:v>
                </c:pt>
                <c:pt idx="2220" formatCode="General">
                  <c:v>76.096909987142695</c:v>
                </c:pt>
                <c:pt idx="2221" formatCode="General">
                  <c:v>76.10522483161003</c:v>
                </c:pt>
                <c:pt idx="2222" formatCode="General">
                  <c:v>76.113544077122526</c:v>
                </c:pt>
                <c:pt idx="2223" formatCode="General">
                  <c:v>76.121867739605293</c:v>
                </c:pt>
                <c:pt idx="2224" formatCode="General">
                  <c:v>76.130195835040752</c:v>
                </c:pt>
                <c:pt idx="2225" formatCode="General">
                  <c:v>76.138528379468866</c:v>
                </c:pt>
                <c:pt idx="2226" formatCode="General">
                  <c:v>76.14686538898755</c:v>
                </c:pt>
                <c:pt idx="2227" formatCode="General">
                  <c:v>76.155206879752939</c:v>
                </c:pt>
                <c:pt idx="2228" formatCode="General">
                  <c:v>76.163552867979789</c:v>
                </c:pt>
                <c:pt idx="2229" formatCode="General">
                  <c:v>76.171903369941703</c:v>
                </c:pt>
                <c:pt idx="2230" formatCode="General">
                  <c:v>76.180258401971557</c:v>
                </c:pt>
                <c:pt idx="2231" formatCode="General">
                  <c:v>76.1886179804618</c:v>
                </c:pt>
                <c:pt idx="2232" formatCode="General">
                  <c:v>76.196982121864778</c:v>
                </c:pt>
                <c:pt idx="2233" formatCode="General">
                  <c:v>76.205350842693065</c:v>
                </c:pt>
                <c:pt idx="2234" formatCode="General">
                  <c:v>76.213724159519856</c:v>
                </c:pt>
                <c:pt idx="2235" formatCode="General">
                  <c:v>76.222102088979284</c:v>
                </c:pt>
                <c:pt idx="2236" formatCode="General">
                  <c:v>76.230484647766744</c:v>
                </c:pt>
                <c:pt idx="2237" formatCode="General">
                  <c:v>76.238871852639278</c:v>
                </c:pt>
                <c:pt idx="2238" formatCode="General">
                  <c:v>76.247263720415916</c:v>
                </c:pt>
                <c:pt idx="2239" formatCode="General">
                  <c:v>76.255660267977973</c:v>
                </c:pt>
                <c:pt idx="2240" formatCode="General">
                  <c:v>76.264061512269521</c:v>
                </c:pt>
                <c:pt idx="2241" formatCode="General">
                  <c:v>76.272467470297656</c:v>
                </c:pt>
                <c:pt idx="2242" formatCode="General">
                  <c:v>76.280878159132868</c:v>
                </c:pt>
                <c:pt idx="2243" formatCode="General">
                  <c:v>76.289293595909442</c:v>
                </c:pt>
                <c:pt idx="2244" formatCode="General">
                  <c:v>76.297713797825836</c:v>
                </c:pt>
                <c:pt idx="2245" formatCode="General">
                  <c:v>76.306138782144942</c:v>
                </c:pt>
                <c:pt idx="2246" formatCode="General">
                  <c:v>76.314568566194623</c:v>
                </c:pt>
                <c:pt idx="2247" formatCode="General">
                  <c:v>76.323003167367929</c:v>
                </c:pt>
                <c:pt idx="2248" formatCode="General">
                  <c:v>76.331442603123563</c:v>
                </c:pt>
                <c:pt idx="2249" formatCode="General">
                  <c:v>76.339886890986278</c:v>
                </c:pt>
                <c:pt idx="2250" formatCode="General">
                  <c:v>76.348336048547182</c:v>
                </c:pt>
                <c:pt idx="2251" formatCode="General">
                  <c:v>76.35679009346417</c:v>
                </c:pt>
                <c:pt idx="2252" formatCode="General">
                  <c:v>76.365249043462327</c:v>
                </c:pt>
                <c:pt idx="2253" formatCode="General">
                  <c:v>76.373712916334242</c:v>
                </c:pt>
                <c:pt idx="2254" formatCode="General">
                  <c:v>76.382181729940527</c:v>
                </c:pt>
                <c:pt idx="2255" formatCode="General">
                  <c:v>76.39065550221008</c:v>
                </c:pt>
                <c:pt idx="2256" formatCode="General">
                  <c:v>76.399134251140552</c:v>
                </c:pt>
                <c:pt idx="2257" formatCode="General">
                  <c:v>76.407617994798798</c:v>
                </c:pt>
                <c:pt idx="2258" formatCode="General">
                  <c:v>76.416106751321138</c:v>
                </c:pt>
                <c:pt idx="2259" formatCode="General">
                  <c:v>76.424600538913921</c:v>
                </c:pt>
                <c:pt idx="2260" formatCode="General">
                  <c:v>76.433099375853843</c:v>
                </c:pt>
                <c:pt idx="2261" formatCode="General">
                  <c:v>76.441603280488323</c:v>
                </c:pt>
                <c:pt idx="2262" formatCode="General">
                  <c:v>76.450112271236065</c:v>
                </c:pt>
                <c:pt idx="2263" formatCode="General">
                  <c:v>76.458626366587353</c:v>
                </c:pt>
                <c:pt idx="2264" formatCode="General">
                  <c:v>76.467145585104475</c:v>
                </c:pt>
                <c:pt idx="2265" formatCode="General">
                  <c:v>76.47566994542224</c:v>
                </c:pt>
                <c:pt idx="2266" formatCode="General">
                  <c:v>76.484199466248313</c:v>
                </c:pt>
                <c:pt idx="2267" formatCode="General">
                  <c:v>76.492734166363689</c:v>
                </c:pt>
                <c:pt idx="2268" formatCode="General">
                  <c:v>76.50127406462309</c:v>
                </c:pt>
                <c:pt idx="2269" formatCode="General">
                  <c:v>76.5098191799555</c:v>
                </c:pt>
                <c:pt idx="2270" formatCode="General">
                  <c:v>76.518369531364485</c:v>
                </c:pt>
                <c:pt idx="2271" formatCode="General">
                  <c:v>76.526925137928686</c:v>
                </c:pt>
                <c:pt idx="2272" formatCode="General">
                  <c:v>76.535486018802288</c:v>
                </c:pt>
                <c:pt idx="2273" formatCode="General">
                  <c:v>76.54405219321545</c:v>
                </c:pt>
                <c:pt idx="2274" formatCode="General">
                  <c:v>76.552623680474767</c:v>
                </c:pt>
                <c:pt idx="2275" formatCode="General">
                  <c:v>76.561200499963718</c:v>
                </c:pt>
                <c:pt idx="2276" formatCode="General">
                  <c:v>76.569782671143102</c:v>
                </c:pt>
                <c:pt idx="2277" formatCode="General">
                  <c:v>76.578370213551551</c:v>
                </c:pt>
                <c:pt idx="2278" formatCode="General">
                  <c:v>76.586963146805985</c:v>
                </c:pt>
                <c:pt idx="2279" formatCode="General">
                  <c:v>76.595561490602037</c:v>
                </c:pt>
                <c:pt idx="2280" formatCode="General">
                  <c:v>76.604165264714624</c:v>
                </c:pt>
                <c:pt idx="2281" formatCode="General">
                  <c:v>76.612774488998269</c:v>
                </c:pt>
                <c:pt idx="2282" formatCode="General">
                  <c:v>76.621389183387777</c:v>
                </c:pt>
                <c:pt idx="2283" formatCode="General">
                  <c:v>76.630009367898552</c:v>
                </c:pt>
                <c:pt idx="2284" formatCode="General">
                  <c:v>76.638635062627159</c:v>
                </c:pt>
                <c:pt idx="2285" formatCode="General">
                  <c:v>76.647266287751847</c:v>
                </c:pt>
                <c:pt idx="2286" formatCode="General">
                  <c:v>76.655903063532961</c:v>
                </c:pt>
                <c:pt idx="2287" formatCode="General">
                  <c:v>76.664545410313494</c:v>
                </c:pt>
                <c:pt idx="2288" formatCode="General">
                  <c:v>76.673193348519632</c:v>
                </c:pt>
                <c:pt idx="2289" formatCode="General">
                  <c:v>76.681846898661121</c:v>
                </c:pt>
                <c:pt idx="2290" formatCode="General">
                  <c:v>76.690506081331975</c:v>
                </c:pt>
                <c:pt idx="2291" formatCode="General">
                  <c:v>76.699170917210765</c:v>
                </c:pt>
                <c:pt idx="2292" formatCode="General">
                  <c:v>76.707841427061368</c:v>
                </c:pt>
                <c:pt idx="2293" formatCode="General">
                  <c:v>76.716517631733325</c:v>
                </c:pt>
                <c:pt idx="2294" formatCode="General">
                  <c:v>76.725199552162408</c:v>
                </c:pt>
                <c:pt idx="2295" formatCode="General">
                  <c:v>76.733887209371161</c:v>
                </c:pt>
                <c:pt idx="2296" formatCode="General">
                  <c:v>76.742580624469454</c:v>
                </c:pt>
                <c:pt idx="2297" formatCode="General">
                  <c:v>76.751279818655007</c:v>
                </c:pt>
                <c:pt idx="2298" formatCode="General">
                  <c:v>76.759984813213919</c:v>
                </c:pt>
                <c:pt idx="2299" formatCode="General">
                  <c:v>76.768695629521218</c:v>
                </c:pt>
                <c:pt idx="2300" formatCode="General">
                  <c:v>76.777412289041379</c:v>
                </c:pt>
                <c:pt idx="2301" formatCode="General">
                  <c:v>76.786134813328999</c:v>
                </c:pt>
                <c:pt idx="2302" formatCode="General">
                  <c:v>76.794863224029214</c:v>
                </c:pt>
                <c:pt idx="2303" formatCode="General">
                  <c:v>76.803597542878322</c:v>
                </c:pt>
                <c:pt idx="2304" formatCode="General">
                  <c:v>76.812337791704365</c:v>
                </c:pt>
                <c:pt idx="2305" formatCode="General">
                  <c:v>76.821083992427702</c:v>
                </c:pt>
                <c:pt idx="2306" formatCode="General">
                  <c:v>76.829836167061515</c:v>
                </c:pt>
                <c:pt idx="2307" formatCode="General">
                  <c:v>76.838594337712522</c:v>
                </c:pt>
                <c:pt idx="2308" formatCode="General">
                  <c:v>76.847358526581402</c:v>
                </c:pt>
                <c:pt idx="2309" formatCode="General">
                  <c:v>76.856128755963539</c:v>
                </c:pt>
                <c:pt idx="2310" formatCode="General">
                  <c:v>76.864905048249497</c:v>
                </c:pt>
                <c:pt idx="2311" formatCode="General">
                  <c:v>76.873687425925681</c:v>
                </c:pt>
                <c:pt idx="2312" formatCode="General">
                  <c:v>76.882475911574957</c:v>
                </c:pt>
                <c:pt idx="2313" formatCode="General">
                  <c:v>76.891270527877182</c:v>
                </c:pt>
                <c:pt idx="2314" formatCode="General">
                  <c:v>76.900071297609884</c:v>
                </c:pt>
                <c:pt idx="2315" formatCode="General">
                  <c:v>76.908878243648886</c:v>
                </c:pt>
                <c:pt idx="2316" formatCode="General">
                  <c:v>76.91769138896889</c:v>
                </c:pt>
                <c:pt idx="2317" formatCode="General">
                  <c:v>76.926510756644092</c:v>
                </c:pt>
                <c:pt idx="2318" formatCode="General">
                  <c:v>76.935336369848883</c:v>
                </c:pt>
                <c:pt idx="2319" formatCode="General">
                  <c:v>76.944168251858443</c:v>
                </c:pt>
                <c:pt idx="2320" formatCode="General">
                  <c:v>76.953006426049328</c:v>
                </c:pt>
                <c:pt idx="2321" formatCode="General">
                  <c:v>76.961850915900285</c:v>
                </c:pt>
                <c:pt idx="2322" formatCode="General">
                  <c:v>76.970701744992695</c:v>
                </c:pt>
                <c:pt idx="2323" formatCode="General">
                  <c:v>76.97955893701139</c:v>
                </c:pt>
                <c:pt idx="2324" formatCode="General">
                  <c:v>76.988422515745242</c:v>
                </c:pt>
                <c:pt idx="2325" formatCode="General">
                  <c:v>76.997292505087842</c:v>
                </c:pt>
                <c:pt idx="2326" formatCode="General">
                  <c:v>77.006168929038196</c:v>
                </c:pt>
                <c:pt idx="2327" formatCode="General">
                  <c:v>77.015051811701397</c:v>
                </c:pt>
                <c:pt idx="2328" formatCode="General">
                  <c:v>77.023941177289259</c:v>
                </c:pt>
                <c:pt idx="2329" formatCode="General">
                  <c:v>77.032837050121117</c:v>
                </c:pt>
                <c:pt idx="2330" formatCode="General">
                  <c:v>77.041739454624405</c:v>
                </c:pt>
                <c:pt idx="2331" formatCode="General">
                  <c:v>77.050648415335417</c:v>
                </c:pt>
                <c:pt idx="2332" formatCode="General">
                  <c:v>77.059563956900035</c:v>
                </c:pt>
                <c:pt idx="2333" formatCode="General">
                  <c:v>77.068486104074367</c:v>
                </c:pt>
                <c:pt idx="2334" formatCode="General">
                  <c:v>77.077414881725559</c:v>
                </c:pt>
                <c:pt idx="2335" formatCode="General">
                  <c:v>77.086350314832458</c:v>
                </c:pt>
                <c:pt idx="2336" formatCode="General">
                  <c:v>77.095292428486346</c:v>
                </c:pt>
                <c:pt idx="2337" formatCode="General">
                  <c:v>77.104241247891665</c:v>
                </c:pt>
                <c:pt idx="2338" formatCode="General">
                  <c:v>77.113196798366815</c:v>
                </c:pt>
                <c:pt idx="2339" formatCode="General">
                  <c:v>77.122159105344892</c:v>
                </c:pt>
                <c:pt idx="2340" formatCode="General">
                  <c:v>77.131128194374355</c:v>
                </c:pt>
                <c:pt idx="2341" formatCode="General">
                  <c:v>77.140104091119895</c:v>
                </c:pt>
                <c:pt idx="2342" formatCode="General">
                  <c:v>77.149086821363113</c:v>
                </c:pt>
                <c:pt idx="2343" formatCode="General">
                  <c:v>77.158076411003407</c:v>
                </c:pt>
                <c:pt idx="2344" formatCode="General">
                  <c:v>77.167072886058634</c:v>
                </c:pt>
                <c:pt idx="2345" formatCode="General">
                  <c:v>77.176076272665924</c:v>
                </c:pt>
                <c:pt idx="2346" formatCode="General">
                  <c:v>77.185086597082545</c:v>
                </c:pt>
                <c:pt idx="2347" formatCode="General">
                  <c:v>77.194103885686616</c:v>
                </c:pt>
                <c:pt idx="2348" formatCode="General">
                  <c:v>77.203128164977926</c:v>
                </c:pt>
                <c:pt idx="2349" formatCode="General">
                  <c:v>77.212159461578807</c:v>
                </c:pt>
                <c:pt idx="2350" formatCode="General">
                  <c:v>77.221197802234911</c:v>
                </c:pt>
                <c:pt idx="2351" formatCode="General">
                  <c:v>77.230243213815996</c:v>
                </c:pt>
                <c:pt idx="2352" formatCode="General">
                  <c:v>77.239295723316829</c:v>
                </c:pt>
                <c:pt idx="2353" formatCode="General">
                  <c:v>77.248355357857974</c:v>
                </c:pt>
                <c:pt idx="2354" formatCode="General">
                  <c:v>77.2574221446867</c:v>
                </c:pt>
                <c:pt idx="2355" formatCode="General">
                  <c:v>77.266496111177759</c:v>
                </c:pt>
                <c:pt idx="2356" formatCode="General">
                  <c:v>77.27557728483427</c:v>
                </c:pt>
                <c:pt idx="2357" formatCode="General">
                  <c:v>77.28466569328863</c:v>
                </c:pt>
                <c:pt idx="2358" formatCode="General">
                  <c:v>77.293761364303379</c:v>
                </c:pt>
                <c:pt idx="2359" formatCode="General">
                  <c:v>77.302864325771978</c:v>
                </c:pt>
                <c:pt idx="2360" formatCode="General">
                  <c:v>77.311974605719897</c:v>
                </c:pt>
                <c:pt idx="2361" formatCode="General">
                  <c:v>77.321092232305318</c:v>
                </c:pt>
                <c:pt idx="2362" formatCode="General">
                  <c:v>77.330217233820136</c:v>
                </c:pt>
                <c:pt idx="2363" formatCode="General">
                  <c:v>77.339349638690905</c:v>
                </c:pt>
                <c:pt idx="2364" formatCode="General">
                  <c:v>77.348489475479667</c:v>
                </c:pt>
                <c:pt idx="2365" formatCode="General">
                  <c:v>77.357636772884916</c:v>
                </c:pt>
                <c:pt idx="2366" formatCode="General">
                  <c:v>77.366791559742609</c:v>
                </c:pt>
                <c:pt idx="2367" formatCode="General">
                  <c:v>77.375953865026986</c:v>
                </c:pt>
                <c:pt idx="2368" formatCode="General">
                  <c:v>77.385123717851613</c:v>
                </c:pt>
                <c:pt idx="2369" formatCode="General">
                  <c:v>77.394301147470301</c:v>
                </c:pt>
                <c:pt idx="2370" formatCode="General">
                  <c:v>77.403486183278133</c:v>
                </c:pt>
                <c:pt idx="2371" formatCode="General">
                  <c:v>77.412678854812327</c:v>
                </c:pt>
                <c:pt idx="2372" formatCode="General">
                  <c:v>77.421879191753334</c:v>
                </c:pt>
                <c:pt idx="2373" formatCode="General">
                  <c:v>77.431087223925815</c:v>
                </c:pt>
                <c:pt idx="2374" formatCode="General">
                  <c:v>77.440302981299581</c:v>
                </c:pt>
                <c:pt idx="2375" formatCode="General">
                  <c:v>77.449526493990646</c:v>
                </c:pt>
                <c:pt idx="2376" formatCode="General">
                  <c:v>77.458757792262276</c:v>
                </c:pt>
                <c:pt idx="2377" formatCode="General">
                  <c:v>77.467996906526011</c:v>
                </c:pt>
                <c:pt idx="2378" formatCode="General">
                  <c:v>77.477243867342608</c:v>
                </c:pt>
                <c:pt idx="2379" formatCode="General">
                  <c:v>77.486498705423216</c:v>
                </c:pt>
                <c:pt idx="2380" formatCode="General">
                  <c:v>77.495761451630401</c:v>
                </c:pt>
                <c:pt idx="2381" formatCode="General">
                  <c:v>77.505032136979139</c:v>
                </c:pt>
                <c:pt idx="2382" formatCode="General">
                  <c:v>77.514310792638</c:v>
                </c:pt>
                <c:pt idx="2383" formatCode="General">
                  <c:v>77.523597449930151</c:v>
                </c:pt>
                <c:pt idx="2384" formatCode="General">
                  <c:v>77.532892140334482</c:v>
                </c:pt>
                <c:pt idx="2385" formatCode="General">
                  <c:v>77.542194895486716</c:v>
                </c:pt>
                <c:pt idx="2386" formatCode="General">
                  <c:v>77.551505747180528</c:v>
                </c:pt>
                <c:pt idx="2387" formatCode="General">
                  <c:v>77.560824727368626</c:v>
                </c:pt>
                <c:pt idx="2388" formatCode="General">
                  <c:v>77.570151868163947</c:v>
                </c:pt>
                <c:pt idx="2389" formatCode="General">
                  <c:v>77.579487201840763</c:v>
                </c:pt>
                <c:pt idx="2390" formatCode="General">
                  <c:v>77.588830760835847</c:v>
                </c:pt>
                <c:pt idx="2391" formatCode="General">
                  <c:v>77.598182577749625</c:v>
                </c:pt>
                <c:pt idx="2392" formatCode="General">
                  <c:v>77.607542685347397</c:v>
                </c:pt>
                <c:pt idx="2393" formatCode="General">
                  <c:v>77.616911116560445</c:v>
                </c:pt>
                <c:pt idx="2394" formatCode="General">
                  <c:v>77.626287904487299</c:v>
                </c:pt>
                <c:pt idx="2395" formatCode="General">
                  <c:v>77.635673082394916</c:v>
                </c:pt>
                <c:pt idx="2396" formatCode="General">
                  <c:v>77.645066683719904</c:v>
                </c:pt>
                <c:pt idx="2397" formatCode="General">
                  <c:v>77.654468742069767</c:v>
                </c:pt>
                <c:pt idx="2398" formatCode="General">
                  <c:v>77.663879291224092</c:v>
                </c:pt>
                <c:pt idx="2399" formatCode="General">
                  <c:v>77.673298365135864</c:v>
                </c:pt>
                <c:pt idx="2400" formatCode="General">
                  <c:v>77.682725997932693</c:v>
                </c:pt>
                <c:pt idx="2401" formatCode="General">
                  <c:v>77.692162223918146</c:v>
                </c:pt>
                <c:pt idx="2402" formatCode="General">
                  <c:v>77.701607077572888</c:v>
                </c:pt>
                <c:pt idx="2403" formatCode="General">
                  <c:v>77.711060593556184</c:v>
                </c:pt>
                <c:pt idx="2404" formatCode="General">
                  <c:v>77.720522806707052</c:v>
                </c:pt>
                <c:pt idx="2405" formatCode="General">
                  <c:v>77.729993752045687</c:v>
                </c:pt>
                <c:pt idx="2406" formatCode="General">
                  <c:v>77.739473464774662</c:v>
                </c:pt>
                <c:pt idx="2407" formatCode="General">
                  <c:v>77.748961980280441</c:v>
                </c:pt>
                <c:pt idx="2408" formatCode="General">
                  <c:v>77.758459334134642</c:v>
                </c:pt>
                <c:pt idx="2409" formatCode="General">
                  <c:v>77.767965562095398</c:v>
                </c:pt>
                <c:pt idx="2410" formatCode="General">
                  <c:v>77.777480700108796</c:v>
                </c:pt>
                <c:pt idx="2411" formatCode="General">
                  <c:v>77.78700478431027</c:v>
                </c:pt>
                <c:pt idx="2412" formatCode="General">
                  <c:v>77.796537851025946</c:v>
                </c:pt>
                <c:pt idx="2413" formatCode="General">
                  <c:v>77.80607993677414</c:v>
                </c:pt>
                <c:pt idx="2414" formatCode="General">
                  <c:v>77.815631078266762</c:v>
                </c:pt>
                <c:pt idx="2415" formatCode="General">
                  <c:v>77.825191312410766</c:v>
                </c:pt>
                <c:pt idx="2416" formatCode="General">
                  <c:v>77.834760676309628</c:v>
                </c:pt>
                <c:pt idx="2417" formatCode="General">
                  <c:v>77.844339207264824</c:v>
                </c:pt>
                <c:pt idx="2418" formatCode="General">
                  <c:v>77.853926942777306</c:v>
                </c:pt>
                <c:pt idx="2419" formatCode="General">
                  <c:v>77.863523920548985</c:v>
                </c:pt>
                <c:pt idx="2420" formatCode="General">
                  <c:v>77.873130178484388</c:v>
                </c:pt>
                <c:pt idx="2421" formatCode="General">
                  <c:v>77.882745754691953</c:v>
                </c:pt>
                <c:pt idx="2422" formatCode="General">
                  <c:v>77.892370687485823</c:v>
                </c:pt>
                <c:pt idx="2423" formatCode="General">
                  <c:v>77.902005015387275</c:v>
                </c:pt>
                <c:pt idx="2424" formatCode="General">
                  <c:v>77.911648777126274</c:v>
                </c:pt>
                <c:pt idx="2425" formatCode="General">
                  <c:v>77.92130201164322</c:v>
                </c:pt>
                <c:pt idx="2426" formatCode="General">
                  <c:v>77.930964758090383</c:v>
                </c:pt>
                <c:pt idx="2427" formatCode="General">
                  <c:v>77.940637055833619</c:v>
                </c:pt>
                <c:pt idx="2428" formatCode="General">
                  <c:v>77.950318944454011</c:v>
                </c:pt>
                <c:pt idx="2429" formatCode="General">
                  <c:v>77.960010463749526</c:v>
                </c:pt>
                <c:pt idx="2430" formatCode="General">
                  <c:v>77.969711653736638</c:v>
                </c:pt>
                <c:pt idx="2431" formatCode="General">
                  <c:v>77.979422554652103</c:v>
                </c:pt>
                <c:pt idx="2432" formatCode="General">
                  <c:v>77.989143206954566</c:v>
                </c:pt>
                <c:pt idx="2433" formatCode="General">
                  <c:v>77.998873651326349</c:v>
                </c:pt>
                <c:pt idx="2434" formatCode="General">
                  <c:v>78.008613928675203</c:v>
                </c:pt>
                <c:pt idx="2435" formatCode="General">
                  <c:v>78.018364080135967</c:v>
                </c:pt>
                <c:pt idx="2436" formatCode="General">
                  <c:v>78.028124147072518</c:v>
                </c:pt>
                <c:pt idx="2437" formatCode="General">
                  <c:v>78.03789417107933</c:v>
                </c:pt>
                <c:pt idx="2438" formatCode="General">
                  <c:v>78.047674193983482</c:v>
                </c:pt>
                <c:pt idx="2439" formatCode="General">
                  <c:v>78.057464257846391</c:v>
                </c:pt>
                <c:pt idx="2440" formatCode="General">
                  <c:v>78.06726440496567</c:v>
                </c:pt>
                <c:pt idx="2441" formatCode="General">
                  <c:v>78.077074677877008</c:v>
                </c:pt>
                <c:pt idx="2442" formatCode="General">
                  <c:v>78.086895119355972</c:v>
                </c:pt>
                <c:pt idx="2443" formatCode="General">
                  <c:v>78.096725772420058</c:v>
                </c:pt>
                <c:pt idx="2444" formatCode="General">
                  <c:v>78.106566680330445</c:v>
                </c:pt>
                <c:pt idx="2445" formatCode="General">
                  <c:v>78.116417886594078</c:v>
                </c:pt>
                <c:pt idx="2446" formatCode="General">
                  <c:v>78.126279434965511</c:v>
                </c:pt>
                <c:pt idx="2447" formatCode="General">
                  <c:v>78.13615136944891</c:v>
                </c:pt>
                <c:pt idx="2448" formatCode="General">
                  <c:v>78.146033734300147</c:v>
                </c:pt>
                <c:pt idx="2449" formatCode="General">
                  <c:v>78.155926574028641</c:v>
                </c:pt>
                <c:pt idx="2450" formatCode="General">
                  <c:v>78.165829933399564</c:v>
                </c:pt>
                <c:pt idx="2451" formatCode="General">
                  <c:v>78.175743857435762</c:v>
                </c:pt>
                <c:pt idx="2452" formatCode="General">
                  <c:v>78.185668391419966</c:v>
                </c:pt>
                <c:pt idx="2453" formatCode="General">
                  <c:v>78.195603580896801</c:v>
                </c:pt>
                <c:pt idx="2454" formatCode="General">
                  <c:v>78.205549471674843</c:v>
                </c:pt>
                <c:pt idx="2455" formatCode="General">
                  <c:v>78.215506109828993</c:v>
                </c:pt>
                <c:pt idx="2456" formatCode="General">
                  <c:v>78.225473541702371</c:v>
                </c:pt>
                <c:pt idx="2457" formatCode="General">
                  <c:v>78.235451813908696</c:v>
                </c:pt>
                <c:pt idx="2458" formatCode="General">
                  <c:v>78.245440973334368</c:v>
                </c:pt>
                <c:pt idx="2459" formatCode="General">
                  <c:v>78.255441067140822</c:v>
                </c:pt>
                <c:pt idx="2460" formatCode="General">
                  <c:v>78.265452142766634</c:v>
                </c:pt>
                <c:pt idx="2461" formatCode="General">
                  <c:v>78.275474247929978</c:v>
                </c:pt>
                <c:pt idx="2462" formatCode="General">
                  <c:v>78.285507430630744</c:v>
                </c:pt>
                <c:pt idx="2463" formatCode="General">
                  <c:v>78.29555173915297</c:v>
                </c:pt>
                <c:pt idx="2464" formatCode="General">
                  <c:v>78.305607222067195</c:v>
                </c:pt>
                <c:pt idx="2465" formatCode="General">
                  <c:v>78.315673928232798</c:v>
                </c:pt>
                <c:pt idx="2466" formatCode="General">
                  <c:v>78.325751906800406</c:v>
                </c:pt>
                <c:pt idx="2467" formatCode="General">
                  <c:v>78.335841207214301</c:v>
                </c:pt>
                <c:pt idx="2468" formatCode="General">
                  <c:v>78.345941879214863</c:v>
                </c:pt>
                <c:pt idx="2469" formatCode="General">
                  <c:v>78.356053972841153</c:v>
                </c:pt>
                <c:pt idx="2470" formatCode="General">
                  <c:v>78.366177538433263</c:v>
                </c:pt>
                <c:pt idx="2471" formatCode="General">
                  <c:v>78.376312626634899</c:v>
                </c:pt>
                <c:pt idx="2472" formatCode="General">
                  <c:v>78.386459288395969</c:v>
                </c:pt>
                <c:pt idx="2473" formatCode="General">
                  <c:v>78.396617574975167</c:v>
                </c:pt>
                <c:pt idx="2474" formatCode="General">
                  <c:v>78.406787537942463</c:v>
                </c:pt>
                <c:pt idx="2475" formatCode="General">
                  <c:v>78.41696922918193</c:v>
                </c:pt>
                <c:pt idx="2476" formatCode="General">
                  <c:v>78.427162700894229</c:v>
                </c:pt>
                <c:pt idx="2477" formatCode="General">
                  <c:v>78.437368005599453</c:v>
                </c:pt>
                <c:pt idx="2478" formatCode="General">
                  <c:v>78.447585196139698</c:v>
                </c:pt>
                <c:pt idx="2479" formatCode="General">
                  <c:v>78.457814325681937</c:v>
                </c:pt>
                <c:pt idx="2480" formatCode="General">
                  <c:v>78.468055447720758</c:v>
                </c:pt>
                <c:pt idx="2481" formatCode="General">
                  <c:v>78.478308616081165</c:v>
                </c:pt>
                <c:pt idx="2482" formatCode="General">
                  <c:v>78.488573884921394</c:v>
                </c:pt>
                <c:pt idx="2483" formatCode="General">
                  <c:v>78.498851308735865</c:v>
                </c:pt>
                <c:pt idx="2484" formatCode="General">
                  <c:v>78.509140942357988</c:v>
                </c:pt>
                <c:pt idx="2485" formatCode="General">
                  <c:v>78.51944284096318</c:v>
                </c:pt>
                <c:pt idx="2486" formatCode="General">
                  <c:v>78.529757060071773</c:v>
                </c:pt>
                <c:pt idx="2487" formatCode="General">
                  <c:v>78.540083655552067</c:v>
                </c:pt>
                <c:pt idx="2488" formatCode="General">
                  <c:v>78.550422683623268</c:v>
                </c:pt>
                <c:pt idx="2489" formatCode="General">
                  <c:v>78.560774200858674</c:v>
                </c:pt>
                <c:pt idx="2490" formatCode="General">
                  <c:v>78.57113826418869</c:v>
                </c:pt>
                <c:pt idx="2491" formatCode="General">
                  <c:v>78.581514930904007</c:v>
                </c:pt>
                <c:pt idx="2492" formatCode="General">
                  <c:v>78.591904258658715</c:v>
                </c:pt>
                <c:pt idx="2493" formatCode="General">
                  <c:v>78.602306305473576</c:v>
                </c:pt>
                <c:pt idx="2494" formatCode="General">
                  <c:v>78.612721129739171</c:v>
                </c:pt>
                <c:pt idx="2495" formatCode="General">
                  <c:v>78.62314879021929</c:v>
                </c:pt>
                <c:pt idx="2496" formatCode="General">
                  <c:v>78.633589346054151</c:v>
                </c:pt>
                <c:pt idx="2497" formatCode="General">
                  <c:v>78.644042856763775</c:v>
                </c:pt>
                <c:pt idx="2498" formatCode="General">
                  <c:v>78.654509382251376</c:v>
                </c:pt>
                <c:pt idx="2499" formatCode="General">
                  <c:v>78.664988982806832</c:v>
                </c:pt>
                <c:pt idx="2500" formatCode="General">
                  <c:v>78.67548171911001</c:v>
                </c:pt>
                <c:pt idx="2501" formatCode="General">
                  <c:v>78.685987652234431</c:v>
                </c:pt>
                <c:pt idx="2502" formatCode="General">
                  <c:v>78.696506843650695</c:v>
                </c:pt>
                <c:pt idx="2503" formatCode="General">
                  <c:v>78.707039355230123</c:v>
                </c:pt>
                <c:pt idx="2504" formatCode="General">
                  <c:v>78.717585249248387</c:v>
                </c:pt>
                <c:pt idx="2505" formatCode="General">
                  <c:v>78.728144588389057</c:v>
                </c:pt>
                <c:pt idx="2506" formatCode="General">
                  <c:v>78.738717435747489</c:v>
                </c:pt>
                <c:pt idx="2507" formatCode="General">
                  <c:v>78.749303854834437</c:v>
                </c:pt>
                <c:pt idx="2508" formatCode="General">
                  <c:v>78.759903909579904</c:v>
                </c:pt>
                <c:pt idx="2509" formatCode="General">
                  <c:v>78.770517664336921</c:v>
                </c:pt>
                <c:pt idx="2510" formatCode="General">
                  <c:v>78.781145183885513</c:v>
                </c:pt>
                <c:pt idx="2511" formatCode="General">
                  <c:v>78.791786533436508</c:v>
                </c:pt>
                <c:pt idx="2512" formatCode="General">
                  <c:v>78.802441778635625</c:v>
                </c:pt>
                <c:pt idx="2513" formatCode="General">
                  <c:v>78.81311098556742</c:v>
                </c:pt>
                <c:pt idx="2514" formatCode="General">
                  <c:v>78.823794220759353</c:v>
                </c:pt>
                <c:pt idx="2515" formatCode="General">
                  <c:v>78.834491551185906</c:v>
                </c:pt>
                <c:pt idx="2516" formatCode="General">
                  <c:v>78.845203044272736</c:v>
                </c:pt>
                <c:pt idx="2517" formatCode="General">
                  <c:v>78.85592876790092</c:v>
                </c:pt>
                <c:pt idx="2518" formatCode="General">
                  <c:v>78.866668790411111</c:v>
                </c:pt>
                <c:pt idx="2519" formatCode="General">
                  <c:v>78.877423180607977</c:v>
                </c:pt>
                <c:pt idx="2520" formatCode="General">
                  <c:v>78.888192007764459</c:v>
                </c:pt>
                <c:pt idx="2521" formatCode="General">
                  <c:v>78.898975341626198</c:v>
                </c:pt>
                <c:pt idx="2522" formatCode="General">
                  <c:v>78.909773252416016</c:v>
                </c:pt>
                <c:pt idx="2523" formatCode="General">
                  <c:v>78.920585810838475</c:v>
                </c:pt>
                <c:pt idx="2524" formatCode="General">
                  <c:v>78.931413088084312</c:v>
                </c:pt>
                <c:pt idx="2525" formatCode="General">
                  <c:v>78.942255155835184</c:v>
                </c:pt>
                <c:pt idx="2526" formatCode="General">
                  <c:v>78.95311208626832</c:v>
                </c:pt>
                <c:pt idx="2527" formatCode="General">
                  <c:v>78.963983952061184</c:v>
                </c:pt>
                <c:pt idx="2528" formatCode="General">
                  <c:v>78.974870826396426</c:v>
                </c:pt>
                <c:pt idx="2529" formatCode="General">
                  <c:v>78.985772782966492</c:v>
                </c:pt>
                <c:pt idx="2530" formatCode="General">
                  <c:v>78.996689895978818</c:v>
                </c:pt>
                <c:pt idx="2531" formatCode="General">
                  <c:v>79.007622240160515</c:v>
                </c:pt>
                <c:pt idx="2532" formatCode="General">
                  <c:v>79.018569890763601</c:v>
                </c:pt>
                <c:pt idx="2533" formatCode="General">
                  <c:v>79.029532923570031</c:v>
                </c:pt>
                <c:pt idx="2534" formatCode="General">
                  <c:v>79.040511414896827</c:v>
                </c:pt>
                <c:pt idx="2535" formatCode="General">
                  <c:v>79.051505441601279</c:v>
                </c:pt>
                <c:pt idx="2536" formatCode="General">
                  <c:v>79.062515081086318</c:v>
                </c:pt>
                <c:pt idx="2537" formatCode="General">
                  <c:v>79.073540411305714</c:v>
                </c:pt>
                <c:pt idx="2538" formatCode="General">
                  <c:v>79.084581510769667</c:v>
                </c:pt>
                <c:pt idx="2539" formatCode="General">
                  <c:v>79.095638458550098</c:v>
                </c:pt>
                <c:pt idx="2540" formatCode="General">
                  <c:v>79.106711334286359</c:v>
                </c:pt>
                <c:pt idx="2541" formatCode="General">
                  <c:v>79.117800218190695</c:v>
                </c:pt>
                <c:pt idx="2542" formatCode="General">
                  <c:v>79.12890519105413</c:v>
                </c:pt>
                <c:pt idx="2543" formatCode="General">
                  <c:v>79.140026334251985</c:v>
                </c:pt>
                <c:pt idx="2544" formatCode="General">
                  <c:v>79.151163729749896</c:v>
                </c:pt>
                <c:pt idx="2545" formatCode="General">
                  <c:v>79.16231746010962</c:v>
                </c:pt>
                <c:pt idx="2546" formatCode="General">
                  <c:v>79.173487608495094</c:v>
                </c:pt>
                <c:pt idx="2547" formatCode="General">
                  <c:v>79.184674258678385</c:v>
                </c:pt>
                <c:pt idx="2548" formatCode="General">
                  <c:v>79.195877495045892</c:v>
                </c:pt>
                <c:pt idx="2549" formatCode="General">
                  <c:v>79.207097402604518</c:v>
                </c:pt>
                <c:pt idx="2550" formatCode="General">
                  <c:v>79.218334066988007</c:v>
                </c:pt>
                <c:pt idx="2551" formatCode="General">
                  <c:v>79.229587574463253</c:v>
                </c:pt>
                <c:pt idx="2552" formatCode="General">
                  <c:v>79.240858011936808</c:v>
                </c:pt>
                <c:pt idx="2553" formatCode="General">
                  <c:v>79.252145466961366</c:v>
                </c:pt>
                <c:pt idx="2554" formatCode="General">
                  <c:v>79.26345002774238</c:v>
                </c:pt>
                <c:pt idx="2555" formatCode="General">
                  <c:v>79.274771783144843</c:v>
                </c:pt>
                <c:pt idx="2556" formatCode="General">
                  <c:v>79.286110822699953</c:v>
                </c:pt>
                <c:pt idx="2557" formatCode="General">
                  <c:v>79.297467236612093</c:v>
                </c:pt>
                <c:pt idx="2558" formatCode="General">
                  <c:v>79.308841115765787</c:v>
                </c:pt>
                <c:pt idx="2559" formatCode="General">
                  <c:v>79.320232551732687</c:v>
                </c:pt>
                <c:pt idx="2560" formatCode="General">
                  <c:v>79.331641636778826</c:v>
                </c:pt>
                <c:pt idx="2561" formatCode="General">
                  <c:v>79.343068463871788</c:v>
                </c:pt>
                <c:pt idx="2562" formatCode="General">
                  <c:v>79.354513126688076</c:v>
                </c:pt>
                <c:pt idx="2563" formatCode="General">
                  <c:v>79.365975719620565</c:v>
                </c:pt>
                <c:pt idx="2564" formatCode="General">
                  <c:v>79.377456337786001</c:v>
                </c:pt>
                <c:pt idx="2565" formatCode="General">
                  <c:v>79.388955077032676</c:v>
                </c:pt>
                <c:pt idx="2566" formatCode="General">
                  <c:v>79.400472033948205</c:v>
                </c:pt>
                <c:pt idx="2567" formatCode="General">
                  <c:v>79.41200730586722</c:v>
                </c:pt>
                <c:pt idx="2568" formatCode="General">
                  <c:v>79.423560990879508</c:v>
                </c:pt>
                <c:pt idx="2569" formatCode="General">
                  <c:v>79.435133187837934</c:v>
                </c:pt>
                <c:pt idx="2570" formatCode="General">
                  <c:v>79.446723996366686</c:v>
                </c:pt>
                <c:pt idx="2571" formatCode="General">
                  <c:v>79.458333516869445</c:v>
                </c:pt>
                <c:pt idx="2572" formatCode="General">
                  <c:v>79.469961850537928</c:v>
                </c:pt>
                <c:pt idx="2573" formatCode="General">
                  <c:v>79.481609099360199</c:v>
                </c:pt>
                <c:pt idx="2574" formatCode="General">
                  <c:v>79.493275366129495</c:v>
                </c:pt>
                <c:pt idx="2575" formatCode="General">
                  <c:v>79.504960754452753</c:v>
                </c:pt>
                <c:pt idx="2576" formatCode="General">
                  <c:v>79.516665368759647</c:v>
                </c:pt>
                <c:pt idx="2577" formatCode="General">
                  <c:v>79.528389314311454</c:v>
                </c:pt>
                <c:pt idx="2578" formatCode="General">
                  <c:v>79.54013269721014</c:v>
                </c:pt>
                <c:pt idx="2579" formatCode="General">
                  <c:v>79.551895624407706</c:v>
                </c:pt>
                <c:pt idx="2580" formatCode="General">
                  <c:v>79.563678203715426</c:v>
                </c:pt>
                <c:pt idx="2581" formatCode="General">
                  <c:v>79.575480543813356</c:v>
                </c:pt>
                <c:pt idx="2582" formatCode="General">
                  <c:v>79.58730275425998</c:v>
                </c:pt>
                <c:pt idx="2583" formatCode="General">
                  <c:v>79.599144945501962</c:v>
                </c:pt>
                <c:pt idx="2584" formatCode="General">
                  <c:v>79.61100722888402</c:v>
                </c:pt>
                <c:pt idx="2585" formatCode="General">
                  <c:v>79.622889716658932</c:v>
                </c:pt>
                <c:pt idx="2586" formatCode="General">
                  <c:v>79.634792521997767</c:v>
                </c:pt>
                <c:pt idx="2587" formatCode="General">
                  <c:v>79.646715759000116</c:v>
                </c:pt>
                <c:pt idx="2588" formatCode="General">
                  <c:v>79.658659542704626</c:v>
                </c:pt>
                <c:pt idx="2589" formatCode="General">
                  <c:v>79.670623989099568</c:v>
                </c:pt>
                <c:pt idx="2590" formatCode="General">
                  <c:v>79.682609215133624</c:v>
                </c:pt>
                <c:pt idx="2591" formatCode="General">
                  <c:v>79.694615338726763</c:v>
                </c:pt>
                <c:pt idx="2592" formatCode="General">
                  <c:v>79.706642478781362</c:v>
                </c:pt>
                <c:pt idx="2593" formatCode="General">
                  <c:v>79.718690755193364</c:v>
                </c:pt>
                <c:pt idx="2594" formatCode="General">
                  <c:v>79.73076028886382</c:v>
                </c:pt>
                <c:pt idx="2595" formatCode="General">
                  <c:v>79.742851201710252</c:v>
                </c:pt>
                <c:pt idx="2596" formatCode="General">
                  <c:v>79.754963616678538</c:v>
                </c:pt>
                <c:pt idx="2597" formatCode="General">
                  <c:v>79.76709765775469</c:v>
                </c:pt>
                <c:pt idx="2598" formatCode="General">
                  <c:v>79.779253449977062</c:v>
                </c:pt>
                <c:pt idx="2599" formatCode="General">
                  <c:v>79.791431119448447</c:v>
                </c:pt>
                <c:pt idx="2600" formatCode="General">
                  <c:v>79.803630793348702</c:v>
                </c:pt>
                <c:pt idx="2601" formatCode="General">
                  <c:v>79.815852599947107</c:v>
                </c:pt>
                <c:pt idx="2602" formatCode="General">
                  <c:v>79.828096668615402</c:v>
                </c:pt>
                <c:pt idx="2603" formatCode="General">
                  <c:v>79.840363129840654</c:v>
                </c:pt>
                <c:pt idx="2604" formatCode="General">
                  <c:v>79.852652115238499</c:v>
                </c:pt>
                <c:pt idx="2605" formatCode="General">
                  <c:v>79.864963757566429</c:v>
                </c:pt>
                <c:pt idx="2606" formatCode="General">
                  <c:v>79.877298190737534</c:v>
                </c:pt>
                <c:pt idx="2607" formatCode="General">
                  <c:v>79.889655549834117</c:v>
                </c:pt>
                <c:pt idx="2608" formatCode="General">
                  <c:v>79.902035971121833</c:v>
                </c:pt>
                <c:pt idx="2609" formatCode="General">
                  <c:v>79.9144395920638</c:v>
                </c:pt>
                <c:pt idx="2610" formatCode="General">
                  <c:v>79.926866551335095</c:v>
                </c:pt>
                <c:pt idx="2611" formatCode="General">
                  <c:v>79.939316988837319</c:v>
                </c:pt>
                <c:pt idx="2612" formatCode="General">
                  <c:v>79.951791045713563</c:v>
                </c:pt>
                <c:pt idx="2613" formatCode="General">
                  <c:v>79.964288864363382</c:v>
                </c:pt>
                <c:pt idx="2614" formatCode="General">
                  <c:v>79.976810588458278</c:v>
                </c:pt>
                <c:pt idx="2615" formatCode="General">
                  <c:v>79.989356362957068</c:v>
                </c:pt>
                <c:pt idx="2616" formatCode="General">
                  <c:v>80.00192633412189</c:v>
                </c:pt>
                <c:pt idx="2617" formatCode="General">
                  <c:v>80.014520649534148</c:v>
                </c:pt>
                <c:pt idx="2618" formatCode="General">
                  <c:v>80.027139458110796</c:v>
                </c:pt>
                <c:pt idx="2619" formatCode="General">
                  <c:v>80.039782910120962</c:v>
                </c:pt>
                <c:pt idx="2620" formatCode="General">
                  <c:v>80.052451157202725</c:v>
                </c:pt>
                <c:pt idx="2621" formatCode="General">
                  <c:v>80.065144352380173</c:v>
                </c:pt>
                <c:pt idx="2622" formatCode="General">
                  <c:v>80.077862650080831</c:v>
                </c:pt>
                <c:pt idx="2623" formatCode="General">
                  <c:v>80.090606206153225</c:v>
                </c:pt>
                <c:pt idx="2624" formatCode="General">
                  <c:v>80.103375177884743</c:v>
                </c:pt>
                <c:pt idx="2625" formatCode="General">
                  <c:v>80.116169724019997</c:v>
                </c:pt>
                <c:pt idx="2626" formatCode="General">
                  <c:v>80.128990004779112</c:v>
                </c:pt>
                <c:pt idx="2627" formatCode="General">
                  <c:v>80.141836181876627</c:v>
                </c:pt>
                <c:pt idx="2628" formatCode="General">
                  <c:v>80.154708418540523</c:v>
                </c:pt>
                <c:pt idx="2629" formatCode="General">
                  <c:v>80.167606879531633</c:v>
                </c:pt>
                <c:pt idx="2630" formatCode="General">
                  <c:v>80.180531731163342</c:v>
                </c:pt>
                <c:pt idx="2631" formatCode="General">
                  <c:v>80.19348314132165</c:v>
                </c:pt>
                <c:pt idx="2632" formatCode="General">
                  <c:v>80.206461279485438</c:v>
                </c:pt>
                <c:pt idx="2633" formatCode="General">
                  <c:v>80.219466316747273</c:v>
                </c:pt>
                <c:pt idx="2634" formatCode="General">
                  <c:v>80.232498425834279</c:v>
                </c:pt>
                <c:pt idx="2635" formatCode="General">
                  <c:v>80.245557781129662</c:v>
                </c:pt>
                <c:pt idx="2636" formatCode="General">
                  <c:v>80.2586445586944</c:v>
                </c:pt>
                <c:pt idx="2637" formatCode="General">
                  <c:v>80.27175893628926</c:v>
                </c:pt>
                <c:pt idx="2638" formatCode="General">
                  <c:v>80.284901093397323</c:v>
                </c:pt>
                <c:pt idx="2639" formatCode="General">
                  <c:v>80.298071211246793</c:v>
                </c:pt>
                <c:pt idx="2640" formatCode="General">
                  <c:v>80.311269472834198</c:v>
                </c:pt>
                <c:pt idx="2641" formatCode="General">
                  <c:v>80.324496062948029</c:v>
                </c:pt>
                <c:pt idx="2642" formatCode="General">
                  <c:v>80.337751168192753</c:v>
                </c:pt>
                <c:pt idx="2643" formatCode="General">
                  <c:v>80.351034977013143</c:v>
                </c:pt>
                <c:pt idx="2644" formatCode="General">
                  <c:v>80.364347679719231</c:v>
                </c:pt>
                <c:pt idx="2645" formatCode="General">
                  <c:v>80.377689468511463</c:v>
                </c:pt>
                <c:pt idx="2646" formatCode="General">
                  <c:v>80.391060537506405</c:v>
                </c:pt>
                <c:pt idx="2647" formatCode="General">
                  <c:v>80.404461082762907</c:v>
                </c:pt>
                <c:pt idx="2648" formatCode="General">
                  <c:v>80.417891302308647</c:v>
                </c:pt>
                <c:pt idx="2649" formatCode="General">
                  <c:v>80.431351396167187</c:v>
                </c:pt>
                <c:pt idx="2650" formatCode="General">
                  <c:v>80.444841566385449</c:v>
                </c:pt>
                <c:pt idx="2651" formatCode="General">
                  <c:v>80.458362017061745</c:v>
                </c:pt>
                <c:pt idx="2652" formatCode="General">
                  <c:v>80.471912954374261</c:v>
                </c:pt>
                <c:pt idx="2653" formatCode="General">
                  <c:v>80.485494586610002</c:v>
                </c:pt>
                <c:pt idx="2654" formatCode="General">
                  <c:v>80.499107124194282</c:v>
                </c:pt>
                <c:pt idx="2655" formatCode="General">
                  <c:v>80.51275077972079</c:v>
                </c:pt>
                <c:pt idx="2656" formatCode="General">
                  <c:v>80.526425767982118</c:v>
                </c:pt>
                <c:pt idx="2657" formatCode="General">
                  <c:v>80.540132306000743</c:v>
                </c:pt>
                <c:pt idx="2658" formatCode="General">
                  <c:v>80.553870613060923</c:v>
                </c:pt>
                <c:pt idx="2659" formatCode="General">
                  <c:v>80.567640910740622</c:v>
                </c:pt>
                <c:pt idx="2660" formatCode="General">
                  <c:v>80.58144342294456</c:v>
                </c:pt>
                <c:pt idx="2661" formatCode="General">
                  <c:v>80.595278375937468</c:v>
                </c:pt>
                <c:pt idx="2662" formatCode="General">
                  <c:v>80.609145998378096</c:v>
                </c:pt>
                <c:pt idx="2663" formatCode="General">
                  <c:v>80.623046521353928</c:v>
                </c:pt>
                <c:pt idx="2664" formatCode="General">
                  <c:v>80.63698017841628</c:v>
                </c:pt>
                <c:pt idx="2665" formatCode="General">
                  <c:v>80.650947205616376</c:v>
                </c:pt>
                <c:pt idx="2666" formatCode="General">
                  <c:v>80.664947841541817</c:v>
                </c:pt>
                <c:pt idx="2667" formatCode="General">
                  <c:v>80.678982327353836</c:v>
                </c:pt>
                <c:pt idx="2668" formatCode="General">
                  <c:v>80.693050906825235</c:v>
                </c:pt>
                <c:pt idx="2669" formatCode="General">
                  <c:v>80.707153826379042</c:v>
                </c:pt>
                <c:pt idx="2670" formatCode="General">
                  <c:v>80.721291335127901</c:v>
                </c:pt>
                <c:pt idx="2671" formatCode="General">
                  <c:v>80.735463684914166</c:v>
                </c:pt>
                <c:pt idx="2672" formatCode="General">
                  <c:v>80.74967113035072</c:v>
                </c:pt>
                <c:pt idx="2673" formatCode="General">
                  <c:v>80.763913928862678</c:v>
                </c:pt>
                <c:pt idx="2674" formatCode="General">
                  <c:v>80.778192340729859</c:v>
                </c:pt>
                <c:pt idx="2675" formatCode="General">
                  <c:v>80.792506629129932</c:v>
                </c:pt>
                <c:pt idx="2676" formatCode="General">
                  <c:v>80.806857060182594</c:v>
                </c:pt>
                <c:pt idx="2677" formatCode="General">
                  <c:v>80.821243902994397</c:v>
                </c:pt>
                <c:pt idx="2678" formatCode="General">
                  <c:v>80.835667429704642</c:v>
                </c:pt>
                <c:pt idx="2679" formatCode="General">
                  <c:v>80.850127915532042</c:v>
                </c:pt>
                <c:pt idx="2680" formatCode="General">
                  <c:v>80.864625638822261</c:v>
                </c:pt>
                <c:pt idx="2681" formatCode="General">
                  <c:v>80.87916088109651</c:v>
                </c:pt>
                <c:pt idx="2682" formatCode="General">
                  <c:v>80.893733927100982</c:v>
                </c:pt>
                <c:pt idx="2683" formatCode="General">
                  <c:v>80.908345064857386</c:v>
                </c:pt>
                <c:pt idx="2684" formatCode="General">
                  <c:v>80.922994585714349</c:v>
                </c:pt>
                <c:pt idx="2685" formatCode="General">
                  <c:v>80.937682784399868</c:v>
                </c:pt>
                <c:pt idx="2686" formatCode="General">
                  <c:v>80.952409959074956</c:v>
                </c:pt>
                <c:pt idx="2687" formatCode="General">
                  <c:v>80.967176411388138</c:v>
                </c:pt>
                <c:pt idx="2688" formatCode="General">
                  <c:v>80.981982446531248</c:v>
                </c:pt>
                <c:pt idx="2689" formatCode="General">
                  <c:v>80.996828373296225</c:v>
                </c:pt>
                <c:pt idx="2690" formatCode="General">
                  <c:v>81.01171450413311</c:v>
                </c:pt>
                <c:pt idx="2691" formatCode="General">
                  <c:v>81.026641155209234</c:v>
                </c:pt>
                <c:pt idx="2692" formatCode="General">
                  <c:v>81.041608646469584</c:v>
                </c:pt>
                <c:pt idx="2693" formatCode="General">
                  <c:v>81.056617301698495</c:v>
                </c:pt>
                <c:pt idx="2694" formatCode="General">
                  <c:v>81.071667448582502</c:v>
                </c:pt>
                <c:pt idx="2695" formatCode="General">
                  <c:v>81.086759418774562</c:v>
                </c:pt>
                <c:pt idx="2696" formatCode="General">
                  <c:v>81.101893547959648</c:v>
                </c:pt>
                <c:pt idx="2697" formatCode="General">
                  <c:v>81.11707017592164</c:v>
                </c:pt>
                <c:pt idx="2698" formatCode="General">
                  <c:v>81.13228964661171</c:v>
                </c:pt>
                <c:pt idx="2699" formatCode="General">
                  <c:v>81.147552308217968</c:v>
                </c:pt>
                <c:pt idx="2700" formatCode="General">
                  <c:v>81.162858513236941</c:v>
                </c:pt>
                <c:pt idx="2701" formatCode="General">
                  <c:v>81.178208618546137</c:v>
                </c:pt>
                <c:pt idx="2702" formatCode="General">
                  <c:v>81.19360298547852</c:v>
                </c:pt>
                <c:pt idx="2703" formatCode="General">
                  <c:v>81.209041979898402</c:v>
                </c:pt>
                <c:pt idx="2704" formatCode="General">
                  <c:v>81.224525972279039</c:v>
                </c:pt>
                <c:pt idx="2705" formatCode="General">
                  <c:v>81.240055337781854</c:v>
                </c:pt>
                <c:pt idx="2706" formatCode="General">
                  <c:v>81.255630456337457</c:v>
                </c:pt>
                <c:pt idx="2707" formatCode="General">
                  <c:v>81.271251712728386</c:v>
                </c:pt>
                <c:pt idx="2708" formatCode="General">
                  <c:v>81.286919496673733</c:v>
                </c:pt>
                <c:pt idx="2709" formatCode="General">
                  <c:v>81.30263420291557</c:v>
                </c:pt>
                <c:pt idx="2710" formatCode="General">
                  <c:v>81.31839623130729</c:v>
                </c:pt>
                <c:pt idx="2711" formatCode="General">
                  <c:v>81.33420598690401</c:v>
                </c:pt>
                <c:pt idx="2712" formatCode="General">
                  <c:v>81.350063880054861</c:v>
                </c:pt>
                <c:pt idx="2713" formatCode="General">
                  <c:v>81.365970326497532</c:v>
                </c:pt>
                <c:pt idx="2714" formatCode="General">
                  <c:v>81.381925747454801</c:v>
                </c:pt>
                <c:pt idx="2715" formatCode="General">
                  <c:v>81.397930569733262</c:v>
                </c:pt>
                <c:pt idx="2716" formatCode="General">
                  <c:v>81.413985225824462</c:v>
                </c:pt>
                <c:pt idx="2717" formatCode="General">
                  <c:v>81.430090154008184</c:v>
                </c:pt>
                <c:pt idx="2718" formatCode="General">
                  <c:v>81.446245798458165</c:v>
                </c:pt>
                <c:pt idx="2719" formatCode="General">
                  <c:v>81.462452609350365</c:v>
                </c:pt>
                <c:pt idx="2720" formatCode="General">
                  <c:v>81.478711042973543</c:v>
                </c:pt>
                <c:pt idx="2721" formatCode="General">
                  <c:v>81.495021561842663</c:v>
                </c:pt>
                <c:pt idx="2722" formatCode="General">
                  <c:v>81.511384634814775</c:v>
                </c:pt>
                <c:pt idx="2723" formatCode="General">
                  <c:v>81.527800737207727</c:v>
                </c:pt>
                <c:pt idx="2724" formatCode="General">
                  <c:v>81.544270350921607</c:v>
                </c:pt>
                <c:pt idx="2725" formatCode="General">
                  <c:v>81.560793964563302</c:v>
                </c:pt>
                <c:pt idx="2726" formatCode="General">
                  <c:v>81.57737207357367</c:v>
                </c:pt>
                <c:pt idx="2727" formatCode="General">
                  <c:v>81.594005180358224</c:v>
                </c:pt>
                <c:pt idx="2728" formatCode="General">
                  <c:v>81.610693794420527</c:v>
                </c:pt>
                <c:pt idx="2729" formatCode="General">
                  <c:v>81.627438432499176</c:v>
                </c:pt>
                <c:pt idx="2730" formatCode="General">
                  <c:v>81.644239618708013</c:v>
                </c:pt>
                <c:pt idx="2731" formatCode="General">
                  <c:v>81.661097884679677</c:v>
                </c:pt>
                <c:pt idx="2732" formatCode="General">
                  <c:v>81.678013769712962</c:v>
                </c:pt>
                <c:pt idx="2733" formatCode="General">
                  <c:v>81.694987820923501</c:v>
                </c:pt>
                <c:pt idx="2734" formatCode="General">
                  <c:v>81.712020593398549</c:v>
                </c:pt>
                <c:pt idx="2735" formatCode="General">
                  <c:v>81.729112650355376</c:v>
                </c:pt>
                <c:pt idx="2736" formatCode="General">
                  <c:v>81.746264563303825</c:v>
                </c:pt>
                <c:pt idx="2737" formatCode="General">
                  <c:v>81.763476912212838</c:v>
                </c:pt>
                <c:pt idx="2738" formatCode="General">
                  <c:v>81.780750285681464</c:v>
                </c:pt>
                <c:pt idx="2739" formatCode="General">
                  <c:v>81.798085281114012</c:v>
                </c:pt>
                <c:pt idx="2740" formatCode="General">
                  <c:v>81.815482504899776</c:v>
                </c:pt>
                <c:pt idx="2741" formatCode="General">
                  <c:v>81.832942572597574</c:v>
                </c:pt>
                <c:pt idx="2742" formatCode="General">
                  <c:v>81.850466109124824</c:v>
                </c:pt>
                <c:pt idx="2743" formatCode="General">
                  <c:v>81.868053748951766</c:v>
                </c:pt>
                <c:pt idx="2744" formatCode="General">
                  <c:v>81.885706136300797</c:v>
                </c:pt>
                <c:pt idx="2745" formatCode="General">
                  <c:v>81.903423925350893</c:v>
                </c:pt>
                <c:pt idx="2746" formatCode="General">
                  <c:v>81.921207780447745</c:v>
                </c:pt>
                <c:pt idx="2747" formatCode="General">
                  <c:v>81.939058376319267</c:v>
                </c:pt>
                <c:pt idx="2748" formatCode="General">
                  <c:v>81.956976398297044</c:v>
                </c:pt>
                <c:pt idx="2749" formatCode="General">
                  <c:v>81.974962542543793</c:v>
                </c:pt>
                <c:pt idx="2750" formatCode="General">
                  <c:v>81.993017516286841</c:v>
                </c:pt>
                <c:pt idx="2751" formatCode="General">
                  <c:v>82.011142038058253</c:v>
                </c:pt>
                <c:pt idx="2752" formatCode="General">
                  <c:v>82.029336837941287</c:v>
                </c:pt>
                <c:pt idx="2753" formatCode="General">
                  <c:v>82.047602657823916</c:v>
                </c:pt>
                <c:pt idx="2754" formatCode="General">
                  <c:v>82.065940251659228</c:v>
                </c:pt>
                <c:pt idx="2755" formatCode="General">
                  <c:v>82.084350385733259</c:v>
                </c:pt>
                <c:pt idx="2756" formatCode="General">
                  <c:v>82.102833838940242</c:v>
                </c:pt>
                <c:pt idx="2757" formatCode="General">
                  <c:v>82.121391403065729</c:v>
                </c:pt>
                <c:pt idx="2758" formatCode="General">
                  <c:v>82.140023883077788</c:v>
                </c:pt>
                <c:pt idx="2759" formatCode="General">
                  <c:v>82.158732097426494</c:v>
                </c:pt>
                <c:pt idx="2760" formatCode="General">
                  <c:v>82.177516878352122</c:v>
                </c:pt>
                <c:pt idx="2761" formatCode="General">
                  <c:v>82.196379072202177</c:v>
                </c:pt>
                <c:pt idx="2762" formatCode="General">
                  <c:v>82.215319539757857</c:v>
                </c:pt>
                <c:pt idx="2763" formatCode="General">
                  <c:v>82.23433915656986</c:v>
                </c:pt>
                <c:pt idx="2764" formatCode="General">
                  <c:v>82.253438813304342</c:v>
                </c:pt>
                <c:pt idx="2765" formatCode="General">
                  <c:v>82.272619416099005</c:v>
                </c:pt>
                <c:pt idx="2766" formatCode="General">
                  <c:v>82.291881886929943</c:v>
                </c:pt>
                <c:pt idx="2767" formatCode="General">
                  <c:v>82.311227163989415</c:v>
                </c:pt>
                <c:pt idx="2768" formatCode="General">
                  <c:v>82.330656202075104</c:v>
                </c:pt>
                <c:pt idx="2769" formatCode="General">
                  <c:v>82.350169972991367</c:v>
                </c:pt>
                <c:pt idx="2770" formatCode="General">
                  <c:v>82.369769465962548</c:v>
                </c:pt>
                <c:pt idx="2771" formatCode="General">
                  <c:v>82.389455688059257</c:v>
                </c:pt>
                <c:pt idx="2772" formatCode="General">
                  <c:v>82.409229664637763</c:v>
                </c:pt>
                <c:pt idx="2773" formatCode="General">
                  <c:v>82.429092439793223</c:v>
                </c:pt>
                <c:pt idx="2774" formatCode="General">
                  <c:v>82.449045076827048</c:v>
                </c:pt>
                <c:pt idx="2775" formatCode="General">
                  <c:v>82.469088658729234</c:v>
                </c:pt>
                <c:pt idx="2776" formatCode="General">
                  <c:v>82.489224288675956</c:v>
                </c:pt>
                <c:pt idx="2777" formatCode="General">
                  <c:v>82.509453090543133</c:v>
                </c:pt>
                <c:pt idx="2778" formatCode="General">
                  <c:v>82.529776209436619</c:v>
                </c:pt>
                <c:pt idx="2779" formatCode="General">
                  <c:v>82.550194812239695</c:v>
                </c:pt>
                <c:pt idx="2780" formatCode="General">
                  <c:v>82.570710088178359</c:v>
                </c:pt>
                <c:pt idx="2781" formatCode="General">
                  <c:v>82.591323249405434</c:v>
                </c:pt>
                <c:pt idx="2782" formatCode="General">
                  <c:v>82.612035531603837</c:v>
                </c:pt>
                <c:pt idx="2783" formatCode="General">
                  <c:v>82.63284819461019</c:v>
                </c:pt>
                <c:pt idx="2784" formatCode="General">
                  <c:v>82.653762523059456</c:v>
                </c:pt>
                <c:pt idx="2785" formatCode="General">
                  <c:v>82.674779827051239</c:v>
                </c:pt>
                <c:pt idx="2786" formatCode="General">
                  <c:v>82.695901442838974</c:v>
                </c:pt>
                <c:pt idx="2787" formatCode="General">
                  <c:v>82.717128733542808</c:v>
                </c:pt>
                <c:pt idx="2788" formatCode="General">
                  <c:v>82.738463089887105</c:v>
                </c:pt>
                <c:pt idx="2789" formatCode="General">
                  <c:v>82.759905930963669</c:v>
                </c:pt>
                <c:pt idx="2790" formatCode="General">
                  <c:v>82.78145870502189</c:v>
                </c:pt>
                <c:pt idx="2791" formatCode="General">
                  <c:v>82.80312289028673</c:v>
                </c:pt>
                <c:pt idx="2792" formatCode="General">
                  <c:v>82.824899995805936</c:v>
                </c:pt>
                <c:pt idx="2793" formatCode="General">
                  <c:v>82.846791562327581</c:v>
                </c:pt>
                <c:pt idx="2794" formatCode="General">
                  <c:v>82.868799163209601</c:v>
                </c:pt>
                <c:pt idx="2795" formatCode="General">
                  <c:v>82.890924405362156</c:v>
                </c:pt>
                <c:pt idx="2796" formatCode="General">
                  <c:v>82.913168930224899</c:v>
                </c:pt>
                <c:pt idx="2797" formatCode="General">
                  <c:v>82.935534414780207</c:v>
                </c:pt>
                <c:pt idx="2798" formatCode="General">
                  <c:v>82.958022572604349</c:v>
                </c:pt>
                <c:pt idx="2799" formatCode="General">
                  <c:v>82.980635154958151</c:v>
                </c:pt>
                <c:pt idx="2800" formatCode="General">
                  <c:v>83.00337395191886</c:v>
                </c:pt>
                <c:pt idx="2801" formatCode="General">
                  <c:v>83.026240793555374</c:v>
                </c:pt>
                <c:pt idx="2802" formatCode="General">
                  <c:v>83.049237551148622</c:v>
                </c:pt>
                <c:pt idx="2803" formatCode="General">
                  <c:v>83.072366138459401</c:v>
                </c:pt>
                <c:pt idx="2804" formatCode="General">
                  <c:v>83.09562851304554</c:v>
                </c:pt>
                <c:pt idx="2805" formatCode="General">
                  <c:v>83.119026677631368</c:v>
                </c:pt>
                <c:pt idx="2806" formatCode="General">
                  <c:v>83.142562681531345</c:v>
                </c:pt>
                <c:pt idx="2807" formatCode="General">
                  <c:v>83.166238622130834</c:v>
                </c:pt>
                <c:pt idx="2808" formatCode="General">
                  <c:v>83.190056646426839</c:v>
                </c:pt>
                <c:pt idx="2809" formatCode="General">
                  <c:v>83.214018952631335</c:v>
                </c:pt>
                <c:pt idx="2810" formatCode="General">
                  <c:v>83.238127791840697</c:v>
                </c:pt>
                <c:pt idx="2811" formatCode="General">
                  <c:v>83.262385469774244</c:v>
                </c:pt>
                <c:pt idx="2812" formatCode="General">
                  <c:v>83.286794348585573</c:v>
                </c:pt>
                <c:pt idx="2813" formatCode="General">
                  <c:v>83.311356848750165</c:v>
                </c:pt>
                <c:pt idx="2814" formatCode="General">
                  <c:v>83.336075451033409</c:v>
                </c:pt>
                <c:pt idx="2815" formatCode="General">
                  <c:v>83.360952698543159</c:v>
                </c:pt>
                <c:pt idx="2816" formatCode="General">
                  <c:v>83.385991198871153</c:v>
                </c:pt>
                <c:pt idx="2817" formatCode="General">
                  <c:v>83.411193626327915</c:v>
                </c:pt>
                <c:pt idx="2818" formatCode="General">
                  <c:v>83.436562724276513</c:v>
                </c:pt>
                <c:pt idx="2819" formatCode="General">
                  <c:v>83.462101307569952</c:v>
                </c:pt>
                <c:pt idx="2820" formatCode="General">
                  <c:v>83.487812265098157</c:v>
                </c:pt>
                <c:pt idx="2821" formatCode="General">
                  <c:v>83.513698562450472</c:v>
                </c:pt>
                <c:pt idx="2822" formatCode="General">
                  <c:v>83.539763244700097</c:v>
                </c:pt>
                <c:pt idx="2823" formatCode="General">
                  <c:v>83.566009439316986</c:v>
                </c:pt>
                <c:pt idx="2824" formatCode="General">
                  <c:v>83.592440359217022</c:v>
                </c:pt>
                <c:pt idx="2825" formatCode="General">
                  <c:v>83.619059305954522</c:v>
                </c:pt>
                <c:pt idx="2826" formatCode="General">
                  <c:v>83.645869673066827</c:v>
                </c:pt>
                <c:pt idx="2827" formatCode="General">
                  <c:v>83.672874949579523</c:v>
                </c:pt>
                <c:pt idx="2828" formatCode="General">
                  <c:v>83.70007872368187</c:v>
                </c:pt>
                <c:pt idx="2829" formatCode="General">
                  <c:v>83.727484686582287</c:v>
                </c:pt>
                <c:pt idx="2830" formatCode="General">
                  <c:v>83.755096636554967</c:v>
                </c:pt>
                <c:pt idx="2831" formatCode="General">
                  <c:v>83.782918483188823</c:v>
                </c:pt>
                <c:pt idx="2832" formatCode="General">
                  <c:v>83.810954251851342</c:v>
                </c:pt>
                <c:pt idx="2833" formatCode="General">
                  <c:v>83.839208088380502</c:v>
                </c:pt>
                <c:pt idx="2834" formatCode="General">
                  <c:v>83.86768426401909</c:v>
                </c:pt>
                <c:pt idx="2835" formatCode="General">
                  <c:v>83.896387180606453</c:v>
                </c:pt>
                <c:pt idx="2836" formatCode="General">
                  <c:v>83.925321376044209</c:v>
                </c:pt>
                <c:pt idx="2837" formatCode="General">
                  <c:v>83.954491530053716</c:v>
                </c:pt>
                <c:pt idx="2838" formatCode="General">
                  <c:v>83.983902470243976</c:v>
                </c:pt>
                <c:pt idx="2839" formatCode="General">
                  <c:v>84.013559178510519</c:v>
                </c:pt>
                <c:pt idx="2840" formatCode="General">
                  <c:v>84.043466797787545</c:v>
                </c:pt>
                <c:pt idx="2841" formatCode="General">
                  <c:v>84.073630639176727</c:v>
                </c:pt>
                <c:pt idx="2842" formatCode="General">
                  <c:v>84.10405618947857</c:v>
                </c:pt>
                <c:pt idx="2843" formatCode="General">
                  <c:v>84.134749119154051</c:v>
                </c:pt>
                <c:pt idx="2844" formatCode="General">
                  <c:v>84.165715290746405</c:v>
                </c:pt>
                <c:pt idx="2845" formatCode="General">
                  <c:v>84.196960767795943</c:v>
                </c:pt>
                <c:pt idx="2846" formatCode="General">
                  <c:v>84.228491824282472</c:v>
                </c:pt>
                <c:pt idx="2847" formatCode="General">
                  <c:v>84.26031495463414</c:v>
                </c:pt>
                <c:pt idx="2848" formatCode="General">
                  <c:v>84.292436884343772</c:v>
                </c:pt>
                <c:pt idx="2849" formatCode="General">
                  <c:v>84.324864581237946</c:v>
                </c:pt>
                <c:pt idx="2850" formatCode="General">
                  <c:v>84.357605267447852</c:v>
                </c:pt>
                <c:pt idx="2851" formatCode="General">
                  <c:v>84.39066643213522</c:v>
                </c:pt>
                <c:pt idx="2852" formatCode="General">
                  <c:v>84.424055845031589</c:v>
                </c:pt>
                <c:pt idx="2853" formatCode="General">
                  <c:v>84.457781570854735</c:v>
                </c:pt>
                <c:pt idx="2854" formatCode="General">
                  <c:v>84.491851984671086</c:v>
                </c:pt>
                <c:pt idx="2855" formatCode="General">
                  <c:v>84.526275788280913</c:v>
                </c:pt>
                <c:pt idx="2856" formatCode="General">
                  <c:v>84.561062027708871</c:v>
                </c:pt>
                <c:pt idx="2857" formatCode="General">
                  <c:v>84.596220111891512</c:v>
                </c:pt>
                <c:pt idx="2858" formatCode="General">
                  <c:v>84.631759832661729</c:v>
                </c:pt>
                <c:pt idx="2859" formatCode="General">
                  <c:v>84.667691386140731</c:v>
                </c:pt>
                <c:pt idx="2860" formatCode="General">
                  <c:v>84.704025395658363</c:v>
                </c:pt>
                <c:pt idx="2861" formatCode="General">
                  <c:v>84.740772936336</c:v>
                </c:pt>
                <c:pt idx="2862" formatCode="General">
                  <c:v>84.777945561479086</c:v>
                </c:pt>
                <c:pt idx="2863" formatCode="General">
                  <c:v>84.815555330943283</c:v>
                </c:pt>
                <c:pt idx="2864" formatCode="General">
                  <c:v>84.853614841654405</c:v>
                </c:pt>
                <c:pt idx="2865" formatCode="General">
                  <c:v>84.892137260482741</c:v>
                </c:pt>
                <c:pt idx="2866" formatCode="General">
                  <c:v>84.931136359694634</c:v>
                </c:pt>
                <c:pt idx="2867" formatCode="General">
                  <c:v>84.970626555228748</c:v>
                </c:pt>
                <c:pt idx="2868" formatCode="General">
                  <c:v>85.010622948073163</c:v>
                </c:pt>
                <c:pt idx="2869" formatCode="General">
                  <c:v>85.051141369051621</c:v>
                </c:pt>
                <c:pt idx="2870" formatCode="General">
                  <c:v>85.092198427363329</c:v>
                </c:pt>
                <c:pt idx="2871" formatCode="General">
                  <c:v>85.133811563262597</c:v>
                </c:pt>
                <c:pt idx="2872" formatCode="General">
                  <c:v>85.175999105312002</c:v>
                </c:pt>
                <c:pt idx="2873" formatCode="General">
                  <c:v>85.218780332696383</c:v>
                </c:pt>
                <c:pt idx="2874" formatCode="General">
                  <c:v>85.262175543147606</c:v>
                </c:pt>
                <c:pt idx="2875" formatCode="General">
                  <c:v>85.306206127100964</c:v>
                </c:pt>
                <c:pt idx="2876" formatCode="General">
                  <c:v>85.350894648785712</c:v>
                </c:pt>
                <c:pt idx="2877" formatCode="General">
                  <c:v>85.396264935047839</c:v>
                </c:pt>
                <c:pt idx="2878" formatCode="General">
                  <c:v>85.442342172811522</c:v>
                </c:pt>
                <c:pt idx="2879" formatCode="General">
                  <c:v>85.48915301621382</c:v>
                </c:pt>
                <c:pt idx="2880" formatCode="General">
                  <c:v>85.53672570459473</c:v>
                </c:pt>
                <c:pt idx="2881" formatCode="General">
                  <c:v>85.585090192697194</c:v>
                </c:pt>
                <c:pt idx="2882" formatCode="General">
                  <c:v>85.634278294634555</c:v>
                </c:pt>
                <c:pt idx="2883" formatCode="General">
                  <c:v>85.684323843420344</c:v>
                </c:pt>
                <c:pt idx="2884" formatCode="General">
                  <c:v>85.73526286813518</c:v>
                </c:pt>
                <c:pt idx="2885" formatCode="General">
                  <c:v>85.787133791137634</c:v>
                </c:pt>
                <c:pt idx="2886" formatCode="General">
                  <c:v>85.839977648119188</c:v>
                </c:pt>
                <c:pt idx="2887" formatCode="General">
                  <c:v>85.893838334272374</c:v>
                </c:pt>
                <c:pt idx="2888" formatCode="General">
                  <c:v>85.948762880403336</c:v>
                </c:pt>
                <c:pt idx="2889" formatCode="General">
                  <c:v>86.004801763493987</c:v>
                </c:pt>
                <c:pt idx="2890" formatCode="General">
                  <c:v>86.062009257034362</c:v>
                </c:pt>
                <c:pt idx="2891" formatCode="General">
                  <c:v>86.120443827433334</c:v>
                </c:pt>
                <c:pt idx="2892" formatCode="General">
                  <c:v>86.180168584019626</c:v>
                </c:pt>
                <c:pt idx="2893" formatCode="General">
                  <c:v>86.241251791620044</c:v>
                </c:pt>
                <c:pt idx="2894" formatCode="General">
                  <c:v>86.303767456518443</c:v>
                </c:pt>
                <c:pt idx="2895" formatCode="General">
                  <c:v>86.36779599884774</c:v>
                </c:pt>
                <c:pt idx="2896" formatCode="General">
                  <c:v>86.433425027270985</c:v>
                </c:pt>
                <c:pt idx="2897" formatCode="General">
                  <c:v>86.500750235322585</c:v>
                </c:pt>
                <c:pt idx="2898" formatCode="General">
                  <c:v>86.569876443217652</c:v>
                </c:pt>
                <c:pt idx="2899" formatCode="General">
                  <c:v>86.640918814581411</c:v>
                </c:pt>
                <c:pt idx="2900" formatCode="General">
                  <c:v>86.714004284778881</c:v>
                </c:pt>
                <c:pt idx="2901" formatCode="General">
                  <c:v>86.789273246864042</c:v>
                </c:pt>
                <c:pt idx="2902" formatCode="General">
                  <c:v>86.866881553335034</c:v>
                </c:pt>
                <c:pt idx="2903" formatCode="General">
                  <c:v>86.947002907881242</c:v>
                </c:pt>
                <c:pt idx="2904" formatCode="General">
                  <c:v>87.029831742560944</c:v>
                </c:pt>
                <c:pt idx="2905" formatCode="General">
                  <c:v>87.115586704376582</c:v>
                </c:pt>
                <c:pt idx="2906" formatCode="General">
                  <c:v>87.204514913962697</c:v>
                </c:pt>
                <c:pt idx="2907" formatCode="General">
                  <c:v>87.296897212382731</c:v>
                </c:pt>
                <c:pt idx="2908" formatCode="General">
                  <c:v>87.393054686306087</c:v>
                </c:pt>
                <c:pt idx="2909" formatCode="General">
                  <c:v>87.49335686691596</c:v>
                </c:pt>
                <c:pt idx="2910" formatCode="General">
                  <c:v>87.598232148986668</c:v>
                </c:pt>
                <c:pt idx="2911" formatCode="General">
                  <c:v>87.708181197711127</c:v>
                </c:pt>
                <c:pt idx="2912" formatCode="General">
                  <c:v>87.823794440964974</c:v>
                </c:pt>
                <c:pt idx="2913" formatCode="General">
                  <c:v>87.945775248329539</c:v>
                </c:pt>
                <c:pt idx="2914" formatCode="General">
                  <c:v>88.074971185562433</c:v>
                </c:pt>
                <c:pt idx="2915" formatCode="General">
                  <c:v>88.212416998407306</c:v>
                </c:pt>
                <c:pt idx="2916" formatCode="General">
                  <c:v>88.359395076947422</c:v>
                </c:pt>
                <c:pt idx="2917" formatCode="General">
                  <c:v>88.517522754498287</c:v>
                </c:pt>
                <c:pt idx="2918" formatCode="General">
                  <c:v>88.688882244265258</c:v>
                </c:pt>
                <c:pt idx="2919" formatCode="General">
                  <c:v>88.876221132204932</c:v>
                </c:pt>
                <c:pt idx="2920" formatCode="General">
                  <c:v>89.0832754472234</c:v>
                </c:pt>
                <c:pt idx="2921" formatCode="General">
                  <c:v>89.315318730852582</c:v>
                </c:pt>
                <c:pt idx="2922" formatCode="General">
                  <c:v>89.58016000813376</c:v>
                </c:pt>
                <c:pt idx="2923" formatCode="General">
                  <c:v>89.890123651367219</c:v>
                </c:pt>
                <c:pt idx="2924" formatCode="General">
                  <c:v>90.266476662780917</c:v>
                </c:pt>
                <c:pt idx="2925" formatCode="General">
                  <c:v>90.751230241895442</c:v>
                </c:pt>
                <c:pt idx="2926" formatCode="General">
                  <c:v>91.449261135986092</c:v>
                </c:pt>
                <c:pt idx="2927" formatCode="General">
                  <c:v>92.818682567962867</c:v>
                </c:pt>
              </c:numCache>
            </c:numRef>
          </c:yVal>
          <c:smooth val="0"/>
          <c:extLst>
            <c:ext xmlns:c16="http://schemas.microsoft.com/office/drawing/2014/chart" uri="{C3380CC4-5D6E-409C-BE32-E72D297353CC}">
              <c16:uniqueId val="{00000002-6537-43B0-ADB3-6D54DFD28D0A}"/>
            </c:ext>
          </c:extLst>
        </c:ser>
        <c:dLbls>
          <c:showLegendKey val="0"/>
          <c:showVal val="0"/>
          <c:showCatName val="0"/>
          <c:showSerName val="0"/>
          <c:showPercent val="0"/>
          <c:showBubbleSize val="0"/>
        </c:dLbls>
        <c:axId val="282739328"/>
        <c:axId val="275113200"/>
      </c:scatterChart>
      <c:valAx>
        <c:axId val="282739328"/>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75113200"/>
        <c:crosses val="autoZero"/>
        <c:crossBetween val="midCat"/>
      </c:valAx>
      <c:valAx>
        <c:axId val="27511320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827393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39.12062711998388</c:v>
                </c:pt>
                <c:pt idx="1">
                  <c:v>41.162540251126202</c:v>
                </c:pt>
                <c:pt idx="2">
                  <c:v>42.195741072247976</c:v>
                </c:pt>
                <c:pt idx="3">
                  <c:v>42.909843432975478</c:v>
                </c:pt>
                <c:pt idx="4">
                  <c:v>43.462205996792605</c:v>
                </c:pt>
                <c:pt idx="5">
                  <c:v>43.915726066288883</c:v>
                </c:pt>
                <c:pt idx="6">
                  <c:v>44.302188552300784</c:v>
                </c:pt>
                <c:pt idx="7">
                  <c:v>44.639985986433558</c:v>
                </c:pt>
                <c:pt idx="8">
                  <c:v>44.940757320033619</c:v>
                </c:pt>
                <c:pt idx="9">
                  <c:v>45.212353424498012</c:v>
                </c:pt>
                <c:pt idx="10">
                  <c:v>45.460330392432923</c:v>
                </c:pt>
                <c:pt idx="11">
                  <c:v>45.688770391523434</c:v>
                </c:pt>
                <c:pt idx="12">
                  <c:v>45.900764253124194</c:v>
                </c:pt>
                <c:pt idx="13">
                  <c:v>46.098710731472757</c:v>
                </c:pt>
                <c:pt idx="14">
                  <c:v>46.284510311382405</c:v>
                </c:pt>
                <c:pt idx="15">
                  <c:v>46.459695332318113</c:v>
                </c:pt>
                <c:pt idx="16">
                  <c:v>46.625520057169467</c:v>
                </c:pt>
                <c:pt idx="17">
                  <c:v>46.78302466339796</c:v>
                </c:pt>
                <c:pt idx="18">
                  <c:v>46.933081745921704</c:v>
                </c:pt>
                <c:pt idx="19">
                  <c:v>47.076430785969478</c:v>
                </c:pt>
                <c:pt idx="20">
                  <c:v>47.213704149790985</c:v>
                </c:pt>
                <c:pt idx="21">
                  <c:v>47.345447005246164</c:v>
                </c:pt>
                <c:pt idx="22">
                  <c:v>47.472132792494648</c:v>
                </c:pt>
                <c:pt idx="23">
                  <c:v>47.594175392451106</c:v>
                </c:pt>
                <c:pt idx="24">
                  <c:v>47.711938806838752</c:v>
                </c:pt>
                <c:pt idx="25">
                  <c:v>47.825744938413656</c:v>
                </c:pt>
                <c:pt idx="26">
                  <c:v>47.935879903329045</c:v>
                </c:pt>
                <c:pt idx="27">
                  <c:v>48.042599196954491</c:v>
                </c:pt>
                <c:pt idx="28">
                  <c:v>48.146131955114342</c:v>
                </c:pt>
                <c:pt idx="29">
                  <c:v>48.246684495025427</c:v>
                </c:pt>
                <c:pt idx="30">
                  <c:v>48.34444327775585</c:v>
                </c:pt>
                <c:pt idx="31">
                  <c:v>48.43957740240883</c:v>
                </c:pt>
                <c:pt idx="32">
                  <c:v>48.532240718439205</c:v>
                </c:pt>
                <c:pt idx="33">
                  <c:v>48.622573624420035</c:v>
                </c:pt>
                <c:pt idx="34">
                  <c:v>48.710704607696272</c:v>
                </c:pt>
                <c:pt idx="35">
                  <c:v>48.796751568620515</c:v>
                </c:pt>
                <c:pt idx="36">
                  <c:v>48.880822964682949</c:v>
                </c:pt>
                <c:pt idx="37">
                  <c:v>48.963018803258109</c:v>
                </c:pt>
                <c:pt idx="38">
                  <c:v>49.043431506471812</c:v>
                </c:pt>
                <c:pt idx="39">
                  <c:v>49.122146667531595</c:v>
                </c:pt>
                <c:pt idx="40">
                  <c:v>49.199243714525629</c:v>
                </c:pt>
                <c:pt idx="41">
                  <c:v>49.274796495000778</c:v>
                </c:pt>
                <c:pt idx="42">
                  <c:v>49.348873792443314</c:v>
                </c:pt>
                <c:pt idx="43">
                  <c:v>49.421539784000529</c:v>
                </c:pt>
                <c:pt idx="44">
                  <c:v>49.492854447317193</c:v>
                </c:pt>
                <c:pt idx="45">
                  <c:v>49.562873923153283</c:v>
                </c:pt>
                <c:pt idx="46">
                  <c:v>49.631650839449883</c:v>
                </c:pt>
                <c:pt idx="47">
                  <c:v>49.699234601678178</c:v>
                </c:pt>
                <c:pt idx="48">
                  <c:v>49.765671653611612</c:v>
                </c:pt>
                <c:pt idx="49">
                  <c:v>49.83100571207882</c:v>
                </c:pt>
                <c:pt idx="50">
                  <c:v>49.895277978763801</c:v>
                </c:pt>
                <c:pt idx="51">
                  <c:v>49.958527331705298</c:v>
                </c:pt>
                <c:pt idx="52">
                  <c:v>50.020790498795996</c:v>
                </c:pt>
                <c:pt idx="53">
                  <c:v>50.08210221528212</c:v>
                </c:pt>
                <c:pt idx="54">
                  <c:v>50.142495367009261</c:v>
                </c:pt>
                <c:pt idx="55">
                  <c:v>50.202001120940992</c:v>
                </c:pt>
                <c:pt idx="56">
                  <c:v>50.260649044289082</c:v>
                </c:pt>
                <c:pt idx="57">
                  <c:v>50.318467213432029</c:v>
                </c:pt>
                <c:pt idx="58">
                  <c:v>50.37548231365912</c:v>
                </c:pt>
                <c:pt idx="59">
                  <c:v>50.431719730655438</c:v>
                </c:pt>
                <c:pt idx="60">
                  <c:v>50.487203634538886</c:v>
                </c:pt>
                <c:pt idx="61">
                  <c:v>50.541957057167835</c:v>
                </c:pt>
                <c:pt idx="62">
                  <c:v>50.596001963358766</c:v>
                </c:pt>
                <c:pt idx="63">
                  <c:v>50.649359316583009</c:v>
                </c:pt>
                <c:pt idx="64">
                  <c:v>50.70204913965037</c:v>
                </c:pt>
                <c:pt idx="65">
                  <c:v>50.754090570833789</c:v>
                </c:pt>
                <c:pt idx="66">
                  <c:v>50.805501915841845</c:v>
                </c:pt>
                <c:pt idx="67">
                  <c:v>50.856300696003494</c:v>
                </c:pt>
                <c:pt idx="68">
                  <c:v>50.906503692993383</c:v>
                </c:pt>
                <c:pt idx="69">
                  <c:v>50.956126990392576</c:v>
                </c:pt>
                <c:pt idx="70">
                  <c:v>51.005186012350897</c:v>
                </c:pt>
                <c:pt idx="71">
                  <c:v>51.053695559591013</c:v>
                </c:pt>
                <c:pt idx="72">
                  <c:v>51.101669842971738</c:v>
                </c:pt>
                <c:pt idx="73">
                  <c:v>51.149122514807217</c:v>
                </c:pt>
                <c:pt idx="74">
                  <c:v>51.19606669812039</c:v>
                </c:pt>
                <c:pt idx="75">
                  <c:v>51.242515013992879</c:v>
                </c:pt>
                <c:pt idx="76">
                  <c:v>51.288479607158791</c:v>
                </c:pt>
                <c:pt idx="77">
                  <c:v>51.33397216997632</c:v>
                </c:pt>
                <c:pt idx="78">
                  <c:v>51.379003964899894</c:v>
                </c:pt>
                <c:pt idx="79">
                  <c:v>51.423585845564169</c:v>
                </c:pt>
                <c:pt idx="80">
                  <c:v>51.46772827658225</c:v>
                </c:pt>
                <c:pt idx="81">
                  <c:v>51.511441352151351</c:v>
                </c:pt>
                <c:pt idx="82">
                  <c:v>51.554734813551491</c:v>
                </c:pt>
                <c:pt idx="83">
                  <c:v>51.597618065615698</c:v>
                </c:pt>
                <c:pt idx="84">
                  <c:v>51.6401001922437</c:v>
                </c:pt>
                <c:pt idx="85">
                  <c:v>51.682189971025366</c:v>
                </c:pt>
                <c:pt idx="86">
                  <c:v>51.723895887034715</c:v>
                </c:pt>
                <c:pt idx="87">
                  <c:v>51.765226145850541</c:v>
                </c:pt>
                <c:pt idx="88">
                  <c:v>51.80618868585546</c:v>
                </c:pt>
                <c:pt idx="89">
                  <c:v>51.846791189860923</c:v>
                </c:pt>
                <c:pt idx="90">
                  <c:v>51.887041096102372</c:v>
                </c:pt>
                <c:pt idx="91">
                  <c:v>51.926945608645063</c:v>
                </c:pt>
                <c:pt idx="92">
                  <c:v>51.966511707238467</c:v>
                </c:pt>
                <c:pt idx="93">
                  <c:v>52.005746156653842</c:v>
                </c:pt>
                <c:pt idx="94">
                  <c:v>52.044655515537542</c:v>
                </c:pt>
                <c:pt idx="95">
                  <c:v>52.083246144809891</c:v>
                </c:pt>
                <c:pt idx="96">
                  <c:v>52.121524215637507</c:v>
                </c:pt>
                <c:pt idx="97">
                  <c:v>52.159495717004901</c:v>
                </c:pt>
                <c:pt idx="98">
                  <c:v>52.197166462909465</c:v>
                </c:pt>
                <c:pt idx="99">
                  <c:v>52.234542099202052</c:v>
                </c:pt>
                <c:pt idx="100">
                  <c:v>52.271628110094234</c:v>
                </c:pt>
                <c:pt idx="101">
                  <c:v>52.308429824351386</c:v>
                </c:pt>
                <c:pt idx="102">
                  <c:v>52.344952421189802</c:v>
                </c:pt>
                <c:pt idx="103">
                  <c:v>52.381200935894881</c:v>
                </c:pt>
                <c:pt idx="104">
                  <c:v>52.417180265175766</c:v>
                </c:pt>
                <c:pt idx="105">
                  <c:v>52.452895172271724</c:v>
                </c:pt>
                <c:pt idx="106">
                  <c:v>52.488350291823487</c:v>
                </c:pt>
                <c:pt idx="107">
                  <c:v>52.523550134522864</c:v>
                </c:pt>
                <c:pt idx="108">
                  <c:v>52.558499091552484</c:v>
                </c:pt>
                <c:pt idx="109">
                  <c:v>52.593201438827087</c:v>
                </c:pt>
                <c:pt idx="110">
                  <c:v>52.627661341046895</c:v>
                </c:pt>
                <c:pt idx="111">
                  <c:v>52.661882855573019</c:v>
                </c:pt>
                <c:pt idx="112">
                  <c:v>52.695869936134351</c:v>
                </c:pt>
                <c:pt idx="113">
                  <c:v>52.729626436374502</c:v>
                </c:pt>
                <c:pt idx="114">
                  <c:v>52.763156113247248</c:v>
                </c:pt>
                <c:pt idx="115">
                  <c:v>52.79646263026801</c:v>
                </c:pt>
                <c:pt idx="116">
                  <c:v>52.829549560628891</c:v>
                </c:pt>
                <c:pt idx="117">
                  <c:v>52.862420390183964</c:v>
                </c:pt>
                <c:pt idx="118">
                  <c:v>52.895078520311223</c:v>
                </c:pt>
                <c:pt idx="119">
                  <c:v>52.9275272706575</c:v>
                </c:pt>
                <c:pt idx="120">
                  <c:v>52.959769881771884</c:v>
                </c:pt>
                <c:pt idx="121">
                  <c:v>52.991809517633158</c:v>
                </c:pt>
                <c:pt idx="122">
                  <c:v>53.023649268076255</c:v>
                </c:pt>
                <c:pt idx="123">
                  <c:v>53.055292151122735</c:v>
                </c:pt>
                <c:pt idx="124">
                  <c:v>53.086741115219617</c:v>
                </c:pt>
                <c:pt idx="125">
                  <c:v>53.117999041391045</c:v>
                </c:pt>
                <c:pt idx="126">
                  <c:v>53.149068745306721</c:v>
                </c:pt>
                <c:pt idx="127">
                  <c:v>53.179952979271086</c:v>
                </c:pt>
                <c:pt idx="128">
                  <c:v>53.210654434136771</c:v>
                </c:pt>
                <c:pt idx="129">
                  <c:v>53.241175741145824</c:v>
                </c:pt>
                <c:pt idx="130">
                  <c:v>53.27151947370195</c:v>
                </c:pt>
                <c:pt idx="131">
                  <c:v>53.301688149076881</c:v>
                </c:pt>
                <c:pt idx="132">
                  <c:v>53.331684230053838</c:v>
                </c:pt>
                <c:pt idx="133">
                  <c:v>53.361510126510723</c:v>
                </c:pt>
                <c:pt idx="134">
                  <c:v>53.391168196945905</c:v>
                </c:pt>
                <c:pt idx="135">
                  <c:v>53.420660749948865</c:v>
                </c:pt>
                <c:pt idx="136">
                  <c:v>53.449990045618257</c:v>
                </c:pt>
                <c:pt idx="137">
                  <c:v>53.47915829692954</c:v>
                </c:pt>
                <c:pt idx="138">
                  <c:v>53.508167671054395</c:v>
                </c:pt>
                <c:pt idx="139">
                  <c:v>53.537020290633862</c:v>
                </c:pt>
                <c:pt idx="140">
                  <c:v>53.565718235007296</c:v>
                </c:pt>
                <c:pt idx="141">
                  <c:v>53.59426354139881</c:v>
                </c:pt>
                <c:pt idx="142">
                  <c:v>53.622658206063079</c:v>
                </c:pt>
                <c:pt idx="143">
                  <c:v>53.650904185392122</c:v>
                </c:pt>
                <c:pt idx="144">
                  <c:v>53.679003396984733</c:v>
                </c:pt>
                <c:pt idx="145">
                  <c:v>53.706957720679895</c:v>
                </c:pt>
                <c:pt idx="146">
                  <c:v>53.73476899955584</c:v>
                </c:pt>
                <c:pt idx="147">
                  <c:v>53.762439040895984</c:v>
                </c:pt>
                <c:pt idx="148">
                  <c:v>53.789969617123091</c:v>
                </c:pt>
                <c:pt idx="149">
                  <c:v>53.817362466702953</c:v>
                </c:pt>
                <c:pt idx="150">
                  <c:v>53.844619295018717</c:v>
                </c:pt>
                <c:pt idx="151">
                  <c:v>53.871741775217039</c:v>
                </c:pt>
                <c:pt idx="152">
                  <c:v>53.898731549027133</c:v>
                </c:pt>
                <c:pt idx="153">
                  <c:v>53.925590227553819</c:v>
                </c:pt>
                <c:pt idx="154">
                  <c:v>53.952319392045453</c:v>
                </c:pt>
                <c:pt idx="155">
                  <c:v>53.978920594637735</c:v>
                </c:pt>
                <c:pt idx="156">
                  <c:v>54.005395359074413</c:v>
                </c:pt>
                <c:pt idx="157">
                  <c:v>54.031745181405498</c:v>
                </c:pt>
                <c:pt idx="158">
                  <c:v>54.057971530664126</c:v>
                </c:pt>
                <c:pt idx="159">
                  <c:v>54.084075849522584</c:v>
                </c:pt>
                <c:pt idx="160">
                  <c:v>54.110059554928483</c:v>
                </c:pt>
                <c:pt idx="161">
                  <c:v>54.13592403872164</c:v>
                </c:pt>
                <c:pt idx="162">
                  <c:v>54.161670668232439</c:v>
                </c:pt>
                <c:pt idx="163">
                  <c:v>54.187300786862345</c:v>
                </c:pt>
                <c:pt idx="164">
                  <c:v>54.212815714647213</c:v>
                </c:pt>
                <c:pt idx="165">
                  <c:v>54.238216748803957</c:v>
                </c:pt>
                <c:pt idx="166">
                  <c:v>54.263505164261218</c:v>
                </c:pt>
                <c:pt idx="167">
                  <c:v>54.2886822141745</c:v>
                </c:pt>
                <c:pt idx="168">
                  <c:v>54.313749130426558</c:v>
                </c:pt>
                <c:pt idx="169">
                  <c:v>54.338707124113199</c:v>
                </c:pt>
                <c:pt idx="170">
                  <c:v>54.363557386015245</c:v>
                </c:pt>
                <c:pt idx="171">
                  <c:v>54.388301087057151</c:v>
                </c:pt>
                <c:pt idx="172">
                  <c:v>54.412939378752547</c:v>
                </c:pt>
                <c:pt idx="173">
                  <c:v>54.437473393637234</c:v>
                </c:pt>
                <c:pt idx="174">
                  <c:v>54.461904245690199</c:v>
                </c:pt>
                <c:pt idx="175">
                  <c:v>54.486233030742873</c:v>
                </c:pt>
                <c:pt idx="176">
                  <c:v>54.510460826876979</c:v>
                </c:pt>
                <c:pt idx="177">
                  <c:v>54.534588694811603</c:v>
                </c:pt>
                <c:pt idx="178">
                  <c:v>54.558617678279575</c:v>
                </c:pt>
                <c:pt idx="179">
                  <c:v>54.582548804393703</c:v>
                </c:pt>
                <c:pt idx="180">
                  <c:v>54.606383084003035</c:v>
                </c:pt>
                <c:pt idx="181">
                  <c:v>54.630121512039601</c:v>
                </c:pt>
                <c:pt idx="182">
                  <c:v>54.653765067855879</c:v>
                </c:pt>
                <c:pt idx="183">
                  <c:v>54.677314715553315</c:v>
                </c:pt>
                <c:pt idx="184">
                  <c:v>54.700771404302046</c:v>
                </c:pt>
                <c:pt idx="185">
                  <c:v>54.724136068652385</c:v>
                </c:pt>
                <c:pt idx="186">
                  <c:v>54.747409628838078</c:v>
                </c:pt>
                <c:pt idx="187">
                  <c:v>54.770592991071652</c:v>
                </c:pt>
                <c:pt idx="188">
                  <c:v>54.793687047832123</c:v>
                </c:pt>
                <c:pt idx="189">
                  <c:v>54.816692678145415</c:v>
                </c:pt>
                <c:pt idx="190">
                  <c:v>54.839610747857428</c:v>
                </c:pt>
                <c:pt idx="191">
                  <c:v>54.8624421099003</c:v>
                </c:pt>
                <c:pt idx="192">
                  <c:v>54.885187604551859</c:v>
                </c:pt>
                <c:pt idx="193">
                  <c:v>54.907848059688497</c:v>
                </c:pt>
                <c:pt idx="194">
                  <c:v>54.930424291031862</c:v>
                </c:pt>
                <c:pt idx="195">
                  <c:v>54.952917102389179</c:v>
                </c:pt>
                <c:pt idx="196">
                  <c:v>54.975327285887815</c:v>
                </c:pt>
                <c:pt idx="197">
                  <c:v>54.997655622203887</c:v>
                </c:pt>
                <c:pt idx="198">
                  <c:v>55.019902880785423</c:v>
                </c:pt>
                <c:pt idx="199">
                  <c:v>55.042069820069905</c:v>
                </c:pt>
                <c:pt idx="200">
                  <c:v>55.064157187696637</c:v>
                </c:pt>
                <c:pt idx="201">
                  <c:v>55.086165720713936</c:v>
                </c:pt>
                <c:pt idx="202">
                  <c:v>55.108096145781374</c:v>
                </c:pt>
                <c:pt idx="203">
                  <c:v>55.12994917936706</c:v>
                </c:pt>
                <c:pt idx="204">
                  <c:v>55.151725527940386</c:v>
                </c:pt>
                <c:pt idx="205">
                  <c:v>55.173425888160097</c:v>
                </c:pt>
                <c:pt idx="206">
                  <c:v>55.19505094705795</c:v>
                </c:pt>
                <c:pt idx="207">
                  <c:v>55.216601382218023</c:v>
                </c:pt>
                <c:pt idx="208">
                  <c:v>55.238077861951929</c:v>
                </c:pt>
                <c:pt idx="209">
                  <c:v>55.259481045469848</c:v>
                </c:pt>
                <c:pt idx="210">
                  <c:v>55.280811583047665</c:v>
                </c:pt>
                <c:pt idx="211">
                  <c:v>55.302070116190258</c:v>
                </c:pt>
                <c:pt idx="212">
                  <c:v>55.323257277790965</c:v>
                </c:pt>
                <c:pt idx="213">
                  <c:v>55.344373692287547</c:v>
                </c:pt>
                <c:pt idx="214">
                  <c:v>55.365419975814476</c:v>
                </c:pt>
                <c:pt idx="215">
                  <c:v>55.386396736351855</c:v>
                </c:pt>
                <c:pt idx="216">
                  <c:v>55.407304573870995</c:v>
                </c:pt>
                <c:pt idx="217">
                  <c:v>55.428144080476663</c:v>
                </c:pt>
                <c:pt idx="218">
                  <c:v>55.448915840546228</c:v>
                </c:pt>
                <c:pt idx="219">
                  <c:v>55.469620430865675</c:v>
                </c:pt>
                <c:pt idx="220">
                  <c:v>55.490258420762679</c:v>
                </c:pt>
                <c:pt idx="221">
                  <c:v>55.510830372236633</c:v>
                </c:pt>
                <c:pt idx="222">
                  <c:v>55.53133684008597</c:v>
                </c:pt>
                <c:pt idx="223">
                  <c:v>55.551778372032587</c:v>
                </c:pt>
                <c:pt idx="224">
                  <c:v>55.572155508843707</c:v>
                </c:pt>
                <c:pt idx="225">
                  <c:v>55.592468784450915</c:v>
                </c:pt>
                <c:pt idx="226">
                  <c:v>55.612718726066859</c:v>
                </c:pt>
                <c:pt idx="227">
                  <c:v>55.632905854299274</c:v>
                </c:pt>
                <c:pt idx="228">
                  <c:v>55.653030683262642</c:v>
                </c:pt>
                <c:pt idx="229">
                  <c:v>55.673093720687547</c:v>
                </c:pt>
                <c:pt idx="230">
                  <c:v>55.693095468027579</c:v>
                </c:pt>
                <c:pt idx="231">
                  <c:v>55.713036420564123</c:v>
                </c:pt>
                <c:pt idx="232">
                  <c:v>55.732917067508886</c:v>
                </c:pt>
                <c:pt idx="233">
                  <c:v>55.752737892104278</c:v>
                </c:pt>
                <c:pt idx="234">
                  <c:v>55.772499371721736</c:v>
                </c:pt>
                <c:pt idx="235">
                  <c:v>55.79220197795803</c:v>
                </c:pt>
                <c:pt idx="236">
                  <c:v>55.811846176729539</c:v>
                </c:pt>
                <c:pt idx="237">
                  <c:v>55.83143242836465</c:v>
                </c:pt>
                <c:pt idx="238">
                  <c:v>55.850961187694203</c:v>
                </c:pt>
                <c:pt idx="239">
                  <c:v>55.870432904140145</c:v>
                </c:pt>
                <c:pt idx="240">
                  <c:v>55.889848021802429</c:v>
                </c:pt>
                <c:pt idx="241">
                  <c:v>55.909206979544024</c:v>
                </c:pt>
                <c:pt idx="242">
                  <c:v>55.928510211074382</c:v>
                </c:pt>
                <c:pt idx="243">
                  <c:v>55.947758145031138</c:v>
                </c:pt>
                <c:pt idx="244">
                  <c:v>55.966951205060184</c:v>
                </c:pt>
                <c:pt idx="245">
                  <c:v>55.986089809894189</c:v>
                </c:pt>
                <c:pt idx="246">
                  <c:v>56.005174373429604</c:v>
                </c:pt>
                <c:pt idx="247">
                  <c:v>56.024205304802031</c:v>
                </c:pt>
                <c:pt idx="248">
                  <c:v>56.04318300846024</c:v>
                </c:pt>
                <c:pt idx="249">
                  <c:v>56.062107884238678</c:v>
                </c:pt>
                <c:pt idx="250">
                  <c:v>56.080980327428584</c:v>
                </c:pt>
                <c:pt idx="251">
                  <c:v>56.099800728847711</c:v>
                </c:pt>
                <c:pt idx="252">
                  <c:v>56.118569474908782</c:v>
                </c:pt>
                <c:pt idx="253">
                  <c:v>56.137286947686491</c:v>
                </c:pt>
                <c:pt idx="254">
                  <c:v>56.15595352498336</c:v>
                </c:pt>
                <c:pt idx="255">
                  <c:v>56.174569580394255</c:v>
                </c:pt>
                <c:pt idx="256">
                  <c:v>56.193135483369723</c:v>
                </c:pt>
                <c:pt idx="257">
                  <c:v>56.211651599278092</c:v>
                </c:pt>
                <c:pt idx="258">
                  <c:v>56.230118289466461</c:v>
                </c:pt>
                <c:pt idx="259">
                  <c:v>56.248535911320502</c:v>
                </c:pt>
                <c:pt idx="260">
                  <c:v>56.26690481832312</c:v>
                </c:pt>
                <c:pt idx="261">
                  <c:v>56.285225360112129</c:v>
                </c:pt>
                <c:pt idx="262">
                  <c:v>56.303497882536696</c:v>
                </c:pt>
                <c:pt idx="263">
                  <c:v>56.321722727712888</c:v>
                </c:pt>
                <c:pt idx="264">
                  <c:v>56.339900234078172</c:v>
                </c:pt>
                <c:pt idx="265">
                  <c:v>56.358030736444789</c:v>
                </c:pt>
                <c:pt idx="266">
                  <c:v>56.376114566052344</c:v>
                </c:pt>
                <c:pt idx="267">
                  <c:v>56.394152050619311</c:v>
                </c:pt>
                <c:pt idx="268">
                  <c:v>56.412143514393634</c:v>
                </c:pt>
                <c:pt idx="269">
                  <c:v>56.430089278202423</c:v>
                </c:pt>
                <c:pt idx="270">
                  <c:v>56.447989659500749</c:v>
                </c:pt>
                <c:pt idx="271">
                  <c:v>56.465844972419639</c:v>
                </c:pt>
                <c:pt idx="272">
                  <c:v>56.483655527812992</c:v>
                </c:pt>
                <c:pt idx="273">
                  <c:v>56.501421633303991</c:v>
                </c:pt>
                <c:pt idx="274">
                  <c:v>56.519143593330391</c:v>
                </c:pt>
                <c:pt idx="275">
                  <c:v>56.536821709189184</c:v>
                </c:pt>
                <c:pt idx="276">
                  <c:v>56.554456279080419</c:v>
                </c:pt>
                <c:pt idx="277">
                  <c:v>56.572047598150235</c:v>
                </c:pt>
                <c:pt idx="278">
                  <c:v>56.589595958533224</c:v>
                </c:pt>
                <c:pt idx="279">
                  <c:v>56.607101649393933</c:v>
                </c:pt>
                <c:pt idx="280">
                  <c:v>56.624564956967767</c:v>
                </c:pt>
                <c:pt idx="281">
                  <c:v>56.641986164601121</c:v>
                </c:pt>
                <c:pt idx="282">
                  <c:v>56.659365552790803</c:v>
                </c:pt>
                <c:pt idx="283">
                  <c:v>56.676703399222859</c:v>
                </c:pt>
                <c:pt idx="284">
                  <c:v>56.693999978810631</c:v>
                </c:pt>
                <c:pt idx="285">
                  <c:v>56.711255563732287</c:v>
                </c:pt>
                <c:pt idx="286">
                  <c:v>56.728470423467584</c:v>
                </c:pt>
                <c:pt idx="287">
                  <c:v>56.745644824834116</c:v>
                </c:pt>
                <c:pt idx="288">
                  <c:v>56.762779032022884</c:v>
                </c:pt>
                <c:pt idx="289">
                  <c:v>56.77987330663332</c:v>
                </c:pt>
                <c:pt idx="290">
                  <c:v>56.796927907707669</c:v>
                </c:pt>
                <c:pt idx="291">
                  <c:v>56.813943091764841</c:v>
                </c:pt>
                <c:pt idx="292">
                  <c:v>56.830919112833705</c:v>
                </c:pt>
                <c:pt idx="293">
                  <c:v>56.84785622248576</c:v>
                </c:pt>
                <c:pt idx="294">
                  <c:v>56.864754669867366</c:v>
                </c:pt>
                <c:pt idx="295">
                  <c:v>56.88161470173138</c:v>
                </c:pt>
                <c:pt idx="296">
                  <c:v>56.898436562468291</c:v>
                </c:pt>
                <c:pt idx="297">
                  <c:v>56.915220494136847</c:v>
                </c:pt>
                <c:pt idx="298">
                  <c:v>56.931966736494203</c:v>
                </c:pt>
                <c:pt idx="299">
                  <c:v>56.948675527025486</c:v>
                </c:pt>
                <c:pt idx="300">
                  <c:v>56.965347100973062</c:v>
                </c:pt>
                <c:pt idx="301">
                  <c:v>56.981981691365128</c:v>
                </c:pt>
                <c:pt idx="302">
                  <c:v>56.998579529044001</c:v>
                </c:pt>
                <c:pt idx="303">
                  <c:v>57.015140842693853</c:v>
                </c:pt>
                <c:pt idx="304">
                  <c:v>57.031665858868081</c:v>
                </c:pt>
                <c:pt idx="305">
                  <c:v>57.04815480201615</c:v>
                </c:pt>
                <c:pt idx="306">
                  <c:v>57.064607894510125</c:v>
                </c:pt>
                <c:pt idx="307">
                  <c:v>57.0810253566707</c:v>
                </c:pt>
                <c:pt idx="308">
                  <c:v>57.09740740679279</c:v>
                </c:pt>
                <c:pt idx="309">
                  <c:v>57.113754261170847</c:v>
                </c:pt>
                <c:pt idx="310">
                  <c:v>57.130066134123673</c:v>
                </c:pt>
                <c:pt idx="311">
                  <c:v>57.146343238018829</c:v>
                </c:pt>
                <c:pt idx="312">
                  <c:v>57.162585783296798</c:v>
                </c:pt>
                <c:pt idx="313">
                  <c:v>57.17879397849461</c:v>
                </c:pt>
                <c:pt idx="314">
                  <c:v>57.194968030269237</c:v>
                </c:pt>
                <c:pt idx="315">
                  <c:v>57.211108143420503</c:v>
                </c:pt>
                <c:pt idx="316">
                  <c:v>57.227214520913783</c:v>
                </c:pt>
                <c:pt idx="317">
                  <c:v>57.243287363902212</c:v>
                </c:pt>
                <c:pt idx="318">
                  <c:v>57.259326871748691</c:v>
                </c:pt>
                <c:pt idx="319">
                  <c:v>57.275333242047395</c:v>
                </c:pt>
                <c:pt idx="320">
                  <c:v>57.291306670645149</c:v>
                </c:pt>
                <c:pt idx="321">
                  <c:v>57.307247351662333</c:v>
                </c:pt>
                <c:pt idx="322">
                  <c:v>57.323155477513524</c:v>
                </c:pt>
                <c:pt idx="323">
                  <c:v>57.339031238927817</c:v>
                </c:pt>
                <c:pt idx="324">
                  <c:v>57.354874824968867</c:v>
                </c:pt>
                <c:pt idx="325">
                  <c:v>57.370686423054593</c:v>
                </c:pt>
                <c:pt idx="326">
                  <c:v>57.386466218976658</c:v>
                </c:pt>
                <c:pt idx="327">
                  <c:v>57.402214396919547</c:v>
                </c:pt>
                <c:pt idx="328">
                  <c:v>57.417931139479457</c:v>
                </c:pt>
                <c:pt idx="329">
                  <c:v>57.433616627682881</c:v>
                </c:pt>
                <c:pt idx="330">
                  <c:v>57.449271041004927</c:v>
                </c:pt>
                <c:pt idx="331">
                  <c:v>57.464894557387339</c:v>
                </c:pt>
                <c:pt idx="332">
                  <c:v>57.480487353256287</c:v>
                </c:pt>
                <c:pt idx="333">
                  <c:v>57.496049603539859</c:v>
                </c:pt>
                <c:pt idx="334">
                  <c:v>57.511581481685361</c:v>
                </c:pt>
                <c:pt idx="335">
                  <c:v>57.527083159676309</c:v>
                </c:pt>
                <c:pt idx="336">
                  <c:v>57.542554808049204</c:v>
                </c:pt>
                <c:pt idx="337">
                  <c:v>57.557996595910048</c:v>
                </c:pt>
                <c:pt idx="338">
                  <c:v>57.57340869095065</c:v>
                </c:pt>
                <c:pt idx="339">
                  <c:v>57.588791259464649</c:v>
                </c:pt>
                <c:pt idx="340">
                  <c:v>57.604144466363394</c:v>
                </c:pt>
                <c:pt idx="341">
                  <c:v>57.61946847519151</c:v>
                </c:pt>
                <c:pt idx="342">
                  <c:v>57.634763448142287</c:v>
                </c:pt>
                <c:pt idx="343">
                  <c:v>57.650029546072801</c:v>
                </c:pt>
                <c:pt idx="344">
                  <c:v>57.665266928518946</c:v>
                </c:pt>
                <c:pt idx="345">
                  <c:v>57.680475753710127</c:v>
                </c:pt>
                <c:pt idx="346">
                  <c:v>57.695656178583768</c:v>
                </c:pt>
                <c:pt idx="347">
                  <c:v>57.71080835879971</c:v>
                </c:pt>
                <c:pt idx="348">
                  <c:v>57.72593244875425</c:v>
                </c:pt>
                <c:pt idx="349">
                  <c:v>57.741028601594167</c:v>
                </c:pt>
                <c:pt idx="350">
                  <c:v>57.756096969230377</c:v>
                </c:pt>
                <c:pt idx="351">
                  <c:v>57.77113770235156</c:v>
                </c:pt>
                <c:pt idx="352">
                  <c:v>57.78615095043746</c:v>
                </c:pt>
                <c:pt idx="353">
                  <c:v>57.801136861772122</c:v>
                </c:pt>
                <c:pt idx="354">
                  <c:v>57.816095583456821</c:v>
                </c:pt>
                <c:pt idx="355">
                  <c:v>57.831027261422975</c:v>
                </c:pt>
                <c:pt idx="356">
                  <c:v>57.84593204044468</c:v>
                </c:pt>
                <c:pt idx="357">
                  <c:v>57.860810064151302</c:v>
                </c:pt>
                <c:pt idx="358">
                  <c:v>57.875661475039699</c:v>
                </c:pt>
                <c:pt idx="359">
                  <c:v>57.890486414486404</c:v>
                </c:pt>
                <c:pt idx="360">
                  <c:v>57.905285022759571</c:v>
                </c:pt>
                <c:pt idx="361">
                  <c:v>57.920057439030813</c:v>
                </c:pt>
                <c:pt idx="362">
                  <c:v>57.934803801386849</c:v>
                </c:pt>
                <c:pt idx="363">
                  <c:v>57.949524246841023</c:v>
                </c:pt>
                <c:pt idx="364">
                  <c:v>57.964218911344616</c:v>
                </c:pt>
                <c:pt idx="365">
                  <c:v>57.978887929798098</c:v>
                </c:pt>
                <c:pt idx="366">
                  <c:v>57.993531436062113</c:v>
                </c:pt>
                <c:pt idx="367">
                  <c:v>58.008149562968427</c:v>
                </c:pt>
                <c:pt idx="368">
                  <c:v>58.022742442330674</c:v>
                </c:pt>
                <c:pt idx="369">
                  <c:v>58.037310204954963</c:v>
                </c:pt>
                <c:pt idx="370">
                  <c:v>58.051852980650402</c:v>
                </c:pt>
                <c:pt idx="371">
                  <c:v>58.066370898239363</c:v>
                </c:pt>
                <c:pt idx="372">
                  <c:v>58.080864085567761</c:v>
                </c:pt>
                <c:pt idx="373">
                  <c:v>58.095332669515095</c:v>
                </c:pt>
                <c:pt idx="374">
                  <c:v>58.109776776004388</c:v>
                </c:pt>
                <c:pt idx="375">
                  <c:v>58.124196530012021</c:v>
                </c:pt>
                <c:pt idx="376">
                  <c:v>58.138592055577391</c:v>
                </c:pt>
                <c:pt idx="377">
                  <c:v>58.152963475812527</c:v>
                </c:pt>
                <c:pt idx="378">
                  <c:v>58.167310912911468</c:v>
                </c:pt>
                <c:pt idx="379">
                  <c:v>58.181634488159652</c:v>
                </c:pt>
                <c:pt idx="380">
                  <c:v>58.195934321943049</c:v>
                </c:pt>
                <c:pt idx="381">
                  <c:v>58.21021053375727</c:v>
                </c:pt>
                <c:pt idx="382">
                  <c:v>58.224463242216601</c:v>
                </c:pt>
                <c:pt idx="383">
                  <c:v>58.238692565062728</c:v>
                </c:pt>
                <c:pt idx="384">
                  <c:v>58.252898619173607</c:v>
                </c:pt>
                <c:pt idx="385">
                  <c:v>58.267081520572027</c:v>
                </c:pt>
                <c:pt idx="386">
                  <c:v>58.281241384434153</c:v>
                </c:pt>
                <c:pt idx="387">
                  <c:v>58.295378325097943</c:v>
                </c:pt>
                <c:pt idx="388">
                  <c:v>58.309492456071474</c:v>
                </c:pt>
                <c:pt idx="389">
                  <c:v>58.323583890041142</c:v>
                </c:pt>
                <c:pt idx="390">
                  <c:v>58.337652738879754</c:v>
                </c:pt>
                <c:pt idx="391">
                  <c:v>58.351699113654561</c:v>
                </c:pt>
                <c:pt idx="392">
                  <c:v>58.365723124635153</c:v>
                </c:pt>
                <c:pt idx="393">
                  <c:v>58.379724881301271</c:v>
                </c:pt>
                <c:pt idx="394">
                  <c:v>58.393704492350537</c:v>
                </c:pt>
                <c:pt idx="395">
                  <c:v>58.407662065706027</c:v>
                </c:pt>
                <c:pt idx="396">
                  <c:v>58.421597708523876</c:v>
                </c:pt>
                <c:pt idx="397">
                  <c:v>58.435511527200624</c:v>
                </c:pt>
                <c:pt idx="398">
                  <c:v>58.449403627380633</c:v>
                </c:pt>
                <c:pt idx="399">
                  <c:v>58.463274113963294</c:v>
                </c:pt>
                <c:pt idx="400">
                  <c:v>58.477123091110215</c:v>
                </c:pt>
                <c:pt idx="401">
                  <c:v>58.49095066225231</c:v>
                </c:pt>
                <c:pt idx="402">
                  <c:v>58.504756930096761</c:v>
                </c:pt>
                <c:pt idx="403">
                  <c:v>58.518541996633978</c:v>
                </c:pt>
                <c:pt idx="404">
                  <c:v>58.532305963144374</c:v>
                </c:pt>
                <c:pt idx="405">
                  <c:v>58.54604893020516</c:v>
                </c:pt>
                <c:pt idx="406">
                  <c:v>58.559770997696958</c:v>
                </c:pt>
                <c:pt idx="407">
                  <c:v>58.573472264810441</c:v>
                </c:pt>
                <c:pt idx="408">
                  <c:v>58.587152830052808</c:v>
                </c:pt>
                <c:pt idx="409">
                  <c:v>58.600812791254214</c:v>
                </c:pt>
                <c:pt idx="410">
                  <c:v>58.614452245574157</c:v>
                </c:pt>
                <c:pt idx="411">
                  <c:v>58.628071289507716</c:v>
                </c:pt>
                <c:pt idx="412">
                  <c:v>58.64167001889178</c:v>
                </c:pt>
                <c:pt idx="413">
                  <c:v>58.655248528911187</c:v>
                </c:pt>
                <c:pt idx="414">
                  <c:v>58.668806914104763</c:v>
                </c:pt>
                <c:pt idx="415">
                  <c:v>58.682345268371343</c:v>
                </c:pt>
                <c:pt idx="416">
                  <c:v>58.695863684975663</c:v>
                </c:pt>
                <c:pt idx="417">
                  <c:v>58.709362256554208</c:v>
                </c:pt>
                <c:pt idx="418">
                  <c:v>58.722841075121053</c:v>
                </c:pt>
                <c:pt idx="419">
                  <c:v>58.736300232073503</c:v>
                </c:pt>
                <c:pt idx="420">
                  <c:v>58.74973981819781</c:v>
                </c:pt>
                <c:pt idx="421">
                  <c:v>58.763159923674699</c:v>
                </c:pt>
                <c:pt idx="422">
                  <c:v>58.776560638084966</c:v>
                </c:pt>
                <c:pt idx="423">
                  <c:v>58.78994205041483</c:v>
                </c:pt>
                <c:pt idx="424">
                  <c:v>58.803304249061448</c:v>
                </c:pt>
                <c:pt idx="425">
                  <c:v>58.816647321838168</c:v>
                </c:pt>
                <c:pt idx="426">
                  <c:v>58.829971355979843</c:v>
                </c:pt>
                <c:pt idx="427">
                  <c:v>58.843276438148024</c:v>
                </c:pt>
                <c:pt idx="428">
                  <c:v>58.856562654436118</c:v>
                </c:pt>
                <c:pt idx="429">
                  <c:v>58.869830090374499</c:v>
                </c:pt>
                <c:pt idx="430">
                  <c:v>58.883078830935546</c:v>
                </c:pt>
                <c:pt idx="431">
                  <c:v>58.896308960538597</c:v>
                </c:pt>
                <c:pt idx="432">
                  <c:v>58.909520563054926</c:v>
                </c:pt>
                <c:pt idx="433">
                  <c:v>58.922713721812578</c:v>
                </c:pt>
                <c:pt idx="434">
                  <c:v>58.935888519601193</c:v>
                </c:pt>
                <c:pt idx="435">
                  <c:v>58.949045038676765</c:v>
                </c:pt>
                <c:pt idx="436">
                  <c:v>58.962183360766382</c:v>
                </c:pt>
                <c:pt idx="437">
                  <c:v>58.975303567072842</c:v>
                </c:pt>
                <c:pt idx="438">
                  <c:v>58.988405738279333</c:v>
                </c:pt>
                <c:pt idx="439">
                  <c:v>59.001489954553868</c:v>
                </c:pt>
                <c:pt idx="440">
                  <c:v>59.014556295553916</c:v>
                </c:pt>
                <c:pt idx="441">
                  <c:v>59.02760484043079</c:v>
                </c:pt>
                <c:pt idx="442">
                  <c:v>59.04063566783406</c:v>
                </c:pt>
                <c:pt idx="443">
                  <c:v>59.053648855915945</c:v>
                </c:pt>
                <c:pt idx="444">
                  <c:v>59.06664448233559</c:v>
                </c:pt>
                <c:pt idx="445">
                  <c:v>59.079622624263358</c:v>
                </c:pt>
                <c:pt idx="446">
                  <c:v>59.092583358385014</c:v>
                </c:pt>
                <c:pt idx="447">
                  <c:v>59.105526760905946</c:v>
                </c:pt>
                <c:pt idx="448">
                  <c:v>59.118452907555245</c:v>
                </c:pt>
                <c:pt idx="449">
                  <c:v>59.131361873589825</c:v>
                </c:pt>
                <c:pt idx="450">
                  <c:v>59.144253733798443</c:v>
                </c:pt>
                <c:pt idx="451">
                  <c:v>59.157128562505704</c:v>
                </c:pt>
                <c:pt idx="452">
                  <c:v>59.169986433576035</c:v>
                </c:pt>
                <c:pt idx="453">
                  <c:v>59.182827420417524</c:v>
                </c:pt>
                <c:pt idx="454">
                  <c:v>59.195651595985872</c:v>
                </c:pt>
                <c:pt idx="455">
                  <c:v>59.208459032788177</c:v>
                </c:pt>
                <c:pt idx="456">
                  <c:v>59.221249802886732</c:v>
                </c:pt>
                <c:pt idx="457">
                  <c:v>59.234023977902773</c:v>
                </c:pt>
                <c:pt idx="458">
                  <c:v>59.246781629020191</c:v>
                </c:pt>
                <c:pt idx="459">
                  <c:v>59.259522826989198</c:v>
                </c:pt>
                <c:pt idx="460">
                  <c:v>59.272247642129948</c:v>
                </c:pt>
                <c:pt idx="461">
                  <c:v>59.284956144336114</c:v>
                </c:pt>
                <c:pt idx="462">
                  <c:v>59.297648403078519</c:v>
                </c:pt>
                <c:pt idx="463">
                  <c:v>59.310324487408543</c:v>
                </c:pt>
                <c:pt idx="464">
                  <c:v>59.322984465961682</c:v>
                </c:pt>
                <c:pt idx="465">
                  <c:v>59.335628406960971</c:v>
                </c:pt>
                <c:pt idx="466">
                  <c:v>59.348256378220391</c:v>
                </c:pt>
                <c:pt idx="467">
                  <c:v>59.360868447148242</c:v>
                </c:pt>
                <c:pt idx="468">
                  <c:v>59.373464680750452</c:v>
                </c:pt>
                <c:pt idx="469">
                  <c:v>59.386045145633943</c:v>
                </c:pt>
                <c:pt idx="470">
                  <c:v>59.398609908009853</c:v>
                </c:pt>
                <c:pt idx="471">
                  <c:v>59.411159033696791</c:v>
                </c:pt>
                <c:pt idx="472">
                  <c:v>59.423692588123998</c:v>
                </c:pt>
                <c:pt idx="473">
                  <c:v>59.436210636334621</c:v>
                </c:pt>
                <c:pt idx="474">
                  <c:v>59.448713242988731</c:v>
                </c:pt>
                <c:pt idx="475">
                  <c:v>59.461200472366485</c:v>
                </c:pt>
                <c:pt idx="476">
                  <c:v>59.473672388371199</c:v>
                </c:pt>
                <c:pt idx="477">
                  <c:v>59.486129054532405</c:v>
                </c:pt>
                <c:pt idx="478">
                  <c:v>59.49857053400882</c:v>
                </c:pt>
                <c:pt idx="479">
                  <c:v>59.510996889591368</c:v>
                </c:pt>
                <c:pt idx="480">
                  <c:v>59.523408183706103</c:v>
                </c:pt>
                <c:pt idx="481">
                  <c:v>59.535804478417155</c:v>
                </c:pt>
                <c:pt idx="482">
                  <c:v>59.548185835429607</c:v>
                </c:pt>
                <c:pt idx="483">
                  <c:v>59.560552316092362</c:v>
                </c:pt>
                <c:pt idx="484">
                  <c:v>59.57290398140097</c:v>
                </c:pt>
                <c:pt idx="485">
                  <c:v>59.585240892000456</c:v>
                </c:pt>
                <c:pt idx="486">
                  <c:v>59.597563108188083</c:v>
                </c:pt>
                <c:pt idx="487">
                  <c:v>59.609870689916107</c:v>
                </c:pt>
                <c:pt idx="488">
                  <c:v>59.622163696794473</c:v>
                </c:pt>
                <c:pt idx="489">
                  <c:v>59.634442188093558</c:v>
                </c:pt>
                <c:pt idx="490">
                  <c:v>59.646706222746836</c:v>
                </c:pt>
                <c:pt idx="491">
                  <c:v>59.658955859353476</c:v>
                </c:pt>
                <c:pt idx="492">
                  <c:v>59.671191156181003</c:v>
                </c:pt>
                <c:pt idx="493">
                  <c:v>59.683412171167888</c:v>
                </c:pt>
                <c:pt idx="494">
                  <c:v>59.69561896192608</c:v>
                </c:pt>
                <c:pt idx="495">
                  <c:v>59.707811585743578</c:v>
                </c:pt>
                <c:pt idx="496">
                  <c:v>59.719990099586965</c:v>
                </c:pt>
                <c:pt idx="497">
                  <c:v>59.73215456010383</c:v>
                </c:pt>
                <c:pt idx="498">
                  <c:v>59.744305023625316</c:v>
                </c:pt>
                <c:pt idx="499">
                  <c:v>59.756441546168517</c:v>
                </c:pt>
                <c:pt idx="500">
                  <c:v>59.768564183438919</c:v>
                </c:pt>
                <c:pt idx="501">
                  <c:v>59.780672990832777</c:v>
                </c:pt>
                <c:pt idx="502">
                  <c:v>59.7927680234395</c:v>
                </c:pt>
                <c:pt idx="503">
                  <c:v>59.804849336044015</c:v>
                </c:pt>
                <c:pt idx="504">
                  <c:v>59.816916983129076</c:v>
                </c:pt>
                <c:pt idx="505">
                  <c:v>59.828971018877567</c:v>
                </c:pt>
                <c:pt idx="506">
                  <c:v>59.841011497174826</c:v>
                </c:pt>
                <c:pt idx="507">
                  <c:v>59.853038471610837</c:v>
                </c:pt>
                <c:pt idx="508">
                  <c:v>59.865051995482546</c:v>
                </c:pt>
                <c:pt idx="509">
                  <c:v>59.877052121796027</c:v>
                </c:pt>
                <c:pt idx="510">
                  <c:v>59.889038903268691</c:v>
                </c:pt>
                <c:pt idx="511">
                  <c:v>59.901012392331502</c:v>
                </c:pt>
                <c:pt idx="512">
                  <c:v>59.912972641131063</c:v>
                </c:pt>
                <c:pt idx="513">
                  <c:v>59.924919701531834</c:v>
                </c:pt>
                <c:pt idx="514">
                  <c:v>59.936853625118175</c:v>
                </c:pt>
                <c:pt idx="515">
                  <c:v>59.948774463196486</c:v>
                </c:pt>
                <c:pt idx="516">
                  <c:v>59.960682266797278</c:v>
                </c:pt>
                <c:pt idx="517">
                  <c:v>59.972577086677227</c:v>
                </c:pt>
                <c:pt idx="518">
                  <c:v>59.984458973321196</c:v>
                </c:pt>
                <c:pt idx="519">
                  <c:v>59.996327976944286</c:v>
                </c:pt>
                <c:pt idx="520">
                  <c:v>60.0081841474938</c:v>
                </c:pt>
                <c:pt idx="521">
                  <c:v>60.020027534651263</c:v>
                </c:pt>
                <c:pt idx="522">
                  <c:v>60.031858187834359</c:v>
                </c:pt>
                <c:pt idx="523">
                  <c:v>60.043676156198877</c:v>
                </c:pt>
                <c:pt idx="524">
                  <c:v>60.055481488640673</c:v>
                </c:pt>
                <c:pt idx="525">
                  <c:v>60.067274233797512</c:v>
                </c:pt>
                <c:pt idx="526">
                  <c:v>60.079054440051031</c:v>
                </c:pt>
                <c:pt idx="527">
                  <c:v>60.090822155528571</c:v>
                </c:pt>
                <c:pt idx="528">
                  <c:v>60.102577428105043</c:v>
                </c:pt>
                <c:pt idx="529">
                  <c:v>60.114320305404775</c:v>
                </c:pt>
                <c:pt idx="530">
                  <c:v>60.126050834803351</c:v>
                </c:pt>
                <c:pt idx="531">
                  <c:v>60.137769063429381</c:v>
                </c:pt>
                <c:pt idx="532">
                  <c:v>60.149475038166315</c:v>
                </c:pt>
                <c:pt idx="533">
                  <c:v>60.161168805654199</c:v>
                </c:pt>
                <c:pt idx="534">
                  <c:v>60.172850412291481</c:v>
                </c:pt>
                <c:pt idx="535">
                  <c:v>60.184519904236694</c:v>
                </c:pt>
                <c:pt idx="536">
                  <c:v>60.196177327410211</c:v>
                </c:pt>
                <c:pt idx="537">
                  <c:v>60.207822727495966</c:v>
                </c:pt>
                <c:pt idx="538">
                  <c:v>60.21945614994312</c:v>
                </c:pt>
                <c:pt idx="539">
                  <c:v>60.231077639967786</c:v>
                </c:pt>
                <c:pt idx="540">
                  <c:v>60.242687242554645</c:v>
                </c:pt>
                <c:pt idx="541">
                  <c:v>60.254285002458637</c:v>
                </c:pt>
                <c:pt idx="542">
                  <c:v>60.265870964206563</c:v>
                </c:pt>
                <c:pt idx="543">
                  <c:v>60.277445172098737</c:v>
                </c:pt>
                <c:pt idx="544">
                  <c:v>60.289007670210559</c:v>
                </c:pt>
                <c:pt idx="545">
                  <c:v>60.300558502394161</c:v>
                </c:pt>
                <c:pt idx="546">
                  <c:v>60.312097712279915</c:v>
                </c:pt>
                <c:pt idx="547">
                  <c:v>60.323625343278074</c:v>
                </c:pt>
                <c:pt idx="548">
                  <c:v>60.335141438580258</c:v>
                </c:pt>
                <c:pt idx="549">
                  <c:v>60.346646041161016</c:v>
                </c:pt>
                <c:pt idx="550">
                  <c:v>60.358139193779358</c:v>
                </c:pt>
                <c:pt idx="551">
                  <c:v>60.369620938980269</c:v>
                </c:pt>
                <c:pt idx="552">
                  <c:v>60.381091319096178</c:v>
                </c:pt>
                <c:pt idx="553">
                  <c:v>60.392550376248472</c:v>
                </c:pt>
                <c:pt idx="554">
                  <c:v>60.40399815234894</c:v>
                </c:pt>
                <c:pt idx="555">
                  <c:v>60.415434689101247</c:v>
                </c:pt>
                <c:pt idx="556">
                  <c:v>60.426860028002395</c:v>
                </c:pt>
                <c:pt idx="557">
                  <c:v>60.438274210344133</c:v>
                </c:pt>
                <c:pt idx="558">
                  <c:v>60.449677277214363</c:v>
                </c:pt>
                <c:pt idx="559">
                  <c:v>60.461069269498594</c:v>
                </c:pt>
                <c:pt idx="560">
                  <c:v>60.472450227881318</c:v>
                </c:pt>
                <c:pt idx="561">
                  <c:v>60.483820192847347</c:v>
                </c:pt>
                <c:pt idx="562">
                  <c:v>60.495179204683261</c:v>
                </c:pt>
                <c:pt idx="563">
                  <c:v>60.506527303478755</c:v>
                </c:pt>
                <c:pt idx="564">
                  <c:v>60.517864529127905</c:v>
                </c:pt>
                <c:pt idx="565">
                  <c:v>60.529190921330638</c:v>
                </c:pt>
                <c:pt idx="566">
                  <c:v>60.540506519593919</c:v>
                </c:pt>
                <c:pt idx="567">
                  <c:v>60.551811363233192</c:v>
                </c:pt>
                <c:pt idx="568">
                  <c:v>60.563105491373584</c:v>
                </c:pt>
                <c:pt idx="569">
                  <c:v>60.574388942951266</c:v>
                </c:pt>
                <c:pt idx="570">
                  <c:v>60.585661756714714</c:v>
                </c:pt>
                <c:pt idx="571">
                  <c:v>60.596923971225927</c:v>
                </c:pt>
                <c:pt idx="572">
                  <c:v>60.608175624861765</c:v>
                </c:pt>
                <c:pt idx="573">
                  <c:v>60.619416755815166</c:v>
                </c:pt>
                <c:pt idx="574">
                  <c:v>60.630647402096379</c:v>
                </c:pt>
                <c:pt idx="575">
                  <c:v>60.641867601534194</c:v>
                </c:pt>
                <c:pt idx="576">
                  <c:v>60.653077391777146</c:v>
                </c:pt>
                <c:pt idx="577">
                  <c:v>60.66427681029478</c:v>
                </c:pt>
                <c:pt idx="578">
                  <c:v>60.675465894378782</c:v>
                </c:pt>
                <c:pt idx="579">
                  <c:v>60.686644681144188</c:v>
                </c:pt>
                <c:pt idx="580">
                  <c:v>60.697813207530572</c:v>
                </c:pt>
                <c:pt idx="581">
                  <c:v>60.708971510303201</c:v>
                </c:pt>
                <c:pt idx="582">
                  <c:v>60.720119626054235</c:v>
                </c:pt>
                <c:pt idx="583">
                  <c:v>60.731257591203793</c:v>
                </c:pt>
                <c:pt idx="584">
                  <c:v>60.742385442001158</c:v>
                </c:pt>
                <c:pt idx="585">
                  <c:v>60.753503214525907</c:v>
                </c:pt>
                <c:pt idx="586">
                  <c:v>60.764610944688989</c:v>
                </c:pt>
                <c:pt idx="587">
                  <c:v>60.775708668233861</c:v>
                </c:pt>
                <c:pt idx="588">
                  <c:v>60.786796420737602</c:v>
                </c:pt>
                <c:pt idx="589">
                  <c:v>60.797874237611992</c:v>
                </c:pt>
                <c:pt idx="590">
                  <c:v>60.808942154104578</c:v>
                </c:pt>
                <c:pt idx="591">
                  <c:v>60.820000205299806</c:v>
                </c:pt>
                <c:pt idx="592">
                  <c:v>60.831048426119999</c:v>
                </c:pt>
                <c:pt idx="593">
                  <c:v>60.842086851326506</c:v>
                </c:pt>
                <c:pt idx="594">
                  <c:v>60.853115515520699</c:v>
                </c:pt>
                <c:pt idx="595">
                  <c:v>60.86413445314502</c:v>
                </c:pt>
                <c:pt idx="596">
                  <c:v>60.875143698484024</c:v>
                </c:pt>
                <c:pt idx="597">
                  <c:v>60.886143285665383</c:v>
                </c:pt>
                <c:pt idx="598">
                  <c:v>60.897133248660943</c:v>
                </c:pt>
                <c:pt idx="599">
                  <c:v>60.908113621287661</c:v>
                </c:pt>
                <c:pt idx="600">
                  <c:v>60.919084437208703</c:v>
                </c:pt>
                <c:pt idx="601">
                  <c:v>60.930045729934342</c:v>
                </c:pt>
                <c:pt idx="602">
                  <c:v>60.94099753282299</c:v>
                </c:pt>
                <c:pt idx="603">
                  <c:v>60.951939879082147</c:v>
                </c:pt>
                <c:pt idx="604">
                  <c:v>60.962872801769414</c:v>
                </c:pt>
                <c:pt idx="605">
                  <c:v>60.973796333793381</c:v>
                </c:pt>
                <c:pt idx="606">
                  <c:v>60.984710507914663</c:v>
                </c:pt>
                <c:pt idx="607">
                  <c:v>60.995615356746782</c:v>
                </c:pt>
                <c:pt idx="608">
                  <c:v>61.006510912757122</c:v>
                </c:pt>
                <c:pt idx="609">
                  <c:v>61.017397208267887</c:v>
                </c:pt>
                <c:pt idx="610">
                  <c:v>61.028274275456944</c:v>
                </c:pt>
                <c:pt idx="611">
                  <c:v>61.039142146358849</c:v>
                </c:pt>
                <c:pt idx="612">
                  <c:v>61.050000852865665</c:v>
                </c:pt>
                <c:pt idx="613">
                  <c:v>61.060850426727917</c:v>
                </c:pt>
                <c:pt idx="614">
                  <c:v>61.071690899555442</c:v>
                </c:pt>
                <c:pt idx="615">
                  <c:v>61.082522302818312</c:v>
                </c:pt>
                <c:pt idx="616">
                  <c:v>61.093344667847695</c:v>
                </c:pt>
                <c:pt idx="617">
                  <c:v>61.104158025836732</c:v>
                </c:pt>
                <c:pt idx="618">
                  <c:v>61.114962407841418</c:v>
                </c:pt>
                <c:pt idx="619">
                  <c:v>61.125757844781418</c:v>
                </c:pt>
                <c:pt idx="620">
                  <c:v>61.136544367440969</c:v>
                </c:pt>
                <c:pt idx="621">
                  <c:v>61.147322006469714</c:v>
                </c:pt>
                <c:pt idx="622">
                  <c:v>61.158090792383483</c:v>
                </c:pt>
                <c:pt idx="623">
                  <c:v>61.168850755565259</c:v>
                </c:pt>
                <c:pt idx="624">
                  <c:v>61.179601926265832</c:v>
                </c:pt>
                <c:pt idx="625">
                  <c:v>61.190344334604774</c:v>
                </c:pt>
                <c:pt idx="626">
                  <c:v>61.201078010571152</c:v>
                </c:pt>
                <c:pt idx="627">
                  <c:v>61.211802984024381</c:v>
                </c:pt>
                <c:pt idx="628">
                  <c:v>61.222519284695018</c:v>
                </c:pt>
                <c:pt idx="629">
                  <c:v>61.233226942185546</c:v>
                </c:pt>
                <c:pt idx="630">
                  <c:v>61.243925985971167</c:v>
                </c:pt>
                <c:pt idx="631">
                  <c:v>61.2546164454006</c:v>
                </c:pt>
                <c:pt idx="632">
                  <c:v>61.265298349696849</c:v>
                </c:pt>
                <c:pt idx="633">
                  <c:v>61.275971727957959</c:v>
                </c:pt>
                <c:pt idx="634">
                  <c:v>61.286636609157796</c:v>
                </c:pt>
                <c:pt idx="635">
                  <c:v>61.29729302214681</c:v>
                </c:pt>
                <c:pt idx="636">
                  <c:v>61.307940995652785</c:v>
                </c:pt>
                <c:pt idx="637">
                  <c:v>61.318580558281582</c:v>
                </c:pt>
                <c:pt idx="638">
                  <c:v>61.329211738517877</c:v>
                </c:pt>
                <c:pt idx="639">
                  <c:v>61.339834564725912</c:v>
                </c:pt>
                <c:pt idx="640">
                  <c:v>61.350449065150222</c:v>
                </c:pt>
                <c:pt idx="641">
                  <c:v>61.361055267916363</c:v>
                </c:pt>
                <c:pt idx="642">
                  <c:v>61.371653201031613</c:v>
                </c:pt>
                <c:pt idx="643">
                  <c:v>61.382242892385698</c:v>
                </c:pt>
                <c:pt idx="644">
                  <c:v>61.392824369751523</c:v>
                </c:pt>
                <c:pt idx="645">
                  <c:v>61.403397660785856</c:v>
                </c:pt>
                <c:pt idx="646">
                  <c:v>61.413962793030002</c:v>
                </c:pt>
                <c:pt idx="647">
                  <c:v>61.424519793910548</c:v>
                </c:pt>
                <c:pt idx="648">
                  <c:v>61.435068690740039</c:v>
                </c:pt>
                <c:pt idx="649">
                  <c:v>61.44560951071761</c:v>
                </c:pt>
                <c:pt idx="650">
                  <c:v>61.456142280929747</c:v>
                </c:pt>
                <c:pt idx="651">
                  <c:v>61.466667028350869</c:v>
                </c:pt>
                <c:pt idx="652">
                  <c:v>61.47718377984409</c:v>
                </c:pt>
                <c:pt idx="653">
                  <c:v>61.487692562161797</c:v>
                </c:pt>
                <c:pt idx="654">
                  <c:v>61.498193401946395</c:v>
                </c:pt>
                <c:pt idx="655">
                  <c:v>61.508686325730871</c:v>
                </c:pt>
                <c:pt idx="656">
                  <c:v>61.519171359939513</c:v>
                </c:pt>
                <c:pt idx="657">
                  <c:v>61.529648530888494</c:v>
                </c:pt>
                <c:pt idx="658">
                  <c:v>61.540117864786595</c:v>
                </c:pt>
                <c:pt idx="659">
                  <c:v>61.550579387735752</c:v>
                </c:pt>
                <c:pt idx="660">
                  <c:v>61.561033125731733</c:v>
                </c:pt>
                <c:pt idx="661">
                  <c:v>61.571479104664746</c:v>
                </c:pt>
                <c:pt idx="662">
                  <c:v>61.581917350320083</c:v>
                </c:pt>
                <c:pt idx="663">
                  <c:v>61.592347888378718</c:v>
                </c:pt>
                <c:pt idx="664">
                  <c:v>61.602770744417903</c:v>
                </c:pt>
                <c:pt idx="665">
                  <c:v>61.613185943911837</c:v>
                </c:pt>
                <c:pt idx="666">
                  <c:v>61.623593512232176</c:v>
                </c:pt>
                <c:pt idx="667">
                  <c:v>61.633993474648726</c:v>
                </c:pt>
                <c:pt idx="668">
                  <c:v>61.644385856329961</c:v>
                </c:pt>
                <c:pt idx="669">
                  <c:v>61.654770682343674</c:v>
                </c:pt>
                <c:pt idx="670">
                  <c:v>61.665147977657512</c:v>
                </c:pt>
                <c:pt idx="671">
                  <c:v>61.675517767139617</c:v>
                </c:pt>
                <c:pt idx="672">
                  <c:v>61.685880075559119</c:v>
                </c:pt>
                <c:pt idx="673">
                  <c:v>61.696234927586787</c:v>
                </c:pt>
                <c:pt idx="674">
                  <c:v>61.706582347795582</c:v>
                </c:pt>
                <c:pt idx="675">
                  <c:v>61.716922360661187</c:v>
                </c:pt>
                <c:pt idx="676">
                  <c:v>61.727254990562606</c:v>
                </c:pt>
                <c:pt idx="677">
                  <c:v>61.737580261782689</c:v>
                </c:pt>
                <c:pt idx="678">
                  <c:v>61.747898198508707</c:v>
                </c:pt>
                <c:pt idx="679">
                  <c:v>61.758208824832941</c:v>
                </c:pt>
                <c:pt idx="680">
                  <c:v>61.768512164753112</c:v>
                </c:pt>
                <c:pt idx="681">
                  <c:v>61.778808242173064</c:v>
                </c:pt>
                <c:pt idx="682">
                  <c:v>61.789097080903176</c:v>
                </c:pt>
                <c:pt idx="683">
                  <c:v>61.799378704660988</c:v>
                </c:pt>
                <c:pt idx="684">
                  <c:v>61.809653137071685</c:v>
                </c:pt>
                <c:pt idx="685">
                  <c:v>61.819920401668632</c:v>
                </c:pt>
                <c:pt idx="686">
                  <c:v>61.830180521893915</c:v>
                </c:pt>
                <c:pt idx="687">
                  <c:v>61.840433521098824</c:v>
                </c:pt>
                <c:pt idx="688">
                  <c:v>61.850679422544403</c:v>
                </c:pt>
                <c:pt idx="689">
                  <c:v>61.860918249401941</c:v>
                </c:pt>
                <c:pt idx="690">
                  <c:v>61.871150024753497</c:v>
                </c:pt>
                <c:pt idx="691">
                  <c:v>61.881374771592391</c:v>
                </c:pt>
                <c:pt idx="692">
                  <c:v>61.891592512823713</c:v>
                </c:pt>
                <c:pt idx="693">
                  <c:v>61.901803271264811</c:v>
                </c:pt>
                <c:pt idx="694">
                  <c:v>61.912007069645782</c:v>
                </c:pt>
                <c:pt idx="695">
                  <c:v>61.922203930610024</c:v>
                </c:pt>
                <c:pt idx="696">
                  <c:v>61.93239387671462</c:v>
                </c:pt>
                <c:pt idx="697">
                  <c:v>61.942576930430896</c:v>
                </c:pt>
                <c:pt idx="698">
                  <c:v>61.952753114144883</c:v>
                </c:pt>
                <c:pt idx="699">
                  <c:v>61.962922450157798</c:v>
                </c:pt>
                <c:pt idx="700">
                  <c:v>61.973084960686492</c:v>
                </c:pt>
                <c:pt idx="701">
                  <c:v>61.983240667863974</c:v>
                </c:pt>
                <c:pt idx="702">
                  <c:v>61.993389593739813</c:v>
                </c:pt>
                <c:pt idx="703">
                  <c:v>62.003531760280687</c:v>
                </c:pt>
                <c:pt idx="704">
                  <c:v>62.013667189370743</c:v>
                </c:pt>
                <c:pt idx="705">
                  <c:v>62.02379590281214</c:v>
                </c:pt>
                <c:pt idx="706">
                  <c:v>62.033917922325458</c:v>
                </c:pt>
                <c:pt idx="707">
                  <c:v>62.044033269550162</c:v>
                </c:pt>
                <c:pt idx="708">
                  <c:v>62.05414196604508</c:v>
                </c:pt>
                <c:pt idx="709">
                  <c:v>62.064244033288773</c:v>
                </c:pt>
                <c:pt idx="710">
                  <c:v>62.074339492680075</c:v>
                </c:pt>
                <c:pt idx="711">
                  <c:v>62.084428365538471</c:v>
                </c:pt>
                <c:pt idx="712">
                  <c:v>62.094510673104523</c:v>
                </c:pt>
                <c:pt idx="713">
                  <c:v>62.104586436540373</c:v>
                </c:pt>
                <c:pt idx="714">
                  <c:v>62.114655676930106</c:v>
                </c:pt>
                <c:pt idx="715">
                  <c:v>62.124718415280185</c:v>
                </c:pt>
                <c:pt idx="716">
                  <c:v>62.134774672519931</c:v>
                </c:pt>
                <c:pt idx="717">
                  <c:v>62.144824469501884</c:v>
                </c:pt>
                <c:pt idx="718">
                  <c:v>62.154867827002278</c:v>
                </c:pt>
                <c:pt idx="719">
                  <c:v>62.164904765721396</c:v>
                </c:pt>
                <c:pt idx="720">
                  <c:v>62.174935306284013</c:v>
                </c:pt>
                <c:pt idx="721">
                  <c:v>62.18495946923985</c:v>
                </c:pt>
                <c:pt idx="722">
                  <c:v>62.194977275063913</c:v>
                </c:pt>
                <c:pt idx="723">
                  <c:v>62.204988744156935</c:v>
                </c:pt>
                <c:pt idx="724">
                  <c:v>62.214993896845769</c:v>
                </c:pt>
                <c:pt idx="725">
                  <c:v>62.224992753383795</c:v>
                </c:pt>
                <c:pt idx="726">
                  <c:v>62.234985333951336</c:v>
                </c:pt>
                <c:pt idx="727">
                  <c:v>62.24497165865602</c:v>
                </c:pt>
                <c:pt idx="728">
                  <c:v>62.254951747533177</c:v>
                </c:pt>
                <c:pt idx="729">
                  <c:v>62.264925620546251</c:v>
                </c:pt>
                <c:pt idx="730">
                  <c:v>62.274893297587163</c:v>
                </c:pt>
                <c:pt idx="731">
                  <c:v>62.284854798476736</c:v>
                </c:pt>
                <c:pt idx="732">
                  <c:v>62.294810142965019</c:v>
                </c:pt>
                <c:pt idx="733">
                  <c:v>62.304759350731715</c:v>
                </c:pt>
                <c:pt idx="734">
                  <c:v>62.314702441386537</c:v>
                </c:pt>
                <c:pt idx="735">
                  <c:v>62.324639434469589</c:v>
                </c:pt>
                <c:pt idx="736">
                  <c:v>62.334570349451745</c:v>
                </c:pt>
                <c:pt idx="737">
                  <c:v>62.344495205734994</c:v>
                </c:pt>
                <c:pt idx="738">
                  <c:v>62.35441402265284</c:v>
                </c:pt>
                <c:pt idx="739">
                  <c:v>62.364326819470648</c:v>
                </c:pt>
                <c:pt idx="740">
                  <c:v>62.374233615386025</c:v>
                </c:pt>
                <c:pt idx="741">
                  <c:v>62.384134429529148</c:v>
                </c:pt>
                <c:pt idx="742">
                  <c:v>62.394029280963153</c:v>
                </c:pt>
                <c:pt idx="743">
                  <c:v>62.403918188684493</c:v>
                </c:pt>
                <c:pt idx="744">
                  <c:v>62.413801171623234</c:v>
                </c:pt>
                <c:pt idx="745">
                  <c:v>62.423678248643512</c:v>
                </c:pt>
                <c:pt idx="746">
                  <c:v>62.433549438543793</c:v>
                </c:pt>
                <c:pt idx="747">
                  <c:v>62.443414760057237</c:v>
                </c:pt>
                <c:pt idx="748">
                  <c:v>62.453274231852085</c:v>
                </c:pt>
                <c:pt idx="749">
                  <c:v>62.463127872531942</c:v>
                </c:pt>
                <c:pt idx="750">
                  <c:v>62.472975700636177</c:v>
                </c:pt>
                <c:pt idx="751">
                  <c:v>62.482817734640193</c:v>
                </c:pt>
                <c:pt idx="752">
                  <c:v>62.492653992955852</c:v>
                </c:pt>
                <c:pt idx="753">
                  <c:v>62.502484493931725</c:v>
                </c:pt>
                <c:pt idx="754">
                  <c:v>62.512309255853452</c:v>
                </c:pt>
                <c:pt idx="755">
                  <c:v>62.522128296944103</c:v>
                </c:pt>
                <c:pt idx="756">
                  <c:v>62.531941635364454</c:v>
                </c:pt>
                <c:pt idx="757">
                  <c:v>62.541749289213371</c:v>
                </c:pt>
                <c:pt idx="758">
                  <c:v>62.551551276528066</c:v>
                </c:pt>
                <c:pt idx="759">
                  <c:v>62.561347615284475</c:v>
                </c:pt>
                <c:pt idx="760">
                  <c:v>62.571138323397555</c:v>
                </c:pt>
                <c:pt idx="761">
                  <c:v>62.580923418721603</c:v>
                </c:pt>
                <c:pt idx="762">
                  <c:v>62.590702919050557</c:v>
                </c:pt>
                <c:pt idx="763">
                  <c:v>62.60047684211834</c:v>
                </c:pt>
                <c:pt idx="764">
                  <c:v>62.610245205599156</c:v>
                </c:pt>
                <c:pt idx="765">
                  <c:v>62.620008027107779</c:v>
                </c:pt>
                <c:pt idx="766">
                  <c:v>62.629765324199909</c:v>
                </c:pt>
                <c:pt idx="767">
                  <c:v>62.639517114372424</c:v>
                </c:pt>
                <c:pt idx="768">
                  <c:v>62.649263415063743</c:v>
                </c:pt>
                <c:pt idx="769">
                  <c:v>62.659004243654039</c:v>
                </c:pt>
                <c:pt idx="770">
                  <c:v>62.668739617465661</c:v>
                </c:pt>
                <c:pt idx="771">
                  <c:v>62.678469553763307</c:v>
                </c:pt>
                <c:pt idx="772">
                  <c:v>62.688194069754424</c:v>
                </c:pt>
                <c:pt idx="773">
                  <c:v>62.697913182589431</c:v>
                </c:pt>
                <c:pt idx="774">
                  <c:v>62.707626909362048</c:v>
                </c:pt>
                <c:pt idx="775">
                  <c:v>62.717335267109569</c:v>
                </c:pt>
                <c:pt idx="776">
                  <c:v>62.727038272813189</c:v>
                </c:pt>
                <c:pt idx="777">
                  <c:v>62.736735943398216</c:v>
                </c:pt>
                <c:pt idx="778">
                  <c:v>62.746428295734432</c:v>
                </c:pt>
                <c:pt idx="779">
                  <c:v>62.756115346636349</c:v>
                </c:pt>
                <c:pt idx="780">
                  <c:v>62.765797112863481</c:v>
                </c:pt>
                <c:pt idx="781">
                  <c:v>62.775473611120631</c:v>
                </c:pt>
                <c:pt idx="782">
                  <c:v>62.785144858058189</c:v>
                </c:pt>
                <c:pt idx="783">
                  <c:v>62.794810870272364</c:v>
                </c:pt>
                <c:pt idx="784">
                  <c:v>62.804471664305517</c:v>
                </c:pt>
                <c:pt idx="785">
                  <c:v>62.81412725664638</c:v>
                </c:pt>
                <c:pt idx="786">
                  <c:v>62.823777663730375</c:v>
                </c:pt>
                <c:pt idx="787">
                  <c:v>62.833422901939841</c:v>
                </c:pt>
                <c:pt idx="788">
                  <c:v>62.843062987604334</c:v>
                </c:pt>
                <c:pt idx="789">
                  <c:v>62.852697937000904</c:v>
                </c:pt>
                <c:pt idx="790">
                  <c:v>62.862327766354298</c:v>
                </c:pt>
                <c:pt idx="791">
                  <c:v>62.871952491837291</c:v>
                </c:pt>
                <c:pt idx="792">
                  <c:v>62.881572129570948</c:v>
                </c:pt>
                <c:pt idx="793">
                  <c:v>62.891186695624818</c:v>
                </c:pt>
                <c:pt idx="794">
                  <c:v>62.900796206017255</c:v>
                </c:pt>
                <c:pt idx="795">
                  <c:v>62.910400676715653</c:v>
                </c:pt>
                <c:pt idx="796">
                  <c:v>62.920000123636719</c:v>
                </c:pt>
                <c:pt idx="797">
                  <c:v>62.929594562646685</c:v>
                </c:pt>
                <c:pt idx="798">
                  <c:v>62.939184009561629</c:v>
                </c:pt>
                <c:pt idx="799">
                  <c:v>62.948768480147649</c:v>
                </c:pt>
                <c:pt idx="800">
                  <c:v>62.958347990121183</c:v>
                </c:pt>
                <c:pt idx="801">
                  <c:v>62.967922555149208</c:v>
                </c:pt>
                <c:pt idx="802">
                  <c:v>62.97749219084951</c:v>
                </c:pt>
                <c:pt idx="803">
                  <c:v>62.987056912790919</c:v>
                </c:pt>
                <c:pt idx="804">
                  <c:v>62.996616736493593</c:v>
                </c:pt>
                <c:pt idx="805">
                  <c:v>63.006171677429165</c:v>
                </c:pt>
                <c:pt idx="806">
                  <c:v>63.01572175102109</c:v>
                </c:pt>
                <c:pt idx="807">
                  <c:v>63.025266972644843</c:v>
                </c:pt>
                <c:pt idx="808">
                  <c:v>63.034807357628146</c:v>
                </c:pt>
                <c:pt idx="809">
                  <c:v>63.044342921251207</c:v>
                </c:pt>
                <c:pt idx="810">
                  <c:v>63.05387367874696</c:v>
                </c:pt>
                <c:pt idx="811">
                  <c:v>63.063399645301331</c:v>
                </c:pt>
                <c:pt idx="812">
                  <c:v>63.072920836053406</c:v>
                </c:pt>
                <c:pt idx="813">
                  <c:v>63.082437266095738</c:v>
                </c:pt>
                <c:pt idx="814">
                  <c:v>63.091948950474489</c:v>
                </c:pt>
                <c:pt idx="815">
                  <c:v>63.101455904189756</c:v>
                </c:pt>
                <c:pt idx="816">
                  <c:v>63.11095814219572</c:v>
                </c:pt>
                <c:pt idx="817">
                  <c:v>63.120455679400933</c:v>
                </c:pt>
                <c:pt idx="818">
                  <c:v>63.129948530668472</c:v>
                </c:pt>
                <c:pt idx="819">
                  <c:v>63.139436710816234</c:v>
                </c:pt>
                <c:pt idx="820">
                  <c:v>63.148920234617115</c:v>
                </c:pt>
                <c:pt idx="821">
                  <c:v>63.158399116799266</c:v>
                </c:pt>
                <c:pt idx="822">
                  <c:v>63.167873372046245</c:v>
                </c:pt>
                <c:pt idx="823">
                  <c:v>63.177343014997319</c:v>
                </c:pt>
                <c:pt idx="824">
                  <c:v>63.186808060247643</c:v>
                </c:pt>
                <c:pt idx="825">
                  <c:v>63.196268522348454</c:v>
                </c:pt>
                <c:pt idx="826">
                  <c:v>63.205724415807332</c:v>
                </c:pt>
                <c:pt idx="827">
                  <c:v>63.215175755088367</c:v>
                </c:pt>
                <c:pt idx="828">
                  <c:v>63.224622554612409</c:v>
                </c:pt>
                <c:pt idx="829">
                  <c:v>63.234064828757262</c:v>
                </c:pt>
                <c:pt idx="830">
                  <c:v>63.24350259185789</c:v>
                </c:pt>
                <c:pt idx="831">
                  <c:v>63.252935858206648</c:v>
                </c:pt>
                <c:pt idx="832">
                  <c:v>63.262364642053441</c:v>
                </c:pt>
                <c:pt idx="833">
                  <c:v>63.271788957605999</c:v>
                </c:pt>
                <c:pt idx="834">
                  <c:v>63.281208819030006</c:v>
                </c:pt>
                <c:pt idx="835">
                  <c:v>63.290624240449397</c:v>
                </c:pt>
                <c:pt idx="836">
                  <c:v>63.30003523594646</c:v>
                </c:pt>
                <c:pt idx="837">
                  <c:v>63.309441819562096</c:v>
                </c:pt>
                <c:pt idx="838">
                  <c:v>63.318844005296036</c:v>
                </c:pt>
                <c:pt idx="839">
                  <c:v>63.328241807106977</c:v>
                </c:pt>
                <c:pt idx="840">
                  <c:v>63.337635238912839</c:v>
                </c:pt>
                <c:pt idx="841">
                  <c:v>63.347024314590911</c:v>
                </c:pt>
                <c:pt idx="842">
                  <c:v>63.356409047978126</c:v>
                </c:pt>
                <c:pt idx="843">
                  <c:v>63.365789452871162</c:v>
                </c:pt>
                <c:pt idx="844">
                  <c:v>63.375165543026696</c:v>
                </c:pt>
                <c:pt idx="845">
                  <c:v>63.384537332161592</c:v>
                </c:pt>
                <c:pt idx="846">
                  <c:v>63.393904833953044</c:v>
                </c:pt>
                <c:pt idx="847">
                  <c:v>63.403268062038855</c:v>
                </c:pt>
                <c:pt idx="848">
                  <c:v>63.412627030017532</c:v>
                </c:pt>
                <c:pt idx="849">
                  <c:v>63.421981751448541</c:v>
                </c:pt>
                <c:pt idx="850">
                  <c:v>63.431332239852466</c:v>
                </c:pt>
                <c:pt idx="851">
                  <c:v>63.440678508711208</c:v>
                </c:pt>
                <c:pt idx="852">
                  <c:v>63.450020571468151</c:v>
                </c:pt>
                <c:pt idx="853">
                  <c:v>63.459358441528352</c:v>
                </c:pt>
                <c:pt idx="854">
                  <c:v>63.468692132258774</c:v>
                </c:pt>
                <c:pt idx="855">
                  <c:v>63.478021656988382</c:v>
                </c:pt>
                <c:pt idx="856">
                  <c:v>63.487347029008383</c:v>
                </c:pt>
                <c:pt idx="857">
                  <c:v>63.496668261572381</c:v>
                </c:pt>
                <c:pt idx="858">
                  <c:v>63.505985367896606</c:v>
                </c:pt>
                <c:pt idx="859">
                  <c:v>63.515298361159999</c:v>
                </c:pt>
                <c:pt idx="860">
                  <c:v>63.524607254504481</c:v>
                </c:pt>
                <c:pt idx="861">
                  <c:v>63.533912061035096</c:v>
                </c:pt>
                <c:pt idx="862">
                  <c:v>63.543212793820153</c:v>
                </c:pt>
                <c:pt idx="863">
                  <c:v>63.552509465891454</c:v>
                </c:pt>
                <c:pt idx="864">
                  <c:v>63.561802090244441</c:v>
                </c:pt>
                <c:pt idx="865">
                  <c:v>63.571090679838356</c:v>
                </c:pt>
                <c:pt idx="866">
                  <c:v>63.58037524759645</c:v>
                </c:pt>
                <c:pt idx="867">
                  <c:v>63.589655806406135</c:v>
                </c:pt>
                <c:pt idx="868">
                  <c:v>63.598932369119133</c:v>
                </c:pt>
                <c:pt idx="869">
                  <c:v>63.608204948551673</c:v>
                </c:pt>
                <c:pt idx="870">
                  <c:v>63.617473557484637</c:v>
                </c:pt>
                <c:pt idx="871">
                  <c:v>63.626738208663767</c:v>
                </c:pt>
                <c:pt idx="872">
                  <c:v>63.635998914799778</c:v>
                </c:pt>
                <c:pt idx="873">
                  <c:v>63.645255688568568</c:v>
                </c:pt>
                <c:pt idx="874">
                  <c:v>63.654508542611346</c:v>
                </c:pt>
                <c:pt idx="875">
                  <c:v>63.663757489534831</c:v>
                </c:pt>
                <c:pt idx="876">
                  <c:v>63.67300254191138</c:v>
                </c:pt>
                <c:pt idx="877">
                  <c:v>63.682243712279195</c:v>
                </c:pt>
                <c:pt idx="878">
                  <c:v>63.691481013142415</c:v>
                </c:pt>
                <c:pt idx="879">
                  <c:v>63.700714456971347</c:v>
                </c:pt>
                <c:pt idx="880">
                  <c:v>63.709944056202595</c:v>
                </c:pt>
                <c:pt idx="881">
                  <c:v>63.719169823239213</c:v>
                </c:pt>
                <c:pt idx="882">
                  <c:v>63.728391770450855</c:v>
                </c:pt>
                <c:pt idx="883">
                  <c:v>63.737609910173965</c:v>
                </c:pt>
                <c:pt idx="884">
                  <c:v>63.74682425471191</c:v>
                </c:pt>
                <c:pt idx="885">
                  <c:v>63.756034816335138</c:v>
                </c:pt>
                <c:pt idx="886">
                  <c:v>63.765241607281318</c:v>
                </c:pt>
                <c:pt idx="887">
                  <c:v>63.774444639755529</c:v>
                </c:pt>
                <c:pt idx="888">
                  <c:v>63.783643925930392</c:v>
                </c:pt>
                <c:pt idx="889">
                  <c:v>63.792839477946188</c:v>
                </c:pt>
                <c:pt idx="890">
                  <c:v>63.802031307911093</c:v>
                </c:pt>
                <c:pt idx="891">
                  <c:v>63.811219427901243</c:v>
                </c:pt>
                <c:pt idx="892">
                  <c:v>63.820403849960925</c:v>
                </c:pt>
                <c:pt idx="893">
                  <c:v>63.829584586102733</c:v>
                </c:pt>
                <c:pt idx="894">
                  <c:v>63.838761648307681</c:v>
                </c:pt>
                <c:pt idx="895">
                  <c:v>63.847935048525414</c:v>
                </c:pt>
                <c:pt idx="896">
                  <c:v>63.857104798674236</c:v>
                </c:pt>
                <c:pt idx="897">
                  <c:v>63.866270910641404</c:v>
                </c:pt>
                <c:pt idx="898">
                  <c:v>63.875433396283185</c:v>
                </c:pt>
                <c:pt idx="899">
                  <c:v>63.884592267424985</c:v>
                </c:pt>
                <c:pt idx="900">
                  <c:v>63.893747535861557</c:v>
                </c:pt>
                <c:pt idx="901">
                  <c:v>63.902899213357081</c:v>
                </c:pt>
                <c:pt idx="902">
                  <c:v>63.912047311645374</c:v>
                </c:pt>
                <c:pt idx="903">
                  <c:v>63.921191842429948</c:v>
                </c:pt>
                <c:pt idx="904">
                  <c:v>63.930332817384233</c:v>
                </c:pt>
                <c:pt idx="905">
                  <c:v>63.939470248151643</c:v>
                </c:pt>
                <c:pt idx="906">
                  <c:v>63.948604146345779</c:v>
                </c:pt>
                <c:pt idx="907">
                  <c:v>63.957734523550521</c:v>
                </c:pt>
                <c:pt idx="908">
                  <c:v>63.966861391320201</c:v>
                </c:pt>
                <c:pt idx="909">
                  <c:v>63.97598476117971</c:v>
                </c:pt>
                <c:pt idx="910">
                  <c:v>63.985104644624649</c:v>
                </c:pt>
                <c:pt idx="911">
                  <c:v>63.99422105312145</c:v>
                </c:pt>
                <c:pt idx="912">
                  <c:v>64.00333399810755</c:v>
                </c:pt>
                <c:pt idx="913">
                  <c:v>64.012443490991458</c:v>
                </c:pt>
                <c:pt idx="914">
                  <c:v>64.021549543153</c:v>
                </c:pt>
                <c:pt idx="915">
                  <c:v>64.030652165943295</c:v>
                </c:pt>
                <c:pt idx="916">
                  <c:v>64.039751370685025</c:v>
                </c:pt>
                <c:pt idx="917">
                  <c:v>64.048847168672495</c:v>
                </c:pt>
                <c:pt idx="918">
                  <c:v>64.057939571171801</c:v>
                </c:pt>
                <c:pt idx="919">
                  <c:v>64.067028589420914</c:v>
                </c:pt>
                <c:pt idx="920">
                  <c:v>64.076114234629884</c:v>
                </c:pt>
                <c:pt idx="921">
                  <c:v>64.085196517980847</c:v>
                </c:pt>
                <c:pt idx="922">
                  <c:v>64.094275450628331</c:v>
                </c:pt>
                <c:pt idx="923">
                  <c:v>64.103351043699178</c:v>
                </c:pt>
                <c:pt idx="924">
                  <c:v>64.112423308292819</c:v>
                </c:pt>
                <c:pt idx="925">
                  <c:v>64.1214922554814</c:v>
                </c:pt>
                <c:pt idx="926">
                  <c:v>64.130557896309782</c:v>
                </c:pt>
                <c:pt idx="927">
                  <c:v>64.139620241795811</c:v>
                </c:pt>
                <c:pt idx="928">
                  <c:v>64.148679302930347</c:v>
                </c:pt>
                <c:pt idx="929">
                  <c:v>64.157735090677434</c:v>
                </c:pt>
                <c:pt idx="930">
                  <c:v>64.166787615974371</c:v>
                </c:pt>
                <c:pt idx="931">
                  <c:v>64.175836889731926</c:v>
                </c:pt>
                <c:pt idx="932">
                  <c:v>64.184882922834376</c:v>
                </c:pt>
                <c:pt idx="933">
                  <c:v>64.193925726139682</c:v>
                </c:pt>
                <c:pt idx="934">
                  <c:v>64.202965310479541</c:v>
                </c:pt>
                <c:pt idx="935">
                  <c:v>64.212001686659576</c:v>
                </c:pt>
                <c:pt idx="936">
                  <c:v>64.22103486545943</c:v>
                </c:pt>
                <c:pt idx="937">
                  <c:v>64.230064857632897</c:v>
                </c:pt>
                <c:pt idx="938">
                  <c:v>64.239091673907978</c:v>
                </c:pt>
                <c:pt idx="939">
                  <c:v>64.248115324987126</c:v>
                </c:pt>
                <c:pt idx="940">
                  <c:v>64.257135821547209</c:v>
                </c:pt>
                <c:pt idx="941">
                  <c:v>64.266153174239761</c:v>
                </c:pt>
                <c:pt idx="942">
                  <c:v>64.275167393690992</c:v>
                </c:pt>
                <c:pt idx="943">
                  <c:v>64.284178490502001</c:v>
                </c:pt>
                <c:pt idx="944">
                  <c:v>64.293186475248831</c:v>
                </c:pt>
                <c:pt idx="945">
                  <c:v>64.30219135848256</c:v>
                </c:pt>
                <c:pt idx="946">
                  <c:v>64.31119315072948</c:v>
                </c:pt>
                <c:pt idx="947">
                  <c:v>64.320191862491185</c:v>
                </c:pt>
                <c:pt idx="948">
                  <c:v>64.329187504244672</c:v>
                </c:pt>
                <c:pt idx="949">
                  <c:v>64.338180086442435</c:v>
                </c:pt>
                <c:pt idx="950">
                  <c:v>64.347169619512641</c:v>
                </c:pt>
                <c:pt idx="951">
                  <c:v>64.3561561138592</c:v>
                </c:pt>
                <c:pt idx="952">
                  <c:v>64.365139579861847</c:v>
                </c:pt>
                <c:pt idx="953">
                  <c:v>64.374120027876302</c:v>
                </c:pt>
                <c:pt idx="954">
                  <c:v>64.383097468234382</c:v>
                </c:pt>
                <c:pt idx="955">
                  <c:v>64.392071911244045</c:v>
                </c:pt>
                <c:pt idx="956">
                  <c:v>64.401043367189558</c:v>
                </c:pt>
                <c:pt idx="957">
                  <c:v>64.410011846331642</c:v>
                </c:pt>
                <c:pt idx="958">
                  <c:v>64.418977358907441</c:v>
                </c:pt>
                <c:pt idx="959">
                  <c:v>64.427939915130764</c:v>
                </c:pt>
                <c:pt idx="960">
                  <c:v>64.43689952519216</c:v>
                </c:pt>
                <c:pt idx="961">
                  <c:v>64.445856199258955</c:v>
                </c:pt>
                <c:pt idx="962">
                  <c:v>64.454809947475454</c:v>
                </c:pt>
                <c:pt idx="963">
                  <c:v>64.463760779962982</c:v>
                </c:pt>
                <c:pt idx="964">
                  <c:v>64.472708706820015</c:v>
                </c:pt>
                <c:pt idx="965">
                  <c:v>64.48165373812229</c:v>
                </c:pt>
                <c:pt idx="966">
                  <c:v>64.490595883922836</c:v>
                </c:pt>
                <c:pt idx="967">
                  <c:v>64.499535154252229</c:v>
                </c:pt>
                <c:pt idx="968">
                  <c:v>64.508471559118519</c:v>
                </c:pt>
                <c:pt idx="969">
                  <c:v>64.517405108507489</c:v>
                </c:pt>
                <c:pt idx="970">
                  <c:v>64.526335812382612</c:v>
                </c:pt>
                <c:pt idx="971">
                  <c:v>64.535263680685276</c:v>
                </c:pt>
                <c:pt idx="972">
                  <c:v>64.544188723334813</c:v>
                </c:pt>
                <c:pt idx="973">
                  <c:v>64.553110950228628</c:v>
                </c:pt>
                <c:pt idx="974">
                  <c:v>64.562030371242258</c:v>
                </c:pt>
                <c:pt idx="975">
                  <c:v>64.570946996229551</c:v>
                </c:pt>
                <c:pt idx="976">
                  <c:v>64.579860835022671</c:v>
                </c:pt>
                <c:pt idx="977">
                  <c:v>64.588771897432281</c:v>
                </c:pt>
                <c:pt idx="978">
                  <c:v>64.597680193247555</c:v>
                </c:pt>
                <c:pt idx="979">
                  <c:v>64.606585732236397</c:v>
                </c:pt>
                <c:pt idx="980">
                  <c:v>64.615488524145377</c:v>
                </c:pt>
                <c:pt idx="981">
                  <c:v>64.624388578699978</c:v>
                </c:pt>
                <c:pt idx="982">
                  <c:v>64.633285905604609</c:v>
                </c:pt>
                <c:pt idx="983">
                  <c:v>64.642180514542702</c:v>
                </c:pt>
                <c:pt idx="984">
                  <c:v>64.651072415176856</c:v>
                </c:pt>
                <c:pt idx="985">
                  <c:v>64.659961617148852</c:v>
                </c:pt>
                <c:pt idx="986">
                  <c:v>64.66884813007988</c:v>
                </c:pt>
                <c:pt idx="987">
                  <c:v>64.677731963570452</c:v>
                </c:pt>
                <c:pt idx="988">
                  <c:v>64.686613127200687</c:v>
                </c:pt>
                <c:pt idx="989">
                  <c:v>64.695491630530228</c:v>
                </c:pt>
                <c:pt idx="990">
                  <c:v>64.704367483098494</c:v>
                </c:pt>
                <c:pt idx="991">
                  <c:v>64.713240694424627</c:v>
                </c:pt>
                <c:pt idx="992">
                  <c:v>64.722111274007688</c:v>
                </c:pt>
                <c:pt idx="993">
                  <c:v>64.730979231326714</c:v>
                </c:pt>
                <c:pt idx="994">
                  <c:v>64.739844575840806</c:v>
                </c:pt>
                <c:pt idx="995">
                  <c:v>64.748707316989211</c:v>
                </c:pt>
                <c:pt idx="996">
                  <c:v>64.757567464191425</c:v>
                </c:pt>
                <c:pt idx="997">
                  <c:v>64.766425026847287</c:v>
                </c:pt>
                <c:pt idx="998">
                  <c:v>64.775280014337099</c:v>
                </c:pt>
                <c:pt idx="999">
                  <c:v>64.784132436021594</c:v>
                </c:pt>
                <c:pt idx="1000">
                  <c:v>64.792982301242176</c:v>
                </c:pt>
                <c:pt idx="1001">
                  <c:v>64.801829619320927</c:v>
                </c:pt>
                <c:pt idx="1002">
                  <c:v>64.81067439956071</c:v>
                </c:pt>
                <c:pt idx="1003">
                  <c:v>64.819516651245252</c:v>
                </c:pt>
                <c:pt idx="1004">
                  <c:v>64.828356383639218</c:v>
                </c:pt>
                <c:pt idx="1005">
                  <c:v>64.837193605988361</c:v>
                </c:pt>
                <c:pt idx="1006">
                  <c:v>64.84602832751952</c:v>
                </c:pt>
                <c:pt idx="1007">
                  <c:v>64.854860557440773</c:v>
                </c:pt>
                <c:pt idx="1008">
                  <c:v>64.863690304941471</c:v>
                </c:pt>
                <c:pt idx="1009">
                  <c:v>64.87251757919239</c:v>
                </c:pt>
                <c:pt idx="1010">
                  <c:v>64.881342389345733</c:v>
                </c:pt>
                <c:pt idx="1011">
                  <c:v>64.890164744535298</c:v>
                </c:pt>
                <c:pt idx="1012">
                  <c:v>64.898984653876497</c:v>
                </c:pt>
                <c:pt idx="1013">
                  <c:v>64.907802126466478</c:v>
                </c:pt>
                <c:pt idx="1014">
                  <c:v>64.916617171384175</c:v>
                </c:pt>
                <c:pt idx="1015">
                  <c:v>64.925429797690441</c:v>
                </c:pt>
                <c:pt idx="1016">
                  <c:v>64.934240014428084</c:v>
                </c:pt>
                <c:pt idx="1017">
                  <c:v>64.943047830621936</c:v>
                </c:pt>
                <c:pt idx="1018">
                  <c:v>64.951853255279048</c:v>
                </c:pt>
                <c:pt idx="1019">
                  <c:v>64.96065629738861</c:v>
                </c:pt>
                <c:pt idx="1020">
                  <c:v>64.969456965922134</c:v>
                </c:pt>
                <c:pt idx="1021">
                  <c:v>64.978255269833539</c:v>
                </c:pt>
                <c:pt idx="1022">
                  <c:v>64.987051218059165</c:v>
                </c:pt>
                <c:pt idx="1023">
                  <c:v>64.995844819517913</c:v>
                </c:pt>
                <c:pt idx="1024">
                  <c:v>65.004636083111322</c:v>
                </c:pt>
                <c:pt idx="1025">
                  <c:v>65.013425017723577</c:v>
                </c:pt>
                <c:pt idx="1026">
                  <c:v>65.022211632221726</c:v>
                </c:pt>
                <c:pt idx="1027">
                  <c:v>65.030995935455607</c:v>
                </c:pt>
                <c:pt idx="1028">
                  <c:v>65.03977793625802</c:v>
                </c:pt>
                <c:pt idx="1029">
                  <c:v>65.048557643444767</c:v>
                </c:pt>
                <c:pt idx="1030">
                  <c:v>65.057335065814769</c:v>
                </c:pt>
                <c:pt idx="1031">
                  <c:v>65.066110212150093</c:v>
                </c:pt>
                <c:pt idx="1032">
                  <c:v>65.074883091216066</c:v>
                </c:pt>
                <c:pt idx="1033">
                  <c:v>65.083653711761357</c:v>
                </c:pt>
                <c:pt idx="1034">
                  <c:v>65.092422082518013</c:v>
                </c:pt>
                <c:pt idx="1035">
                  <c:v>65.101188212201549</c:v>
                </c:pt>
                <c:pt idx="1036">
                  <c:v>65.10995210951107</c:v>
                </c:pt>
                <c:pt idx="1037">
                  <c:v>65.118713783129294</c:v>
                </c:pt>
                <c:pt idx="1038">
                  <c:v>65.127473241722626</c:v>
                </c:pt>
                <c:pt idx="1039">
                  <c:v>65.136230493941284</c:v>
                </c:pt>
                <c:pt idx="1040">
                  <c:v>65.144985548419314</c:v>
                </c:pt>
                <c:pt idx="1041">
                  <c:v>65.153738413774704</c:v>
                </c:pt>
                <c:pt idx="1042">
                  <c:v>65.162489098609456</c:v>
                </c:pt>
                <c:pt idx="1043">
                  <c:v>65.171237611509625</c:v>
                </c:pt>
                <c:pt idx="1044">
                  <c:v>65.179983961045437</c:v>
                </c:pt>
                <c:pt idx="1045">
                  <c:v>65.188728155771315</c:v>
                </c:pt>
                <c:pt idx="1046">
                  <c:v>65.197470204226036</c:v>
                </c:pt>
                <c:pt idx="1047">
                  <c:v>65.206210114932688</c:v>
                </c:pt>
                <c:pt idx="1048">
                  <c:v>65.214947896398812</c:v>
                </c:pt>
                <c:pt idx="1049">
                  <c:v>65.223683557116487</c:v>
                </c:pt>
                <c:pt idx="1050">
                  <c:v>65.232417105562376</c:v>
                </c:pt>
                <c:pt idx="1051">
                  <c:v>65.241148550197778</c:v>
                </c:pt>
                <c:pt idx="1052">
                  <c:v>65.249877899468714</c:v>
                </c:pt>
                <c:pt idx="1053">
                  <c:v>65.258605161806045</c:v>
                </c:pt>
                <c:pt idx="1054">
                  <c:v>65.267330345625467</c:v>
                </c:pt>
                <c:pt idx="1055">
                  <c:v>65.276053459327628</c:v>
                </c:pt>
                <c:pt idx="1056">
                  <c:v>65.284774511298181</c:v>
                </c:pt>
                <c:pt idx="1057">
                  <c:v>65.293493509907861</c:v>
                </c:pt>
                <c:pt idx="1058">
                  <c:v>65.30221046351258</c:v>
                </c:pt>
                <c:pt idx="1059">
                  <c:v>65.310925380453412</c:v>
                </c:pt>
                <c:pt idx="1060">
                  <c:v>65.319638269056767</c:v>
                </c:pt>
                <c:pt idx="1061">
                  <c:v>65.32834913763439</c:v>
                </c:pt>
                <c:pt idx="1062">
                  <c:v>65.337057994483459</c:v>
                </c:pt>
                <c:pt idx="1063">
                  <c:v>65.345764847886628</c:v>
                </c:pt>
                <c:pt idx="1064">
                  <c:v>65.354469706112141</c:v>
                </c:pt>
                <c:pt idx="1065">
                  <c:v>65.363172577413835</c:v>
                </c:pt>
                <c:pt idx="1066">
                  <c:v>65.371873470031275</c:v>
                </c:pt>
                <c:pt idx="1067">
                  <c:v>65.380572392189762</c:v>
                </c:pt>
                <c:pt idx="1068">
                  <c:v>65.38926935210047</c:v>
                </c:pt>
                <c:pt idx="1069">
                  <c:v>65.39796435796039</c:v>
                </c:pt>
                <c:pt idx="1070">
                  <c:v>65.406657417952559</c:v>
                </c:pt>
                <c:pt idx="1071">
                  <c:v>65.415348540245972</c:v>
                </c:pt>
                <c:pt idx="1072">
                  <c:v>65.424037732995799</c:v>
                </c:pt>
                <c:pt idx="1073">
                  <c:v>65.432725004343268</c:v>
                </c:pt>
                <c:pt idx="1074">
                  <c:v>65.441410362415922</c:v>
                </c:pt>
                <c:pt idx="1075">
                  <c:v>65.450093815327548</c:v>
                </c:pt>
                <c:pt idx="1076">
                  <c:v>65.458775371178291</c:v>
                </c:pt>
                <c:pt idx="1077">
                  <c:v>65.467455038054723</c:v>
                </c:pt>
                <c:pt idx="1078">
                  <c:v>65.476132824029889</c:v>
                </c:pt>
                <c:pt idx="1079">
                  <c:v>65.484808737163405</c:v>
                </c:pt>
                <c:pt idx="1080">
                  <c:v>65.493482785501456</c:v>
                </c:pt>
                <c:pt idx="1081">
                  <c:v>65.502154977076941</c:v>
                </c:pt>
                <c:pt idx="1082">
                  <c:v>65.510825319909472</c:v>
                </c:pt>
                <c:pt idx="1083">
                  <c:v>65.519493822005501</c:v>
                </c:pt>
                <c:pt idx="1084">
                  <c:v>65.528160491358264</c:v>
                </c:pt>
                <c:pt idx="1085">
                  <c:v>65.536825335948009</c:v>
                </c:pt>
                <c:pt idx="1086">
                  <c:v>65.545488363741939</c:v>
                </c:pt>
                <c:pt idx="1087">
                  <c:v>65.554149582694279</c:v>
                </c:pt>
                <c:pt idx="1088">
                  <c:v>65.562809000746398</c:v>
                </c:pt>
                <c:pt idx="1089">
                  <c:v>65.571466625826844</c:v>
                </c:pt>
                <c:pt idx="1090">
                  <c:v>65.580122465851375</c:v>
                </c:pt>
                <c:pt idx="1091">
                  <c:v>65.588776528723074</c:v>
                </c:pt>
                <c:pt idx="1092">
                  <c:v>65.597428822332361</c:v>
                </c:pt>
                <c:pt idx="1093">
                  <c:v>65.606079354557068</c:v>
                </c:pt>
                <c:pt idx="1094">
                  <c:v>65.614728133262545</c:v>
                </c:pt>
                <c:pt idx="1095">
                  <c:v>65.623375166301614</c:v>
                </c:pt>
                <c:pt idx="1096">
                  <c:v>65.632020461514756</c:v>
                </c:pt>
                <c:pt idx="1097">
                  <c:v>65.640664026730107</c:v>
                </c:pt>
                <c:pt idx="1098">
                  <c:v>65.649305869763481</c:v>
                </c:pt>
                <c:pt idx="1099">
                  <c:v>65.657945998418484</c:v>
                </c:pt>
                <c:pt idx="1100">
                  <c:v>65.6665844204866</c:v>
                </c:pt>
                <c:pt idx="1101">
                  <c:v>65.675221143747166</c:v>
                </c:pt>
                <c:pt idx="1102">
                  <c:v>65.683856175967477</c:v>
                </c:pt>
                <c:pt idx="1103">
                  <c:v>65.692489524902854</c:v>
                </c:pt>
                <c:pt idx="1104">
                  <c:v>65.70112119829669</c:v>
                </c:pt>
                <c:pt idx="1105">
                  <c:v>65.709751203880487</c:v>
                </c:pt>
                <c:pt idx="1106">
                  <c:v>65.71837954937395</c:v>
                </c:pt>
                <c:pt idx="1107">
                  <c:v>65.727006242485047</c:v>
                </c:pt>
                <c:pt idx="1108">
                  <c:v>65.735631290910035</c:v>
                </c:pt>
                <c:pt idx="1109">
                  <c:v>65.744254702333507</c:v>
                </c:pt>
                <c:pt idx="1110">
                  <c:v>65.752876484428498</c:v>
                </c:pt>
                <c:pt idx="1111">
                  <c:v>65.761496644856521</c:v>
                </c:pt>
                <c:pt idx="1112">
                  <c:v>65.770115191267607</c:v>
                </c:pt>
                <c:pt idx="1113">
                  <c:v>65.778732131300373</c:v>
                </c:pt>
                <c:pt idx="1114">
                  <c:v>65.787347472582113</c:v>
                </c:pt>
                <c:pt idx="1115">
                  <c:v>65.795961222728749</c:v>
                </c:pt>
                <c:pt idx="1116">
                  <c:v>65.804573389345023</c:v>
                </c:pt>
                <c:pt idx="1117">
                  <c:v>65.81318398002449</c:v>
                </c:pt>
                <c:pt idx="1118">
                  <c:v>65.821793002349509</c:v>
                </c:pt>
                <c:pt idx="1119">
                  <c:v>65.830400463891422</c:v>
                </c:pt>
                <c:pt idx="1120">
                  <c:v>65.839006372210534</c:v>
                </c:pt>
                <c:pt idx="1121">
                  <c:v>65.847610734856161</c:v>
                </c:pt>
                <c:pt idx="1122">
                  <c:v>65.856213559366736</c:v>
                </c:pt>
                <c:pt idx="1123">
                  <c:v>65.86481485326982</c:v>
                </c:pt>
                <c:pt idx="1124">
                  <c:v>65.87341462408213</c:v>
                </c:pt>
                <c:pt idx="1125">
                  <c:v>65.882012879309713</c:v>
                </c:pt>
                <c:pt idx="1126">
                  <c:v>65.890609626447855</c:v>
                </c:pt>
                <c:pt idx="1127">
                  <c:v>65.899204872981215</c:v>
                </c:pt>
                <c:pt idx="1128">
                  <c:v>65.907798626383908</c:v>
                </c:pt>
                <c:pt idx="1129">
                  <c:v>65.916390894119431</c:v>
                </c:pt>
                <c:pt idx="1130">
                  <c:v>65.924981683640866</c:v>
                </c:pt>
                <c:pt idx="1131">
                  <c:v>65.933571002390849</c:v>
                </c:pt>
                <c:pt idx="1132">
                  <c:v>65.942158857801616</c:v>
                </c:pt>
                <c:pt idx="1133">
                  <c:v>65.950745257295125</c:v>
                </c:pt>
                <c:pt idx="1134">
                  <c:v>65.959330208283006</c:v>
                </c:pt>
                <c:pt idx="1135">
                  <c:v>65.967913718166727</c:v>
                </c:pt>
                <c:pt idx="1136">
                  <c:v>65.976495794337552</c:v>
                </c:pt>
                <c:pt idx="1137">
                  <c:v>65.985076444176642</c:v>
                </c:pt>
                <c:pt idx="1138">
                  <c:v>65.993655675055123</c:v>
                </c:pt>
                <c:pt idx="1139">
                  <c:v>66.00223349433405</c:v>
                </c:pt>
                <c:pt idx="1140">
                  <c:v>66.010809909364568</c:v>
                </c:pt>
                <c:pt idx="1141">
                  <c:v>66.019384927487906</c:v>
                </c:pt>
                <c:pt idx="1142">
                  <c:v>66.027958556035415</c:v>
                </c:pt>
                <c:pt idx="1143">
                  <c:v>66.03653080232867</c:v>
                </c:pt>
                <c:pt idx="1144">
                  <c:v>66.045101673679468</c:v>
                </c:pt>
                <c:pt idx="1145">
                  <c:v>66.053671177389916</c:v>
                </c:pt>
                <c:pt idx="1146">
                  <c:v>66.062239320752454</c:v>
                </c:pt>
                <c:pt idx="1147">
                  <c:v>66.070806111049947</c:v>
                </c:pt>
                <c:pt idx="1148">
                  <c:v>66.079371555555667</c:v>
                </c:pt>
                <c:pt idx="1149">
                  <c:v>66.087935661533422</c:v>
                </c:pt>
                <c:pt idx="1150">
                  <c:v>66.096498436237539</c:v>
                </c:pt>
                <c:pt idx="1151">
                  <c:v>66.10505988691294</c:v>
                </c:pt>
                <c:pt idx="1152">
                  <c:v>66.113620020795224</c:v>
                </c:pt>
                <c:pt idx="1153">
                  <c:v>66.122178845110653</c:v>
                </c:pt>
                <c:pt idx="1154">
                  <c:v>66.130736367076267</c:v>
                </c:pt>
                <c:pt idx="1155">
                  <c:v>66.139292593899853</c:v>
                </c:pt>
                <c:pt idx="1156">
                  <c:v>66.147847532780091</c:v>
                </c:pt>
                <c:pt idx="1157">
                  <c:v>66.156401190906507</c:v>
                </c:pt>
                <c:pt idx="1158">
                  <c:v>66.164953575459606</c:v>
                </c:pt>
                <c:pt idx="1159">
                  <c:v>66.173504693610866</c:v>
                </c:pt>
                <c:pt idx="1160">
                  <c:v>66.1820545525228</c:v>
                </c:pt>
                <c:pt idx="1161">
                  <c:v>66.19060315934901</c:v>
                </c:pt>
                <c:pt idx="1162">
                  <c:v>66.199150521234216</c:v>
                </c:pt>
                <c:pt idx="1163">
                  <c:v>66.207696645314343</c:v>
                </c:pt>
                <c:pt idx="1164">
                  <c:v>66.216241538716531</c:v>
                </c:pt>
                <c:pt idx="1165">
                  <c:v>66.224785208559211</c:v>
                </c:pt>
                <c:pt idx="1166">
                  <c:v>66.233327661952131</c:v>
                </c:pt>
                <c:pt idx="1167">
                  <c:v>66.24186890599637</c:v>
                </c:pt>
                <c:pt idx="1168">
                  <c:v>66.250408947784507</c:v>
                </c:pt>
                <c:pt idx="1169">
                  <c:v>66.258947794400498</c:v>
                </c:pt>
                <c:pt idx="1170">
                  <c:v>66.2674854529199</c:v>
                </c:pt>
                <c:pt idx="1171">
                  <c:v>66.276021930409755</c:v>
                </c:pt>
                <c:pt idx="1172">
                  <c:v>66.284557233928723</c:v>
                </c:pt>
                <c:pt idx="1173">
                  <c:v>66.293091370527179</c:v>
                </c:pt>
                <c:pt idx="1174">
                  <c:v>66.301624347247113</c:v>
                </c:pt>
                <c:pt idx="1175">
                  <c:v>66.310156171122301</c:v>
                </c:pt>
                <c:pt idx="1176">
                  <c:v>66.31868684917832</c:v>
                </c:pt>
                <c:pt idx="1177">
                  <c:v>66.327216388432561</c:v>
                </c:pt>
                <c:pt idx="1178">
                  <c:v>66.3357447958943</c:v>
                </c:pt>
                <c:pt idx="1179">
                  <c:v>66.344272078564742</c:v>
                </c:pt>
                <c:pt idx="1180">
                  <c:v>66.352798243437078</c:v>
                </c:pt>
                <c:pt idx="1181">
                  <c:v>66.361323297496497</c:v>
                </c:pt>
                <c:pt idx="1182">
                  <c:v>66.369847247720287</c:v>
                </c:pt>
                <c:pt idx="1183">
                  <c:v>66.378370101077806</c:v>
                </c:pt>
                <c:pt idx="1184">
                  <c:v>66.386891864530568</c:v>
                </c:pt>
                <c:pt idx="1185">
                  <c:v>66.395412545032329</c:v>
                </c:pt>
                <c:pt idx="1186">
                  <c:v>66.403932149529041</c:v>
                </c:pt>
                <c:pt idx="1187">
                  <c:v>66.412450684958969</c:v>
                </c:pt>
                <c:pt idx="1188">
                  <c:v>66.420968158252705</c:v>
                </c:pt>
                <c:pt idx="1189">
                  <c:v>66.429484576333209</c:v>
                </c:pt>
                <c:pt idx="1190">
                  <c:v>66.437999946115895</c:v>
                </c:pt>
                <c:pt idx="1191">
                  <c:v>66.446514274508587</c:v>
                </c:pt>
                <c:pt idx="1192">
                  <c:v>66.45502756841168</c:v>
                </c:pt>
                <c:pt idx="1193">
                  <c:v>66.463539834718063</c:v>
                </c:pt>
                <c:pt idx="1194">
                  <c:v>66.472051080313278</c:v>
                </c:pt>
                <c:pt idx="1195">
                  <c:v>66.480561312075466</c:v>
                </c:pt>
                <c:pt idx="1196">
                  <c:v>66.489070536875488</c:v>
                </c:pt>
                <c:pt idx="1197">
                  <c:v>66.497578761576889</c:v>
                </c:pt>
                <c:pt idx="1198">
                  <c:v>66.50608599303601</c:v>
                </c:pt>
                <c:pt idx="1199">
                  <c:v>66.514592238102011</c:v>
                </c:pt>
                <c:pt idx="1200">
                  <c:v>66.52309750361691</c:v>
                </c:pt>
                <c:pt idx="1201">
                  <c:v>66.5316017964156</c:v>
                </c:pt>
                <c:pt idx="1202">
                  <c:v>66.540105123325944</c:v>
                </c:pt>
                <c:pt idx="1203">
                  <c:v>66.548607491168781</c:v>
                </c:pt>
                <c:pt idx="1204">
                  <c:v>66.557108906757975</c:v>
                </c:pt>
                <c:pt idx="1205">
                  <c:v>66.565609376900454</c:v>
                </c:pt>
                <c:pt idx="1206">
                  <c:v>66.574108908396269</c:v>
                </c:pt>
                <c:pt idx="1207">
                  <c:v>66.582607508038635</c:v>
                </c:pt>
                <c:pt idx="1208">
                  <c:v>66.591105182613944</c:v>
                </c:pt>
                <c:pt idx="1209">
                  <c:v>66.599601938901827</c:v>
                </c:pt>
                <c:pt idx="1210">
                  <c:v>66.608097783675234</c:v>
                </c:pt>
                <c:pt idx="1211">
                  <c:v>66.616592723700364</c:v>
                </c:pt>
                <c:pt idx="1212">
                  <c:v>66.625086765736867</c:v>
                </c:pt>
                <c:pt idx="1213">
                  <c:v>66.633579916537741</c:v>
                </c:pt>
                <c:pt idx="1214">
                  <c:v>66.642072182849432</c:v>
                </c:pt>
                <c:pt idx="1215">
                  <c:v>66.650563571411908</c:v>
                </c:pt>
                <c:pt idx="1216">
                  <c:v>66.659054088958655</c:v>
                </c:pt>
                <c:pt idx="1217">
                  <c:v>66.667543742216708</c:v>
                </c:pt>
                <c:pt idx="1218">
                  <c:v>66.676032537906721</c:v>
                </c:pt>
                <c:pt idx="1219">
                  <c:v>66.684520482743054</c:v>
                </c:pt>
                <c:pt idx="1220">
                  <c:v>66.693007583433683</c:v>
                </c:pt>
                <c:pt idx="1221">
                  <c:v>66.70149384668035</c:v>
                </c:pt>
                <c:pt idx="1222">
                  <c:v>66.709979279178611</c:v>
                </c:pt>
                <c:pt idx="1223">
                  <c:v>66.718463887617759</c:v>
                </c:pt>
                <c:pt idx="1224">
                  <c:v>66.726947678681029</c:v>
                </c:pt>
                <c:pt idx="1225">
                  <c:v>66.735430659045477</c:v>
                </c:pt>
                <c:pt idx="1226">
                  <c:v>66.743912835382147</c:v>
                </c:pt>
                <c:pt idx="1227">
                  <c:v>66.752394214356045</c:v>
                </c:pt>
                <c:pt idx="1228">
                  <c:v>66.760874802626191</c:v>
                </c:pt>
                <c:pt idx="1229">
                  <c:v>66.769354606845667</c:v>
                </c:pt>
                <c:pt idx="1230">
                  <c:v>66.777833633661643</c:v>
                </c:pt>
                <c:pt idx="1231">
                  <c:v>66.786311889715435</c:v>
                </c:pt>
                <c:pt idx="1232">
                  <c:v>66.794789381642545</c:v>
                </c:pt>
                <c:pt idx="1233">
                  <c:v>66.803266116072649</c:v>
                </c:pt>
                <c:pt idx="1234">
                  <c:v>66.811742099629726</c:v>
                </c:pt>
                <c:pt idx="1235">
                  <c:v>66.820217338932039</c:v>
                </c:pt>
                <c:pt idx="1236">
                  <c:v>66.828691840592171</c:v>
                </c:pt>
                <c:pt idx="1237">
                  <c:v>66.837165611217088</c:v>
                </c:pt>
                <c:pt idx="1238">
                  <c:v>66.845638657408173</c:v>
                </c:pt>
                <c:pt idx="1239">
                  <c:v>66.854110985761238</c:v>
                </c:pt>
                <c:pt idx="1240">
                  <c:v>66.86258260286661</c:v>
                </c:pt>
                <c:pt idx="1241">
                  <c:v>66.871053515309129</c:v>
                </c:pt>
                <c:pt idx="1242">
                  <c:v>66.879523729668236</c:v>
                </c:pt>
                <c:pt idx="1243">
                  <c:v>66.88799325251793</c:v>
                </c:pt>
                <c:pt idx="1244">
                  <c:v>66.896462090426894</c:v>
                </c:pt>
                <c:pt idx="1245">
                  <c:v>66.904930249958468</c:v>
                </c:pt>
                <c:pt idx="1246">
                  <c:v>66.913397737670735</c:v>
                </c:pt>
                <c:pt idx="1247">
                  <c:v>66.921864560116532</c:v>
                </c:pt>
                <c:pt idx="1248">
                  <c:v>66.930330723843497</c:v>
                </c:pt>
                <c:pt idx="1249">
                  <c:v>66.938796235394094</c:v>
                </c:pt>
                <c:pt idx="1250">
                  <c:v>66.947261101305656</c:v>
                </c:pt>
                <c:pt idx="1251">
                  <c:v>66.955725328110489</c:v>
                </c:pt>
                <c:pt idx="1252">
                  <c:v>66.964188922335751</c:v>
                </c:pt>
                <c:pt idx="1253">
                  <c:v>66.972651890503698</c:v>
                </c:pt>
                <c:pt idx="1254">
                  <c:v>66.9811142391315</c:v>
                </c:pt>
                <c:pt idx="1255">
                  <c:v>66.989575974731494</c:v>
                </c:pt>
                <c:pt idx="1256">
                  <c:v>66.998037103811058</c:v>
                </c:pt>
                <c:pt idx="1257">
                  <c:v>67.006497632872723</c:v>
                </c:pt>
                <c:pt idx="1258">
                  <c:v>67.014957568414204</c:v>
                </c:pt>
                <c:pt idx="1259">
                  <c:v>67.023416916928426</c:v>
                </c:pt>
                <c:pt idx="1260">
                  <c:v>67.031875684903582</c:v>
                </c:pt>
                <c:pt idx="1261">
                  <c:v>67.040333878823105</c:v>
                </c:pt>
                <c:pt idx="1262">
                  <c:v>67.048791505165809</c:v>
                </c:pt>
                <c:pt idx="1263">
                  <c:v>67.057248570405861</c:v>
                </c:pt>
                <c:pt idx="1264">
                  <c:v>67.065705081012794</c:v>
                </c:pt>
                <c:pt idx="1265">
                  <c:v>67.074161043451596</c:v>
                </c:pt>
                <c:pt idx="1266">
                  <c:v>67.082616464182777</c:v>
                </c:pt>
                <c:pt idx="1267">
                  <c:v>67.091071349662272</c:v>
                </c:pt>
                <c:pt idx="1268">
                  <c:v>67.099525706341623</c:v>
                </c:pt>
                <c:pt idx="1269">
                  <c:v>67.107979540667941</c:v>
                </c:pt>
                <c:pt idx="1270">
                  <c:v>67.116432859083943</c:v>
                </c:pt>
                <c:pt idx="1271">
                  <c:v>67.124885668028028</c:v>
                </c:pt>
                <c:pt idx="1272">
                  <c:v>67.133337973934289</c:v>
                </c:pt>
                <c:pt idx="1273">
                  <c:v>67.141789783232525</c:v>
                </c:pt>
                <c:pt idx="1274">
                  <c:v>67.150241102348303</c:v>
                </c:pt>
                <c:pt idx="1275">
                  <c:v>67.158691937703011</c:v>
                </c:pt>
                <c:pt idx="1276">
                  <c:v>67.167142295713873</c:v>
                </c:pt>
                <c:pt idx="1277">
                  <c:v>67.175592182793977</c:v>
                </c:pt>
                <c:pt idx="1278">
                  <c:v>67.184041605352334</c:v>
                </c:pt>
                <c:pt idx="1279">
                  <c:v>67.19249056979389</c:v>
                </c:pt>
                <c:pt idx="1280">
                  <c:v>67.200939082519568</c:v>
                </c:pt>
                <c:pt idx="1281">
                  <c:v>67.209387149926329</c:v>
                </c:pt>
                <c:pt idx="1282">
                  <c:v>67.21783477840718</c:v>
                </c:pt>
                <c:pt idx="1283">
                  <c:v>67.226281974351224</c:v>
                </c:pt>
                <c:pt idx="1284">
                  <c:v>67.234728744143666</c:v>
                </c:pt>
                <c:pt idx="1285">
                  <c:v>67.243175094165906</c:v>
                </c:pt>
                <c:pt idx="1286">
                  <c:v>67.251621030795505</c:v>
                </c:pt>
                <c:pt idx="1287">
                  <c:v>67.260066560406287</c:v>
                </c:pt>
                <c:pt idx="1288">
                  <c:v>67.268511689368324</c:v>
                </c:pt>
                <c:pt idx="1289">
                  <c:v>67.276956424047995</c:v>
                </c:pt>
                <c:pt idx="1290">
                  <c:v>67.285400770808025</c:v>
                </c:pt>
                <c:pt idx="1291">
                  <c:v>67.293844736007514</c:v>
                </c:pt>
                <c:pt idx="1292">
                  <c:v>67.302288326001943</c:v>
                </c:pt>
                <c:pt idx="1293">
                  <c:v>67.310731547143263</c:v>
                </c:pt>
                <c:pt idx="1294">
                  <c:v>67.319174405779918</c:v>
                </c:pt>
                <c:pt idx="1295">
                  <c:v>67.327616908256815</c:v>
                </c:pt>
                <c:pt idx="1296">
                  <c:v>67.33605906091546</c:v>
                </c:pt>
                <c:pt idx="1297">
                  <c:v>67.34450087009391</c:v>
                </c:pt>
                <c:pt idx="1298">
                  <c:v>67.352942342126852</c:v>
                </c:pt>
                <c:pt idx="1299">
                  <c:v>67.36138348334562</c:v>
                </c:pt>
                <c:pt idx="1300">
                  <c:v>67.36982430007825</c:v>
                </c:pt>
                <c:pt idx="1301">
                  <c:v>67.378264798649482</c:v>
                </c:pt>
                <c:pt idx="1302">
                  <c:v>67.386704985380831</c:v>
                </c:pt>
                <c:pt idx="1303">
                  <c:v>67.395144866590599</c:v>
                </c:pt>
                <c:pt idx="1304">
                  <c:v>67.40358444859389</c:v>
                </c:pt>
                <c:pt idx="1305">
                  <c:v>67.412023737702711</c:v>
                </c:pt>
                <c:pt idx="1306">
                  <c:v>67.420462740225915</c:v>
                </c:pt>
                <c:pt idx="1307">
                  <c:v>67.428901462469312</c:v>
                </c:pt>
                <c:pt idx="1308">
                  <c:v>67.437339910735702</c:v>
                </c:pt>
                <c:pt idx="1309">
                  <c:v>67.445778091324811</c:v>
                </c:pt>
                <c:pt idx="1310">
                  <c:v>67.454216010533472</c:v>
                </c:pt>
                <c:pt idx="1311">
                  <c:v>67.462653674655513</c:v>
                </c:pt>
                <c:pt idx="1312">
                  <c:v>67.471091089981925</c:v>
                </c:pt>
                <c:pt idx="1313">
                  <c:v>67.479528262800812</c:v>
                </c:pt>
                <c:pt idx="1314">
                  <c:v>67.487965199397422</c:v>
                </c:pt>
                <c:pt idx="1315">
                  <c:v>67.496401906054231</c:v>
                </c:pt>
                <c:pt idx="1316">
                  <c:v>67.50483838905096</c:v>
                </c:pt>
                <c:pt idx="1317">
                  <c:v>67.513274654664556</c:v>
                </c:pt>
                <c:pt idx="1318">
                  <c:v>67.521710709169298</c:v>
                </c:pt>
                <c:pt idx="1319">
                  <c:v>67.530146558836819</c:v>
                </c:pt>
                <c:pt idx="1320">
                  <c:v>67.538582209936095</c:v>
                </c:pt>
                <c:pt idx="1321">
                  <c:v>67.547017668733503</c:v>
                </c:pt>
                <c:pt idx="1322">
                  <c:v>67.555452941492902</c:v>
                </c:pt>
                <c:pt idx="1323">
                  <c:v>67.563888034475568</c:v>
                </c:pt>
                <c:pt idx="1324">
                  <c:v>67.572322953940301</c:v>
                </c:pt>
                <c:pt idx="1325">
                  <c:v>67.580757706143473</c:v>
                </c:pt>
                <c:pt idx="1326">
                  <c:v>67.589192297338968</c:v>
                </c:pt>
                <c:pt idx="1327">
                  <c:v>67.597626733778327</c:v>
                </c:pt>
                <c:pt idx="1328">
                  <c:v>67.606061021710715</c:v>
                </c:pt>
                <c:pt idx="1329">
                  <c:v>67.614495167382955</c:v>
                </c:pt>
                <c:pt idx="1330">
                  <c:v>67.62292917703958</c:v>
                </c:pt>
                <c:pt idx="1331">
                  <c:v>67.631363056922893</c:v>
                </c:pt>
                <c:pt idx="1332">
                  <c:v>67.639796813272923</c:v>
                </c:pt>
                <c:pt idx="1333">
                  <c:v>67.648230452327525</c:v>
                </c:pt>
                <c:pt idx="1334">
                  <c:v>67.656663980322406</c:v>
                </c:pt>
                <c:pt idx="1335">
                  <c:v>67.665097403491131</c:v>
                </c:pt>
                <c:pt idx="1336">
                  <c:v>67.67353072806516</c:v>
                </c:pt>
                <c:pt idx="1337">
                  <c:v>67.681963960273904</c:v>
                </c:pt>
                <c:pt idx="1338">
                  <c:v>67.690397106344761</c:v>
                </c:pt>
                <c:pt idx="1339">
                  <c:v>67.698830172503079</c:v>
                </c:pt>
                <c:pt idx="1340">
                  <c:v>67.707263164972318</c:v>
                </c:pt>
                <c:pt idx="1341">
                  <c:v>67.715696089973946</c:v>
                </c:pt>
                <c:pt idx="1342">
                  <c:v>67.724128953727543</c:v>
                </c:pt>
                <c:pt idx="1343">
                  <c:v>67.732561762450857</c:v>
                </c:pt>
                <c:pt idx="1344">
                  <c:v>67.74099452235977</c:v>
                </c:pt>
                <c:pt idx="1345">
                  <c:v>67.749427239668393</c:v>
                </c:pt>
                <c:pt idx="1346">
                  <c:v>67.757859920589027</c:v>
                </c:pt>
                <c:pt idx="1347">
                  <c:v>67.766292571332301</c:v>
                </c:pt>
                <c:pt idx="1348">
                  <c:v>67.774725198107078</c:v>
                </c:pt>
                <c:pt idx="1349">
                  <c:v>67.783157807120617</c:v>
                </c:pt>
                <c:pt idx="1350">
                  <c:v>67.791590404578471</c:v>
                </c:pt>
                <c:pt idx="1351">
                  <c:v>67.800022996684646</c:v>
                </c:pt>
                <c:pt idx="1352">
                  <c:v>67.808455589641568</c:v>
                </c:pt>
                <c:pt idx="1353">
                  <c:v>67.816888189650086</c:v>
                </c:pt>
                <c:pt idx="1354">
                  <c:v>67.825320802909587</c:v>
                </c:pt>
                <c:pt idx="1355">
                  <c:v>67.833753435617993</c:v>
                </c:pt>
                <c:pt idx="1356">
                  <c:v>67.842186093971719</c:v>
                </c:pt>
                <c:pt idx="1357">
                  <c:v>67.850618784165846</c:v>
                </c:pt>
                <c:pt idx="1358">
                  <c:v>67.859051512394032</c:v>
                </c:pt>
                <c:pt idx="1359">
                  <c:v>67.867484284848587</c:v>
                </c:pt>
                <c:pt idx="1360">
                  <c:v>67.875917107720568</c:v>
                </c:pt>
                <c:pt idx="1361">
                  <c:v>67.884349987199684</c:v>
                </c:pt>
                <c:pt idx="1362">
                  <c:v>67.89278292947445</c:v>
                </c:pt>
                <c:pt idx="1363">
                  <c:v>67.901215940732115</c:v>
                </c:pt>
                <c:pt idx="1364">
                  <c:v>67.909649027158792</c:v>
                </c:pt>
                <c:pt idx="1365">
                  <c:v>67.91808219493943</c:v>
                </c:pt>
                <c:pt idx="1366">
                  <c:v>67.926515450257838</c:v>
                </c:pt>
                <c:pt idx="1367">
                  <c:v>67.934948799296762</c:v>
                </c:pt>
                <c:pt idx="1368">
                  <c:v>67.94338224823791</c:v>
                </c:pt>
                <c:pt idx="1369">
                  <c:v>67.951815803261908</c:v>
                </c:pt>
                <c:pt idx="1370">
                  <c:v>67.960249470548447</c:v>
                </c:pt>
                <c:pt idx="1371">
                  <c:v>67.968683256276265</c:v>
                </c:pt>
                <c:pt idx="1372">
                  <c:v>67.977117166623131</c:v>
                </c:pt>
                <c:pt idx="1373">
                  <c:v>67.985551207765965</c:v>
                </c:pt>
                <c:pt idx="1374">
                  <c:v>67.993985385880777</c:v>
                </c:pt>
                <c:pt idx="1375">
                  <c:v>68.002419707142792</c:v>
                </c:pt>
                <c:pt idx="1376">
                  <c:v>68.010854177726429</c:v>
                </c:pt>
                <c:pt idx="1377">
                  <c:v>68.01928880380531</c:v>
                </c:pt>
                <c:pt idx="1378">
                  <c:v>68.027723591552373</c:v>
                </c:pt>
                <c:pt idx="1379">
                  <c:v>68.036158547139806</c:v>
                </c:pt>
                <c:pt idx="1380">
                  <c:v>68.044593676739169</c:v>
                </c:pt>
                <c:pt idx="1381">
                  <c:v>68.053028986521355</c:v>
                </c:pt>
                <c:pt idx="1382">
                  <c:v>68.061464482656646</c:v>
                </c:pt>
                <c:pt idx="1383">
                  <c:v>68.069900171314785</c:v>
                </c:pt>
                <c:pt idx="1384">
                  <c:v>68.078336058664959</c:v>
                </c:pt>
                <c:pt idx="1385">
                  <c:v>68.086772150875817</c:v>
                </c:pt>
                <c:pt idx="1386">
                  <c:v>68.095208454115564</c:v>
                </c:pt>
                <c:pt idx="1387">
                  <c:v>68.103644974551926</c:v>
                </c:pt>
                <c:pt idx="1388">
                  <c:v>68.112081718352258</c:v>
                </c:pt>
                <c:pt idx="1389">
                  <c:v>68.120518691683486</c:v>
                </c:pt>
                <c:pt idx="1390">
                  <c:v>68.128955900712214</c:v>
                </c:pt>
                <c:pt idx="1391">
                  <c:v>68.137393351604715</c:v>
                </c:pt>
                <c:pt idx="1392">
                  <c:v>68.145831050526979</c:v>
                </c:pt>
                <c:pt idx="1393">
                  <c:v>68.154269003644728</c:v>
                </c:pt>
                <c:pt idx="1394">
                  <c:v>68.162707217123469</c:v>
                </c:pt>
                <c:pt idx="1395">
                  <c:v>68.171145697128509</c:v>
                </c:pt>
                <c:pt idx="1396">
                  <c:v>68.179584449825015</c:v>
                </c:pt>
                <c:pt idx="1397">
                  <c:v>68.188023481377996</c:v>
                </c:pt>
                <c:pt idx="1398">
                  <c:v>68.196462797952378</c:v>
                </c:pt>
                <c:pt idx="1399">
                  <c:v>68.204902405713014</c:v>
                </c:pt>
                <c:pt idx="1400">
                  <c:v>68.213342310824729</c:v>
                </c:pt>
                <c:pt idx="1401">
                  <c:v>68.221782519452347</c:v>
                </c:pt>
                <c:pt idx="1402">
                  <c:v>68.230223037760709</c:v>
                </c:pt>
                <c:pt idx="1403">
                  <c:v>68.238663871914724</c:v>
                </c:pt>
                <c:pt idx="1404">
                  <c:v>68.247105028079403</c:v>
                </c:pt>
                <c:pt idx="1405">
                  <c:v>68.255546512419841</c:v>
                </c:pt>
                <c:pt idx="1406">
                  <c:v>68.263988331101345</c:v>
                </c:pt>
                <c:pt idx="1407">
                  <c:v>68.272430490289381</c:v>
                </c:pt>
                <c:pt idx="1408">
                  <c:v>68.280872996149597</c:v>
                </c:pt>
                <c:pt idx="1409">
                  <c:v>68.28931585484797</c:v>
                </c:pt>
                <c:pt idx="1410">
                  <c:v>68.297759072550676</c:v>
                </c:pt>
                <c:pt idx="1411">
                  <c:v>68.306202655424272</c:v>
                </c:pt>
                <c:pt idx="1412">
                  <c:v>68.314646609635616</c:v>
                </c:pt>
                <c:pt idx="1413">
                  <c:v>68.32309094135195</c:v>
                </c:pt>
                <c:pt idx="1414">
                  <c:v>68.33153565674094</c:v>
                </c:pt>
                <c:pt idx="1415">
                  <c:v>68.339980761970679</c:v>
                </c:pt>
                <c:pt idx="1416">
                  <c:v>68.348426263209731</c:v>
                </c:pt>
                <c:pt idx="1417">
                  <c:v>68.35687216662717</c:v>
                </c:pt>
                <c:pt idx="1418">
                  <c:v>68.365318478392581</c:v>
                </c:pt>
                <c:pt idx="1419">
                  <c:v>68.373765204676147</c:v>
                </c:pt>
                <c:pt idx="1420">
                  <c:v>68.382212351648633</c:v>
                </c:pt>
                <c:pt idx="1421">
                  <c:v>68.390659925481415</c:v>
                </c:pt>
                <c:pt idx="1422">
                  <c:v>68.399107932346567</c:v>
                </c:pt>
                <c:pt idx="1423">
                  <c:v>68.407556378416842</c:v>
                </c:pt>
                <c:pt idx="1424">
                  <c:v>68.416005269865678</c:v>
                </c:pt>
                <c:pt idx="1425">
                  <c:v>68.424454612867308</c:v>
                </c:pt>
                <c:pt idx="1426">
                  <c:v>68.432904413596745</c:v>
                </c:pt>
                <c:pt idx="1427">
                  <c:v>68.441354678229843</c:v>
                </c:pt>
                <c:pt idx="1428">
                  <c:v>68.449805412943235</c:v>
                </c:pt>
                <c:pt idx="1429">
                  <c:v>68.458256623914508</c:v>
                </c:pt>
                <c:pt idx="1430">
                  <c:v>68.46670831732213</c:v>
                </c:pt>
                <c:pt idx="1431">
                  <c:v>68.475160499345506</c:v>
                </c:pt>
                <c:pt idx="1432">
                  <c:v>68.483613176165036</c:v>
                </c:pt>
                <c:pt idx="1433">
                  <c:v>68.492066353962116</c:v>
                </c:pt>
                <c:pt idx="1434">
                  <c:v>68.500520038919205</c:v>
                </c:pt>
                <c:pt idx="1435">
                  <c:v>68.508974237219789</c:v>
                </c:pt>
                <c:pt idx="1436">
                  <c:v>68.517428955048473</c:v>
                </c:pt>
                <c:pt idx="1437">
                  <c:v>68.525884198591029</c:v>
                </c:pt>
                <c:pt idx="1438">
                  <c:v>68.534339974034353</c:v>
                </c:pt>
                <c:pt idx="1439">
                  <c:v>68.54279628756656</c:v>
                </c:pt>
                <c:pt idx="1440">
                  <c:v>68.55125314537699</c:v>
                </c:pt>
                <c:pt idx="1441">
                  <c:v>68.559710553656245</c:v>
                </c:pt>
                <c:pt idx="1442">
                  <c:v>68.568168518596195</c:v>
                </c:pt>
                <c:pt idx="1443">
                  <c:v>68.576627046390072</c:v>
                </c:pt>
                <c:pt idx="1444">
                  <c:v>68.585086143232431</c:v>
                </c:pt>
                <c:pt idx="1445">
                  <c:v>68.59354581531926</c:v>
                </c:pt>
                <c:pt idx="1446">
                  <c:v>68.602006068847899</c:v>
                </c:pt>
                <c:pt idx="1447">
                  <c:v>68.610466910017209</c:v>
                </c:pt>
                <c:pt idx="1448">
                  <c:v>68.618928345027484</c:v>
                </c:pt>
                <c:pt idx="1449">
                  <c:v>68.627390380080556</c:v>
                </c:pt>
                <c:pt idx="1450">
                  <c:v>68.635853021379788</c:v>
                </c:pt>
                <c:pt idx="1451">
                  <c:v>68.644316275130123</c:v>
                </c:pt>
                <c:pt idx="1452">
                  <c:v>68.652780147538124</c:v>
                </c:pt>
                <c:pt idx="1453">
                  <c:v>68.661244644812001</c:v>
                </c:pt>
                <c:pt idx="1454">
                  <c:v>68.669709773161614</c:v>
                </c:pt>
                <c:pt idx="1455">
                  <c:v>68.678175538798541</c:v>
                </c:pt>
                <c:pt idx="1456">
                  <c:v>68.68664194793611</c:v>
                </c:pt>
                <c:pt idx="1457">
                  <c:v>68.69510900678938</c:v>
                </c:pt>
                <c:pt idx="1458">
                  <c:v>68.703576721575246</c:v>
                </c:pt>
                <c:pt idx="1459">
                  <c:v>68.712045098512434</c:v>
                </c:pt>
                <c:pt idx="1460">
                  <c:v>68.720514143821518</c:v>
                </c:pt>
                <c:pt idx="1461">
                  <c:v>68.728983863724963</c:v>
                </c:pt>
                <c:pt idx="1462">
                  <c:v>68.73745426444718</c:v>
                </c:pt>
                <c:pt idx="1463">
                  <c:v>68.745925352214542</c:v>
                </c:pt>
                <c:pt idx="1464">
                  <c:v>68.754397133255381</c:v>
                </c:pt>
                <c:pt idx="1465">
                  <c:v>68.762869613800106</c:v>
                </c:pt>
                <c:pt idx="1466">
                  <c:v>68.771342800081143</c:v>
                </c:pt>
                <c:pt idx="1467">
                  <c:v>68.779816698333008</c:v>
                </c:pt>
                <c:pt idx="1468">
                  <c:v>68.78829131479236</c:v>
                </c:pt>
                <c:pt idx="1469">
                  <c:v>68.796766655697994</c:v>
                </c:pt>
                <c:pt idx="1470">
                  <c:v>68.805242727290889</c:v>
                </c:pt>
                <c:pt idx="1471">
                  <c:v>68.813719535814229</c:v>
                </c:pt>
                <c:pt idx="1472">
                  <c:v>68.822197087513501</c:v>
                </c:pt>
                <c:pt idx="1473">
                  <c:v>68.830675388636379</c:v>
                </c:pt>
                <c:pt idx="1474">
                  <c:v>68.839154445432953</c:v>
                </c:pt>
                <c:pt idx="1475">
                  <c:v>68.847634264155559</c:v>
                </c:pt>
                <c:pt idx="1476">
                  <c:v>68.856114851059019</c:v>
                </c:pt>
                <c:pt idx="1477">
                  <c:v>68.864596212400443</c:v>
                </c:pt>
                <c:pt idx="1478">
                  <c:v>68.873078354439485</c:v>
                </c:pt>
                <c:pt idx="1479">
                  <c:v>68.881561283438231</c:v>
                </c:pt>
                <c:pt idx="1480">
                  <c:v>68.890045005661264</c:v>
                </c:pt>
                <c:pt idx="1481">
                  <c:v>68.898529527375729</c:v>
                </c:pt>
                <c:pt idx="1482">
                  <c:v>68.907014854851312</c:v>
                </c:pt>
                <c:pt idx="1483">
                  <c:v>68.915500994360343</c:v>
                </c:pt>
                <c:pt idx="1484">
                  <c:v>68.923987952177754</c:v>
                </c:pt>
                <c:pt idx="1485">
                  <c:v>68.932475734581161</c:v>
                </c:pt>
                <c:pt idx="1486">
                  <c:v>68.940964347850894</c:v>
                </c:pt>
                <c:pt idx="1487">
                  <c:v>68.949453798269971</c:v>
                </c:pt>
                <c:pt idx="1488">
                  <c:v>68.957944092124237</c:v>
                </c:pt>
                <c:pt idx="1489">
                  <c:v>68.966435235702278</c:v>
                </c:pt>
                <c:pt idx="1490">
                  <c:v>68.974927235295553</c:v>
                </c:pt>
                <c:pt idx="1491">
                  <c:v>68.983420097198362</c:v>
                </c:pt>
                <c:pt idx="1492">
                  <c:v>68.991913827707933</c:v>
                </c:pt>
                <c:pt idx="1493">
                  <c:v>69.000408433124349</c:v>
                </c:pt>
                <c:pt idx="1494">
                  <c:v>69.008903919750765</c:v>
                </c:pt>
                <c:pt idx="1495">
                  <c:v>69.017400293893218</c:v>
                </c:pt>
                <c:pt idx="1496">
                  <c:v>69.025897561860859</c:v>
                </c:pt>
                <c:pt idx="1497">
                  <c:v>69.034395729965865</c:v>
                </c:pt>
                <c:pt idx="1498">
                  <c:v>69.042894804523485</c:v>
                </c:pt>
                <c:pt idx="1499">
                  <c:v>69.051394791852132</c:v>
                </c:pt>
                <c:pt idx="1500">
                  <c:v>69.059895698273365</c:v>
                </c:pt>
                <c:pt idx="1501">
                  <c:v>69.068397530111923</c:v>
                </c:pt>
                <c:pt idx="1502">
                  <c:v>69.076900293695772</c:v>
                </c:pt>
                <c:pt idx="1503">
                  <c:v>69.085403995356174</c:v>
                </c:pt>
                <c:pt idx="1504">
                  <c:v>69.093908641427603</c:v>
                </c:pt>
                <c:pt idx="1505">
                  <c:v>69.102414238247945</c:v>
                </c:pt>
                <c:pt idx="1506">
                  <c:v>69.110920792158396</c:v>
                </c:pt>
                <c:pt idx="1507">
                  <c:v>69.119428309503533</c:v>
                </c:pt>
                <c:pt idx="1508">
                  <c:v>69.127936796631388</c:v>
                </c:pt>
                <c:pt idx="1509">
                  <c:v>69.136446259893418</c:v>
                </c:pt>
                <c:pt idx="1510">
                  <c:v>69.144956705644617</c:v>
                </c:pt>
                <c:pt idx="1511">
                  <c:v>69.153468140243433</c:v>
                </c:pt>
                <c:pt idx="1512">
                  <c:v>69.161980570051938</c:v>
                </c:pt>
                <c:pt idx="1513">
                  <c:v>69.17049400143577</c:v>
                </c:pt>
                <c:pt idx="1514">
                  <c:v>69.179008440764164</c:v>
                </c:pt>
                <c:pt idx="1515">
                  <c:v>69.187523894410063</c:v>
                </c:pt>
                <c:pt idx="1516">
                  <c:v>69.196040368750047</c:v>
                </c:pt>
                <c:pt idx="1517">
                  <c:v>69.204557870164464</c:v>
                </c:pt>
                <c:pt idx="1518">
                  <c:v>69.213076405037384</c:v>
                </c:pt>
                <c:pt idx="1519">
                  <c:v>69.221595979756714</c:v>
                </c:pt>
                <c:pt idx="1520">
                  <c:v>69.23011660071414</c:v>
                </c:pt>
                <c:pt idx="1521">
                  <c:v>69.238638274305217</c:v>
                </c:pt>
                <c:pt idx="1522">
                  <c:v>69.247161006929417</c:v>
                </c:pt>
                <c:pt idx="1523">
                  <c:v>69.255684804990125</c:v>
                </c:pt>
                <c:pt idx="1524">
                  <c:v>69.264209674894687</c:v>
                </c:pt>
                <c:pt idx="1525">
                  <c:v>69.272735623054416</c:v>
                </c:pt>
                <c:pt idx="1526">
                  <c:v>69.281262655884703</c:v>
                </c:pt>
                <c:pt idx="1527">
                  <c:v>69.289790779804974</c:v>
                </c:pt>
                <c:pt idx="1528">
                  <c:v>69.29832000123875</c:v>
                </c:pt>
                <c:pt idx="1529">
                  <c:v>69.30685032661367</c:v>
                </c:pt>
                <c:pt idx="1530">
                  <c:v>69.315381762361582</c:v>
                </c:pt>
                <c:pt idx="1531">
                  <c:v>69.323914314918483</c:v>
                </c:pt>
                <c:pt idx="1532">
                  <c:v>69.332447990724646</c:v>
                </c:pt>
                <c:pt idx="1533">
                  <c:v>69.340982796224566</c:v>
                </c:pt>
                <c:pt idx="1534">
                  <c:v>69.349518737867072</c:v>
                </c:pt>
                <c:pt idx="1535">
                  <c:v>69.358055822105342</c:v>
                </c:pt>
                <c:pt idx="1536">
                  <c:v>69.36659405539686</c:v>
                </c:pt>
                <c:pt idx="1537">
                  <c:v>69.375133444203598</c:v>
                </c:pt>
                <c:pt idx="1538">
                  <c:v>69.383673994991909</c:v>
                </c:pt>
                <c:pt idx="1539">
                  <c:v>69.392215714232663</c:v>
                </c:pt>
                <c:pt idx="1540">
                  <c:v>69.400758608401176</c:v>
                </c:pt>
                <c:pt idx="1541">
                  <c:v>69.409302683977373</c:v>
                </c:pt>
                <c:pt idx="1542">
                  <c:v>69.417847947445736</c:v>
                </c:pt>
                <c:pt idx="1543">
                  <c:v>69.426394405295341</c:v>
                </c:pt>
                <c:pt idx="1544">
                  <c:v>69.434942064019936</c:v>
                </c:pt>
                <c:pt idx="1545">
                  <c:v>69.443490930117932</c:v>
                </c:pt>
                <c:pt idx="1546">
                  <c:v>69.452041010092472</c:v>
                </c:pt>
                <c:pt idx="1547">
                  <c:v>69.460592310451446</c:v>
                </c:pt>
                <c:pt idx="1548">
                  <c:v>69.469144837707546</c:v>
                </c:pt>
                <c:pt idx="1549">
                  <c:v>69.477698598378282</c:v>
                </c:pt>
                <c:pt idx="1550">
                  <c:v>69.486253598985982</c:v>
                </c:pt>
                <c:pt idx="1551">
                  <c:v>69.494809846057919</c:v>
                </c:pt>
                <c:pt idx="1552">
                  <c:v>69.503367346126282</c:v>
                </c:pt>
                <c:pt idx="1553">
                  <c:v>69.511926105728236</c:v>
                </c:pt>
                <c:pt idx="1554">
                  <c:v>69.520486131405903</c:v>
                </c:pt>
                <c:pt idx="1555">
                  <c:v>69.529047429706466</c:v>
                </c:pt>
                <c:pt idx="1556">
                  <c:v>69.537610007182181</c:v>
                </c:pt>
                <c:pt idx="1557">
                  <c:v>69.546173870390447</c:v>
                </c:pt>
                <c:pt idx="1558">
                  <c:v>69.554739025893724</c:v>
                </c:pt>
                <c:pt idx="1559">
                  <c:v>69.563305480259714</c:v>
                </c:pt>
                <c:pt idx="1560">
                  <c:v>69.571873240061294</c:v>
                </c:pt>
                <c:pt idx="1561">
                  <c:v>69.580442311876624</c:v>
                </c:pt>
                <c:pt idx="1562">
                  <c:v>69.589012702289153</c:v>
                </c:pt>
                <c:pt idx="1563">
                  <c:v>69.597584417887589</c:v>
                </c:pt>
                <c:pt idx="1564">
                  <c:v>69.606157465266079</c:v>
                </c:pt>
                <c:pt idx="1565">
                  <c:v>69.614731851024104</c:v>
                </c:pt>
                <c:pt idx="1566">
                  <c:v>69.62330758176661</c:v>
                </c:pt>
                <c:pt idx="1567">
                  <c:v>69.631884664103993</c:v>
                </c:pt>
                <c:pt idx="1568">
                  <c:v>69.640463104652156</c:v>
                </c:pt>
                <c:pt idx="1569">
                  <c:v>69.649042910032534</c:v>
                </c:pt>
                <c:pt idx="1570">
                  <c:v>69.657624086872161</c:v>
                </c:pt>
                <c:pt idx="1571">
                  <c:v>69.66620664180364</c:v>
                </c:pt>
                <c:pt idx="1572">
                  <c:v>69.67479058146526</c:v>
                </c:pt>
                <c:pt idx="1573">
                  <c:v>69.683375912500992</c:v>
                </c:pt>
                <c:pt idx="1574">
                  <c:v>69.691962641560508</c:v>
                </c:pt>
                <c:pt idx="1575">
                  <c:v>69.700550775299263</c:v>
                </c:pt>
                <c:pt idx="1576">
                  <c:v>69.709140320378467</c:v>
                </c:pt>
                <c:pt idx="1577">
                  <c:v>69.717731283465213</c:v>
                </c:pt>
                <c:pt idx="1578">
                  <c:v>69.726323671232464</c:v>
                </c:pt>
                <c:pt idx="1579">
                  <c:v>69.734917490359024</c:v>
                </c:pt>
                <c:pt idx="1580">
                  <c:v>69.743512747529692</c:v>
                </c:pt>
                <c:pt idx="1581">
                  <c:v>69.752109449435267</c:v>
                </c:pt>
                <c:pt idx="1582">
                  <c:v>69.760707602772527</c:v>
                </c:pt>
                <c:pt idx="1583">
                  <c:v>69.769307214244307</c:v>
                </c:pt>
                <c:pt idx="1584">
                  <c:v>69.777908290559552</c:v>
                </c:pt>
                <c:pt idx="1585">
                  <c:v>69.78651083843333</c:v>
                </c:pt>
                <c:pt idx="1586">
                  <c:v>69.795114864586878</c:v>
                </c:pt>
                <c:pt idx="1587">
                  <c:v>69.803720375747659</c:v>
                </c:pt>
                <c:pt idx="1588">
                  <c:v>69.812327378649357</c:v>
                </c:pt>
                <c:pt idx="1589">
                  <c:v>69.820935880031925</c:v>
                </c:pt>
                <c:pt idx="1590">
                  <c:v>69.829545886641668</c:v>
                </c:pt>
                <c:pt idx="1591">
                  <c:v>69.838157405231215</c:v>
                </c:pt>
                <c:pt idx="1592">
                  <c:v>69.846770442559645</c:v>
                </c:pt>
                <c:pt idx="1593">
                  <c:v>69.855385005392407</c:v>
                </c:pt>
                <c:pt idx="1594">
                  <c:v>69.86400110050144</c:v>
                </c:pt>
                <c:pt idx="1595">
                  <c:v>69.872618734665252</c:v>
                </c:pt>
                <c:pt idx="1596">
                  <c:v>69.881237914668802</c:v>
                </c:pt>
                <c:pt idx="1597">
                  <c:v>69.889858647303711</c:v>
                </c:pt>
                <c:pt idx="1598">
                  <c:v>69.898480939368199</c:v>
                </c:pt>
                <c:pt idx="1599">
                  <c:v>69.907104797667159</c:v>
                </c:pt>
                <c:pt idx="1600">
                  <c:v>69.915730229012183</c:v>
                </c:pt>
                <c:pt idx="1601">
                  <c:v>69.924357240221582</c:v>
                </c:pt>
                <c:pt idx="1602">
                  <c:v>69.932985838120487</c:v>
                </c:pt>
                <c:pt idx="1603">
                  <c:v>69.941616029540825</c:v>
                </c:pt>
                <c:pt idx="1604">
                  <c:v>69.950247821321398</c:v>
                </c:pt>
                <c:pt idx="1605">
                  <c:v>69.958881220307902</c:v>
                </c:pt>
                <c:pt idx="1606">
                  <c:v>69.967516233352953</c:v>
                </c:pt>
                <c:pt idx="1607">
                  <c:v>69.976152867316159</c:v>
                </c:pt>
                <c:pt idx="1608">
                  <c:v>69.984791129064149</c:v>
                </c:pt>
                <c:pt idx="1609">
                  <c:v>69.993431025470599</c:v>
                </c:pt>
                <c:pt idx="1610">
                  <c:v>70.002072563416291</c:v>
                </c:pt>
                <c:pt idx="1611">
                  <c:v>70.010715749789142</c:v>
                </c:pt>
                <c:pt idx="1612">
                  <c:v>70.019360591484215</c:v>
                </c:pt>
                <c:pt idx="1613">
                  <c:v>70.028007095403822</c:v>
                </c:pt>
                <c:pt idx="1614">
                  <c:v>70.036655268457523</c:v>
                </c:pt>
                <c:pt idx="1615">
                  <c:v>70.045305117562151</c:v>
                </c:pt>
                <c:pt idx="1616">
                  <c:v>70.053956649641918</c:v>
                </c:pt>
                <c:pt idx="1617">
                  <c:v>70.062609871628354</c:v>
                </c:pt>
                <c:pt idx="1618">
                  <c:v>70.071264790460461</c:v>
                </c:pt>
                <c:pt idx="1619">
                  <c:v>70.079921413084676</c:v>
                </c:pt>
                <c:pt idx="1620">
                  <c:v>70.088579746454911</c:v>
                </c:pt>
                <c:pt idx="1621">
                  <c:v>70.097239797532652</c:v>
                </c:pt>
                <c:pt idx="1622">
                  <c:v>70.105901573286943</c:v>
                </c:pt>
                <c:pt idx="1623">
                  <c:v>70.114565080694433</c:v>
                </c:pt>
                <c:pt idx="1624">
                  <c:v>70.12323032673946</c:v>
                </c:pt>
                <c:pt idx="1625">
                  <c:v>70.131897318414062</c:v>
                </c:pt>
                <c:pt idx="1626">
                  <c:v>70.140566062717994</c:v>
                </c:pt>
                <c:pt idx="1627">
                  <c:v>70.149236566658828</c:v>
                </c:pt>
                <c:pt idx="1628">
                  <c:v>70.15790883725191</c:v>
                </c:pt>
                <c:pt idx="1629">
                  <c:v>70.166582881520526</c:v>
                </c:pt>
                <c:pt idx="1630">
                  <c:v>70.175258706495782</c:v>
                </c:pt>
                <c:pt idx="1631">
                  <c:v>70.183936319216826</c:v>
                </c:pt>
                <c:pt idx="1632">
                  <c:v>70.192615726730736</c:v>
                </c:pt>
                <c:pt idx="1633">
                  <c:v>70.201296936092618</c:v>
                </c:pt>
                <c:pt idx="1634">
                  <c:v>70.209979954365707</c:v>
                </c:pt>
                <c:pt idx="1635">
                  <c:v>70.218664788621311</c:v>
                </c:pt>
                <c:pt idx="1636">
                  <c:v>70.227351445938908</c:v>
                </c:pt>
                <c:pt idx="1637">
                  <c:v>70.236039933406175</c:v>
                </c:pt>
                <c:pt idx="1638">
                  <c:v>70.244730258119048</c:v>
                </c:pt>
                <c:pt idx="1639">
                  <c:v>70.253422427181746</c:v>
                </c:pt>
                <c:pt idx="1640">
                  <c:v>70.262116447706788</c:v>
                </c:pt>
                <c:pt idx="1641">
                  <c:v>70.270812326815104</c:v>
                </c:pt>
                <c:pt idx="1642">
                  <c:v>70.279510071636011</c:v>
                </c:pt>
                <c:pt idx="1643">
                  <c:v>70.288209689307322</c:v>
                </c:pt>
                <c:pt idx="1644">
                  <c:v>70.296911186975308</c:v>
                </c:pt>
                <c:pt idx="1645">
                  <c:v>70.305614571794791</c:v>
                </c:pt>
                <c:pt idx="1646">
                  <c:v>70.314319850929223</c:v>
                </c:pt>
                <c:pt idx="1647">
                  <c:v>70.323027031550609</c:v>
                </c:pt>
                <c:pt idx="1648">
                  <c:v>70.331736120839722</c:v>
                </c:pt>
                <c:pt idx="1649">
                  <c:v>70.340447125985975</c:v>
                </c:pt>
                <c:pt idx="1650">
                  <c:v>70.349160054187593</c:v>
                </c:pt>
                <c:pt idx="1651">
                  <c:v>70.357874912651567</c:v>
                </c:pt>
                <c:pt idx="1652">
                  <c:v>70.366591708593759</c:v>
                </c:pt>
                <c:pt idx="1653">
                  <c:v>70.375310449238953</c:v>
                </c:pt>
                <c:pt idx="1654">
                  <c:v>70.384031141820813</c:v>
                </c:pt>
                <c:pt idx="1655">
                  <c:v>70.392753793582017</c:v>
                </c:pt>
                <c:pt idx="1656">
                  <c:v>70.401478411774278</c:v>
                </c:pt>
                <c:pt idx="1657">
                  <c:v>70.410205003658376</c:v>
                </c:pt>
                <c:pt idx="1658">
                  <c:v>70.418933576504187</c:v>
                </c:pt>
                <c:pt idx="1659">
                  <c:v>70.427664137590753</c:v>
                </c:pt>
                <c:pt idx="1660">
                  <c:v>70.436396694206351</c:v>
                </c:pt>
                <c:pt idx="1661">
                  <c:v>70.445131253648469</c:v>
                </c:pt>
                <c:pt idx="1662">
                  <c:v>70.453867823223945</c:v>
                </c:pt>
                <c:pt idx="1663">
                  <c:v>70.462606410248881</c:v>
                </c:pt>
                <c:pt idx="1664">
                  <c:v>70.471347022048846</c:v>
                </c:pt>
                <c:pt idx="1665">
                  <c:v>70.480089665958786</c:v>
                </c:pt>
                <c:pt idx="1666">
                  <c:v>70.48883434932317</c:v>
                </c:pt>
                <c:pt idx="1667">
                  <c:v>70.49758107949593</c:v>
                </c:pt>
                <c:pt idx="1668">
                  <c:v>70.506329863840634</c:v>
                </c:pt>
                <c:pt idx="1669">
                  <c:v>70.515080709730427</c:v>
                </c:pt>
                <c:pt idx="1670">
                  <c:v>70.523833624548132</c:v>
                </c:pt>
                <c:pt idx="1671">
                  <c:v>70.532588615686265</c:v>
                </c:pt>
                <c:pt idx="1672">
                  <c:v>70.541345690547118</c:v>
                </c:pt>
                <c:pt idx="1673">
                  <c:v>70.550104856542774</c:v>
                </c:pt>
                <c:pt idx="1674">
                  <c:v>70.558866121095178</c:v>
                </c:pt>
                <c:pt idx="1675">
                  <c:v>70.567629491636154</c:v>
                </c:pt>
                <c:pt idx="1676">
                  <c:v>70.576394975607457</c:v>
                </c:pt>
                <c:pt idx="1677">
                  <c:v>70.585162580460874</c:v>
                </c:pt>
                <c:pt idx="1678">
                  <c:v>70.593932313658186</c:v>
                </c:pt>
                <c:pt idx="1679">
                  <c:v>70.602704182671303</c:v>
                </c:pt>
                <c:pt idx="1680">
                  <c:v>70.611478194982212</c:v>
                </c:pt>
                <c:pt idx="1681">
                  <c:v>70.620254358083145</c:v>
                </c:pt>
                <c:pt idx="1682">
                  <c:v>70.629032679476509</c:v>
                </c:pt>
                <c:pt idx="1683">
                  <c:v>70.637813166675016</c:v>
                </c:pt>
                <c:pt idx="1684">
                  <c:v>70.646595827201665</c:v>
                </c:pt>
                <c:pt idx="1685">
                  <c:v>70.655380668589899</c:v>
                </c:pt>
                <c:pt idx="1686">
                  <c:v>70.664167698383508</c:v>
                </c:pt>
                <c:pt idx="1687">
                  <c:v>70.672956924136798</c:v>
                </c:pt>
                <c:pt idx="1688">
                  <c:v>70.681748353414562</c:v>
                </c:pt>
                <c:pt idx="1689">
                  <c:v>70.690541993792195</c:v>
                </c:pt>
                <c:pt idx="1690">
                  <c:v>70.699337852855692</c:v>
                </c:pt>
                <c:pt idx="1691">
                  <c:v>70.708135938201707</c:v>
                </c:pt>
                <c:pt idx="1692">
                  <c:v>70.716936257437595</c:v>
                </c:pt>
                <c:pt idx="1693">
                  <c:v>70.725738818181526</c:v>
                </c:pt>
                <c:pt idx="1694">
                  <c:v>70.73454362806244</c:v>
                </c:pt>
                <c:pt idx="1695">
                  <c:v>70.743350694720135</c:v>
                </c:pt>
                <c:pt idx="1696">
                  <c:v>70.752160025805367</c:v>
                </c:pt>
                <c:pt idx="1697">
                  <c:v>70.760971628979817</c:v>
                </c:pt>
                <c:pt idx="1698">
                  <c:v>70.769785511916211</c:v>
                </c:pt>
                <c:pt idx="1699">
                  <c:v>70.778601682298302</c:v>
                </c:pt>
                <c:pt idx="1700">
                  <c:v>70.787420147820995</c:v>
                </c:pt>
                <c:pt idx="1701">
                  <c:v>70.796240916190342</c:v>
                </c:pt>
                <c:pt idx="1702">
                  <c:v>70.805063995123604</c:v>
                </c:pt>
                <c:pt idx="1703">
                  <c:v>70.813889392349324</c:v>
                </c:pt>
                <c:pt idx="1704">
                  <c:v>70.822717115607375</c:v>
                </c:pt>
                <c:pt idx="1705">
                  <c:v>70.831547172648968</c:v>
                </c:pt>
                <c:pt idx="1706">
                  <c:v>70.840379571236767</c:v>
                </c:pt>
                <c:pt idx="1707">
                  <c:v>70.849214319144906</c:v>
                </c:pt>
                <c:pt idx="1708">
                  <c:v>70.858051424159015</c:v>
                </c:pt>
                <c:pt idx="1709">
                  <c:v>70.866890894076334</c:v>
                </c:pt>
                <c:pt idx="1710">
                  <c:v>70.875732736705729</c:v>
                </c:pt>
                <c:pt idx="1711">
                  <c:v>70.884576959867729</c:v>
                </c:pt>
                <c:pt idx="1712">
                  <c:v>70.893423571394607</c:v>
                </c:pt>
                <c:pt idx="1713">
                  <c:v>70.90227257913044</c:v>
                </c:pt>
                <c:pt idx="1714">
                  <c:v>70.911123990931117</c:v>
                </c:pt>
                <c:pt idx="1715">
                  <c:v>70.919977814664449</c:v>
                </c:pt>
                <c:pt idx="1716">
                  <c:v>70.928834058210171</c:v>
                </c:pt>
                <c:pt idx="1717">
                  <c:v>70.937692729460039</c:v>
                </c:pt>
                <c:pt idx="1718">
                  <c:v>70.946553836317833</c:v>
                </c:pt>
                <c:pt idx="1719">
                  <c:v>70.955417386699466</c:v>
                </c:pt>
                <c:pt idx="1720">
                  <c:v>70.964283388532991</c:v>
                </c:pt>
                <c:pt idx="1721">
                  <c:v>70.973151849758722</c:v>
                </c:pt>
                <c:pt idx="1722">
                  <c:v>70.982022778329167</c:v>
                </c:pt>
                <c:pt idx="1723">
                  <c:v>70.990896182209227</c:v>
                </c:pt>
                <c:pt idx="1724">
                  <c:v>70.999772069376149</c:v>
                </c:pt>
                <c:pt idx="1725">
                  <c:v>71.008650447819619</c:v>
                </c:pt>
                <c:pt idx="1726">
                  <c:v>71.017531325541825</c:v>
                </c:pt>
                <c:pt idx="1727">
                  <c:v>71.026414710557447</c:v>
                </c:pt>
                <c:pt idx="1728">
                  <c:v>71.035300610893842</c:v>
                </c:pt>
                <c:pt idx="1729">
                  <c:v>71.044189034590957</c:v>
                </c:pt>
                <c:pt idx="1730">
                  <c:v>71.053079989701487</c:v>
                </c:pt>
                <c:pt idx="1731">
                  <c:v>71.06197348429086</c:v>
                </c:pt>
                <c:pt idx="1732">
                  <c:v>71.070869526437377</c:v>
                </c:pt>
                <c:pt idx="1733">
                  <c:v>71.07976812423216</c:v>
                </c:pt>
                <c:pt idx="1734">
                  <c:v>71.088669285779304</c:v>
                </c:pt>
                <c:pt idx="1735">
                  <c:v>71.097573019195892</c:v>
                </c:pt>
                <c:pt idx="1736">
                  <c:v>71.106479332612011</c:v>
                </c:pt>
                <c:pt idx="1737">
                  <c:v>71.115388234170922</c:v>
                </c:pt>
                <c:pt idx="1738">
                  <c:v>71.124299732029002</c:v>
                </c:pt>
                <c:pt idx="1739">
                  <c:v>71.133213834355885</c:v>
                </c:pt>
                <c:pt idx="1740">
                  <c:v>71.142130549334425</c:v>
                </c:pt>
                <c:pt idx="1741">
                  <c:v>71.151049885160873</c:v>
                </c:pt>
                <c:pt idx="1742">
                  <c:v>71.159971850044826</c:v>
                </c:pt>
                <c:pt idx="1743">
                  <c:v>71.168896452209367</c:v>
                </c:pt>
                <c:pt idx="1744">
                  <c:v>71.177823699891093</c:v>
                </c:pt>
                <c:pt idx="1745">
                  <c:v>71.186753601340129</c:v>
                </c:pt>
                <c:pt idx="1746">
                  <c:v>71.195686164820245</c:v>
                </c:pt>
                <c:pt idx="1747">
                  <c:v>71.204621398608936</c:v>
                </c:pt>
                <c:pt idx="1748">
                  <c:v>71.213559310997383</c:v>
                </c:pt>
                <c:pt idx="1749">
                  <c:v>71.222499910290622</c:v>
                </c:pt>
                <c:pt idx="1750">
                  <c:v>71.231443204807519</c:v>
                </c:pt>
                <c:pt idx="1751">
                  <c:v>71.240389202880891</c:v>
                </c:pt>
                <c:pt idx="1752">
                  <c:v>71.249337912857527</c:v>
                </c:pt>
                <c:pt idx="1753">
                  <c:v>71.258289343098255</c:v>
                </c:pt>
                <c:pt idx="1754">
                  <c:v>71.267243501978029</c:v>
                </c:pt>
                <c:pt idx="1755">
                  <c:v>71.276200397885972</c:v>
                </c:pt>
                <c:pt idx="1756">
                  <c:v>71.285160039225389</c:v>
                </c:pt>
                <c:pt idx="1757">
                  <c:v>71.294122434413921</c:v>
                </c:pt>
                <c:pt idx="1758">
                  <c:v>71.303087591883539</c:v>
                </c:pt>
                <c:pt idx="1759">
                  <c:v>71.312055520080662</c:v>
                </c:pt>
                <c:pt idx="1760">
                  <c:v>71.321026227466106</c:v>
                </c:pt>
                <c:pt idx="1761">
                  <c:v>71.329999722515311</c:v>
                </c:pt>
                <c:pt idx="1762">
                  <c:v>71.338976013718238</c:v>
                </c:pt>
                <c:pt idx="1763">
                  <c:v>71.347955109579559</c:v>
                </c:pt>
                <c:pt idx="1764">
                  <c:v>71.356937018618652</c:v>
                </c:pt>
                <c:pt idx="1765">
                  <c:v>71.36592174936969</c:v>
                </c:pt>
                <c:pt idx="1766">
                  <c:v>71.374909310381668</c:v>
                </c:pt>
                <c:pt idx="1767">
                  <c:v>71.383899710218529</c:v>
                </c:pt>
                <c:pt idx="1768">
                  <c:v>71.392892957459168</c:v>
                </c:pt>
                <c:pt idx="1769">
                  <c:v>71.401889060697542</c:v>
                </c:pt>
                <c:pt idx="1770">
                  <c:v>71.410888028542686</c:v>
                </c:pt>
                <c:pt idx="1771">
                  <c:v>71.419889869618814</c:v>
                </c:pt>
                <c:pt idx="1772">
                  <c:v>71.428894592565385</c:v>
                </c:pt>
                <c:pt idx="1773">
                  <c:v>71.437902206037151</c:v>
                </c:pt>
                <c:pt idx="1774">
                  <c:v>71.446912718704198</c:v>
                </c:pt>
                <c:pt idx="1775">
                  <c:v>71.455926139252085</c:v>
                </c:pt>
                <c:pt idx="1776">
                  <c:v>71.46494247638185</c:v>
                </c:pt>
                <c:pt idx="1777">
                  <c:v>71.473961738810047</c:v>
                </c:pt>
                <c:pt idx="1778">
                  <c:v>71.482983935268933</c:v>
                </c:pt>
                <c:pt idx="1779">
                  <c:v>71.492009074506413</c:v>
                </c:pt>
                <c:pt idx="1780">
                  <c:v>71.501037165286135</c:v>
                </c:pt>
                <c:pt idx="1781">
                  <c:v>71.510068216387594</c:v>
                </c:pt>
                <c:pt idx="1782">
                  <c:v>71.519102236606173</c:v>
                </c:pt>
                <c:pt idx="1783">
                  <c:v>71.528139234753226</c:v>
                </c:pt>
                <c:pt idx="1784">
                  <c:v>71.53717921965611</c:v>
                </c:pt>
                <c:pt idx="1785">
                  <c:v>71.546222200158297</c:v>
                </c:pt>
                <c:pt idx="1786">
                  <c:v>71.555268185119402</c:v>
                </c:pt>
                <c:pt idx="1787">
                  <c:v>71.564317183415298</c:v>
                </c:pt>
                <c:pt idx="1788">
                  <c:v>71.573369203938128</c:v>
                </c:pt>
                <c:pt idx="1789">
                  <c:v>71.582424255596422</c:v>
                </c:pt>
                <c:pt idx="1790">
                  <c:v>71.591482347315122</c:v>
                </c:pt>
                <c:pt idx="1791">
                  <c:v>71.600543488035726</c:v>
                </c:pt>
                <c:pt idx="1792">
                  <c:v>71.609607686716259</c:v>
                </c:pt>
                <c:pt idx="1793">
                  <c:v>71.618674952331389</c:v>
                </c:pt>
                <c:pt idx="1794">
                  <c:v>71.627745293872565</c:v>
                </c:pt>
                <c:pt idx="1795">
                  <c:v>71.636818720347932</c:v>
                </c:pt>
                <c:pt idx="1796">
                  <c:v>71.645895240782551</c:v>
                </c:pt>
                <c:pt idx="1797">
                  <c:v>71.654974864218417</c:v>
                </c:pt>
                <c:pt idx="1798">
                  <c:v>71.664057599714468</c:v>
                </c:pt>
                <c:pt idx="1799">
                  <c:v>71.673143456346779</c:v>
                </c:pt>
                <c:pt idx="1800">
                  <c:v>71.682232443208505</c:v>
                </c:pt>
                <c:pt idx="1801">
                  <c:v>71.691324569410057</c:v>
                </c:pt>
                <c:pt idx="1802">
                  <c:v>71.700419844079121</c:v>
                </c:pt>
                <c:pt idx="1803">
                  <c:v>71.70951827636074</c:v>
                </c:pt>
                <c:pt idx="1804">
                  <c:v>71.718619875417389</c:v>
                </c:pt>
                <c:pt idx="1805">
                  <c:v>71.727724650429039</c:v>
                </c:pt>
                <c:pt idx="1806">
                  <c:v>71.73683261059324</c:v>
                </c:pt>
                <c:pt idx="1807">
                  <c:v>71.745943765125219</c:v>
                </c:pt>
                <c:pt idx="1808">
                  <c:v>71.755058123257911</c:v>
                </c:pt>
                <c:pt idx="1809">
                  <c:v>71.764175694242027</c:v>
                </c:pt>
                <c:pt idx="1810">
                  <c:v>71.773296487346215</c:v>
                </c:pt>
                <c:pt idx="1811">
                  <c:v>71.782420511856984</c:v>
                </c:pt>
                <c:pt idx="1812">
                  <c:v>71.791547777078947</c:v>
                </c:pt>
                <c:pt idx="1813">
                  <c:v>71.80067829233478</c:v>
                </c:pt>
                <c:pt idx="1814">
                  <c:v>71.80981206696535</c:v>
                </c:pt>
                <c:pt idx="1815">
                  <c:v>71.81894911032974</c:v>
                </c:pt>
                <c:pt idx="1816">
                  <c:v>71.828089431805424</c:v>
                </c:pt>
                <c:pt idx="1817">
                  <c:v>71.83723304078822</c:v>
                </c:pt>
                <c:pt idx="1818">
                  <c:v>71.846379946692451</c:v>
                </c:pt>
                <c:pt idx="1819">
                  <c:v>71.855530158951012</c:v>
                </c:pt>
                <c:pt idx="1820">
                  <c:v>71.864683687015415</c:v>
                </c:pt>
                <c:pt idx="1821">
                  <c:v>71.873840540355914</c:v>
                </c:pt>
                <c:pt idx="1822">
                  <c:v>71.883000728461482</c:v>
                </c:pt>
                <c:pt idx="1823">
                  <c:v>71.89216426084009</c:v>
                </c:pt>
                <c:pt idx="1824">
                  <c:v>71.901331147018524</c:v>
                </c:pt>
                <c:pt idx="1825">
                  <c:v>71.910501396542685</c:v>
                </c:pt>
                <c:pt idx="1826">
                  <c:v>71.919675018977557</c:v>
                </c:pt>
                <c:pt idx="1827">
                  <c:v>71.928852023907311</c:v>
                </c:pt>
                <c:pt idx="1828">
                  <c:v>71.938032420935386</c:v>
                </c:pt>
                <c:pt idx="1829">
                  <c:v>71.947216219684577</c:v>
                </c:pt>
                <c:pt idx="1830">
                  <c:v>71.956403429797106</c:v>
                </c:pt>
                <c:pt idx="1831">
                  <c:v>71.965594060934691</c:v>
                </c:pt>
                <c:pt idx="1832">
                  <c:v>71.974788122778662</c:v>
                </c:pt>
                <c:pt idx="1833">
                  <c:v>71.983985625030016</c:v>
                </c:pt>
                <c:pt idx="1834">
                  <c:v>71.993186577409489</c:v>
                </c:pt>
                <c:pt idx="1835">
                  <c:v>72.002390989657698</c:v>
                </c:pt>
                <c:pt idx="1836">
                  <c:v>72.011598871535114</c:v>
                </c:pt>
                <c:pt idx="1837">
                  <c:v>72.020810232822285</c:v>
                </c:pt>
                <c:pt idx="1838">
                  <c:v>72.030025083319813</c:v>
                </c:pt>
                <c:pt idx="1839">
                  <c:v>72.039243432848437</c:v>
                </c:pt>
                <c:pt idx="1840">
                  <c:v>72.048465291249215</c:v>
                </c:pt>
                <c:pt idx="1841">
                  <c:v>72.057690668383515</c:v>
                </c:pt>
                <c:pt idx="1842">
                  <c:v>72.066919574133109</c:v>
                </c:pt>
                <c:pt idx="1843">
                  <c:v>72.076152018400307</c:v>
                </c:pt>
                <c:pt idx="1844">
                  <c:v>72.085388011108023</c:v>
                </c:pt>
                <c:pt idx="1845">
                  <c:v>72.094627562199818</c:v>
                </c:pt>
                <c:pt idx="1846">
                  <c:v>72.103870681640032</c:v>
                </c:pt>
                <c:pt idx="1847">
                  <c:v>72.113117379413879</c:v>
                </c:pt>
                <c:pt idx="1848">
                  <c:v>72.122367665527491</c:v>
                </c:pt>
                <c:pt idx="1849">
                  <c:v>72.131621550008049</c:v>
                </c:pt>
                <c:pt idx="1850">
                  <c:v>72.140879042903819</c:v>
                </c:pt>
                <c:pt idx="1851">
                  <c:v>72.150140154284315</c:v>
                </c:pt>
                <c:pt idx="1852">
                  <c:v>72.159404894240282</c:v>
                </c:pt>
                <c:pt idx="1853">
                  <c:v>72.168673272883922</c:v>
                </c:pt>
                <c:pt idx="1854">
                  <c:v>72.177945300348824</c:v>
                </c:pt>
                <c:pt idx="1855">
                  <c:v>72.187220986790223</c:v>
                </c:pt>
                <c:pt idx="1856">
                  <c:v>72.196500342384923</c:v>
                </c:pt>
                <c:pt idx="1857">
                  <c:v>72.205783377331514</c:v>
                </c:pt>
                <c:pt idx="1858">
                  <c:v>72.215070101850444</c:v>
                </c:pt>
                <c:pt idx="1859">
                  <c:v>72.224360526184</c:v>
                </c:pt>
                <c:pt idx="1860">
                  <c:v>72.233654660596557</c:v>
                </c:pt>
                <c:pt idx="1861">
                  <c:v>72.24295251537454</c:v>
                </c:pt>
                <c:pt idx="1862">
                  <c:v>72.252254100826647</c:v>
                </c:pt>
                <c:pt idx="1863">
                  <c:v>72.261559427283771</c:v>
                </c:pt>
                <c:pt idx="1864">
                  <c:v>72.270868505099259</c:v>
                </c:pt>
                <c:pt idx="1865">
                  <c:v>72.280181344648881</c:v>
                </c:pt>
                <c:pt idx="1866">
                  <c:v>72.289497956331061</c:v>
                </c:pt>
                <c:pt idx="1867">
                  <c:v>72.298818350566776</c:v>
                </c:pt>
                <c:pt idx="1868">
                  <c:v>72.308142537799853</c:v>
                </c:pt>
                <c:pt idx="1869">
                  <c:v>72.317470528496926</c:v>
                </c:pt>
                <c:pt idx="1870">
                  <c:v>72.326802333147583</c:v>
                </c:pt>
                <c:pt idx="1871">
                  <c:v>72.336137962264488</c:v>
                </c:pt>
                <c:pt idx="1872">
                  <c:v>72.345477426383411</c:v>
                </c:pt>
                <c:pt idx="1873">
                  <c:v>72.354820736063374</c:v>
                </c:pt>
                <c:pt idx="1874">
                  <c:v>72.364167901886731</c:v>
                </c:pt>
                <c:pt idx="1875">
                  <c:v>72.37351893445927</c:v>
                </c:pt>
                <c:pt idx="1876">
                  <c:v>72.382873844410341</c:v>
                </c:pt>
                <c:pt idx="1877">
                  <c:v>72.392232642392855</c:v>
                </c:pt>
                <c:pt idx="1878">
                  <c:v>72.401595339083528</c:v>
                </c:pt>
                <c:pt idx="1879">
                  <c:v>72.410961945182834</c:v>
                </c:pt>
                <c:pt idx="1880">
                  <c:v>72.420332471415222</c:v>
                </c:pt>
                <c:pt idx="1881">
                  <c:v>72.429706928529143</c:v>
                </c:pt>
                <c:pt idx="1882">
                  <c:v>72.439085327297221</c:v>
                </c:pt>
                <c:pt idx="1883">
                  <c:v>72.448467678516224</c:v>
                </c:pt>
                <c:pt idx="1884">
                  <c:v>72.457853993007333</c:v>
                </c:pt>
                <c:pt idx="1885">
                  <c:v>72.467244281616118</c:v>
                </c:pt>
                <c:pt idx="1886">
                  <c:v>72.476638555212702</c:v>
                </c:pt>
                <c:pt idx="1887">
                  <c:v>72.486036824691823</c:v>
                </c:pt>
                <c:pt idx="1888">
                  <c:v>72.495439100972987</c:v>
                </c:pt>
                <c:pt idx="1889">
                  <c:v>72.50484539500053</c:v>
                </c:pt>
                <c:pt idx="1890">
                  <c:v>72.514255717743737</c:v>
                </c:pt>
                <c:pt idx="1891">
                  <c:v>72.523670080196936</c:v>
                </c:pt>
                <c:pt idx="1892">
                  <c:v>72.533088493379637</c:v>
                </c:pt>
                <c:pt idx="1893">
                  <c:v>72.5425109683366</c:v>
                </c:pt>
                <c:pt idx="1894">
                  <c:v>72.55193751613794</c:v>
                </c:pt>
                <c:pt idx="1895">
                  <c:v>72.561368147879307</c:v>
                </c:pt>
                <c:pt idx="1896">
                  <c:v>72.570802874681846</c:v>
                </c:pt>
                <c:pt idx="1897">
                  <c:v>72.580241707692466</c:v>
                </c:pt>
                <c:pt idx="1898">
                  <c:v>72.58968465808384</c:v>
                </c:pt>
                <c:pt idx="1899">
                  <c:v>72.599131737054549</c:v>
                </c:pt>
                <c:pt idx="1900">
                  <c:v>72.608582955829206</c:v>
                </c:pt>
                <c:pt idx="1901">
                  <c:v>72.618038325658546</c:v>
                </c:pt>
                <c:pt idx="1902">
                  <c:v>72.627497857819534</c:v>
                </c:pt>
                <c:pt idx="1903">
                  <c:v>72.636961563615472</c:v>
                </c:pt>
                <c:pt idx="1904">
                  <c:v>72.646429454376147</c:v>
                </c:pt>
                <c:pt idx="1905">
                  <c:v>72.655901541457879</c:v>
                </c:pt>
                <c:pt idx="1906">
                  <c:v>72.665377836243692</c:v>
                </c:pt>
                <c:pt idx="1907">
                  <c:v>72.67485835014341</c:v>
                </c:pt>
                <c:pt idx="1908">
                  <c:v>72.684343094593729</c:v>
                </c:pt>
                <c:pt idx="1909">
                  <c:v>72.693832081058403</c:v>
                </c:pt>
                <c:pt idx="1910">
                  <c:v>72.703325321028288</c:v>
                </c:pt>
                <c:pt idx="1911">
                  <c:v>72.712822826021508</c:v>
                </c:pt>
                <c:pt idx="1912">
                  <c:v>72.722324607583545</c:v>
                </c:pt>
                <c:pt idx="1913">
                  <c:v>72.731830677287348</c:v>
                </c:pt>
                <c:pt idx="1914">
                  <c:v>72.741341046733481</c:v>
                </c:pt>
                <c:pt idx="1915">
                  <c:v>72.750855727550217</c:v>
                </c:pt>
                <c:pt idx="1916">
                  <c:v>72.760374731393611</c:v>
                </c:pt>
                <c:pt idx="1917">
                  <c:v>72.769898069947743</c:v>
                </c:pt>
                <c:pt idx="1918">
                  <c:v>72.779425754924688</c:v>
                </c:pt>
                <c:pt idx="1919">
                  <c:v>72.788957798064757</c:v>
                </c:pt>
                <c:pt idx="1920">
                  <c:v>72.7984942111365</c:v>
                </c:pt>
                <c:pt idx="1921">
                  <c:v>72.808035005936972</c:v>
                </c:pt>
                <c:pt idx="1922">
                  <c:v>72.817580194291679</c:v>
                </c:pt>
                <c:pt idx="1923">
                  <c:v>72.82712978805489</c:v>
                </c:pt>
                <c:pt idx="1924">
                  <c:v>72.836683799109565</c:v>
                </c:pt>
                <c:pt idx="1925">
                  <c:v>72.846242239367641</c:v>
                </c:pt>
                <c:pt idx="1926">
                  <c:v>72.855805120770043</c:v>
                </c:pt>
                <c:pt idx="1927">
                  <c:v>72.86537245528686</c:v>
                </c:pt>
                <c:pt idx="1928">
                  <c:v>72.87494425491748</c:v>
                </c:pt>
                <c:pt idx="1929">
                  <c:v>72.884520531690669</c:v>
                </c:pt>
                <c:pt idx="1930">
                  <c:v>72.894101297664733</c:v>
                </c:pt>
                <c:pt idx="1931">
                  <c:v>72.903686564927597</c:v>
                </c:pt>
                <c:pt idx="1932">
                  <c:v>72.913276345597026</c:v>
                </c:pt>
                <c:pt idx="1933">
                  <c:v>72.922870651820645</c:v>
                </c:pt>
                <c:pt idx="1934">
                  <c:v>72.932469495776147</c:v>
                </c:pt>
                <c:pt idx="1935">
                  <c:v>72.942072889671323</c:v>
                </c:pt>
                <c:pt idx="1936">
                  <c:v>72.951680845744306</c:v>
                </c:pt>
                <c:pt idx="1937">
                  <c:v>72.96129337626364</c:v>
                </c:pt>
                <c:pt idx="1938">
                  <c:v>72.970910493528422</c:v>
                </c:pt>
                <c:pt idx="1939">
                  <c:v>72.980532209868429</c:v>
                </c:pt>
                <c:pt idx="1940">
                  <c:v>72.990158537644206</c:v>
                </c:pt>
                <c:pt idx="1941">
                  <c:v>72.999789489247291</c:v>
                </c:pt>
                <c:pt idx="1942">
                  <c:v>73.009425077100289</c:v>
                </c:pt>
                <c:pt idx="1943">
                  <c:v>73.019065313656995</c:v>
                </c:pt>
                <c:pt idx="1944">
                  <c:v>73.028710211402554</c:v>
                </c:pt>
                <c:pt idx="1945">
                  <c:v>73.038359782853576</c:v>
                </c:pt>
                <c:pt idx="1946">
                  <c:v>73.048014040558286</c:v>
                </c:pt>
                <c:pt idx="1947">
                  <c:v>73.057672997096688</c:v>
                </c:pt>
                <c:pt idx="1948">
                  <c:v>73.067336665080603</c:v>
                </c:pt>
                <c:pt idx="1949">
                  <c:v>73.077005057153912</c:v>
                </c:pt>
                <c:pt idx="1950">
                  <c:v>73.086678185992682</c:v>
                </c:pt>
                <c:pt idx="1951">
                  <c:v>73.096356064305198</c:v>
                </c:pt>
                <c:pt idx="1952">
                  <c:v>73.10603870483223</c:v>
                </c:pt>
                <c:pt idx="1953">
                  <c:v>73.115726120347105</c:v>
                </c:pt>
                <c:pt idx="1954">
                  <c:v>73.125418323655893</c:v>
                </c:pt>
                <c:pt idx="1955">
                  <c:v>73.135115327597475</c:v>
                </c:pt>
                <c:pt idx="1956">
                  <c:v>73.144817145043746</c:v>
                </c:pt>
                <c:pt idx="1957">
                  <c:v>73.154523788899738</c:v>
                </c:pt>
                <c:pt idx="1958">
                  <c:v>73.164235272103753</c:v>
                </c:pt>
                <c:pt idx="1959">
                  <c:v>73.173951607627544</c:v>
                </c:pt>
                <c:pt idx="1960">
                  <c:v>73.183672808476402</c:v>
                </c:pt>
                <c:pt idx="1961">
                  <c:v>73.193398887689369</c:v>
                </c:pt>
                <c:pt idx="1962">
                  <c:v>73.20312985833931</c:v>
                </c:pt>
                <c:pt idx="1963">
                  <c:v>73.212865733533107</c:v>
                </c:pt>
                <c:pt idx="1964">
                  <c:v>73.222606526411795</c:v>
                </c:pt>
                <c:pt idx="1965">
                  <c:v>73.232352250150711</c:v>
                </c:pt>
                <c:pt idx="1966">
                  <c:v>73.242102917959656</c:v>
                </c:pt>
                <c:pt idx="1967">
                  <c:v>73.251858543083017</c:v>
                </c:pt>
                <c:pt idx="1968">
                  <c:v>73.261619138799901</c:v>
                </c:pt>
                <c:pt idx="1969">
                  <c:v>73.271384718424386</c:v>
                </c:pt>
                <c:pt idx="1970">
                  <c:v>73.281155295305538</c:v>
                </c:pt>
                <c:pt idx="1971">
                  <c:v>73.290930882827666</c:v>
                </c:pt>
                <c:pt idx="1972">
                  <c:v>73.300711494410379</c:v>
                </c:pt>
                <c:pt idx="1973">
                  <c:v>73.310497143508883</c:v>
                </c:pt>
                <c:pt idx="1974">
                  <c:v>73.320287843613983</c:v>
                </c:pt>
                <c:pt idx="1975">
                  <c:v>73.330083608252323</c:v>
                </c:pt>
                <c:pt idx="1976">
                  <c:v>73.339884450986546</c:v>
                </c:pt>
                <c:pt idx="1977">
                  <c:v>73.349690385415386</c:v>
                </c:pt>
                <c:pt idx="1978">
                  <c:v>73.359501425173903</c:v>
                </c:pt>
                <c:pt idx="1979">
                  <c:v>73.369317583933608</c:v>
                </c:pt>
                <c:pt idx="1980">
                  <c:v>73.379138875402589</c:v>
                </c:pt>
                <c:pt idx="1981">
                  <c:v>73.388965313325755</c:v>
                </c:pt>
                <c:pt idx="1982">
                  <c:v>73.398796911484908</c:v>
                </c:pt>
                <c:pt idx="1983">
                  <c:v>73.408633683698952</c:v>
                </c:pt>
                <c:pt idx="1984">
                  <c:v>73.418475643824038</c:v>
                </c:pt>
                <c:pt idx="1985">
                  <c:v>73.428322805753751</c:v>
                </c:pt>
                <c:pt idx="1986">
                  <c:v>73.438175183419261</c:v>
                </c:pt>
                <c:pt idx="1987">
                  <c:v>73.448032790789469</c:v>
                </c:pt>
                <c:pt idx="1988">
                  <c:v>73.457895641871204</c:v>
                </c:pt>
                <c:pt idx="1989">
                  <c:v>73.467763750709352</c:v>
                </c:pt>
                <c:pt idx="1990">
                  <c:v>73.477637131387098</c:v>
                </c:pt>
                <c:pt idx="1991">
                  <c:v>73.487515798025996</c:v>
                </c:pt>
                <c:pt idx="1992">
                  <c:v>73.497399764786195</c:v>
                </c:pt>
                <c:pt idx="1993">
                  <c:v>73.507289045866614</c:v>
                </c:pt>
                <c:pt idx="1994">
                  <c:v>73.517183655505079</c:v>
                </c:pt>
                <c:pt idx="1995">
                  <c:v>73.527083607978554</c:v>
                </c:pt>
                <c:pt idx="1996">
                  <c:v>73.536988917603225</c:v>
                </c:pt>
                <c:pt idx="1997">
                  <c:v>73.54689959873474</c:v>
                </c:pt>
                <c:pt idx="1998">
                  <c:v>73.556815665768411</c:v>
                </c:pt>
                <c:pt idx="1999">
                  <c:v>73.56673713313927</c:v>
                </c:pt>
                <c:pt idx="2000" formatCode="General">
                  <c:v>73.576664015322379</c:v>
                </c:pt>
                <c:pt idx="2001" formatCode="General">
                  <c:v>73.586596326832932</c:v>
                </c:pt>
                <c:pt idx="2002" formatCode="General">
                  <c:v>73.596534082226427</c:v>
                </c:pt>
                <c:pt idx="2003" formatCode="General">
                  <c:v>73.606477296098916</c:v>
                </c:pt>
                <c:pt idx="2004" formatCode="General">
                  <c:v>73.616425983087098</c:v>
                </c:pt>
                <c:pt idx="2005" formatCode="General">
                  <c:v>73.626380157868539</c:v>
                </c:pt>
                <c:pt idx="2006" formatCode="General">
                  <c:v>73.636339835161905</c:v>
                </c:pt>
                <c:pt idx="2007" formatCode="General">
                  <c:v>73.646305029727017</c:v>
                </c:pt>
                <c:pt idx="2008" formatCode="General">
                  <c:v>73.656275756365147</c:v>
                </c:pt>
                <c:pt idx="2009" formatCode="General">
                  <c:v>73.666252029919221</c:v>
                </c:pt>
                <c:pt idx="2010" formatCode="General">
                  <c:v>73.676233865273858</c:v>
                </c:pt>
                <c:pt idx="2011" formatCode="General">
                  <c:v>73.686221277355727</c:v>
                </c:pt>
                <c:pt idx="2012" formatCode="General">
                  <c:v>73.696214281133592</c:v>
                </c:pt>
                <c:pt idx="2013" formatCode="General">
                  <c:v>73.70621289161862</c:v>
                </c:pt>
                <c:pt idx="2014" formatCode="General">
                  <c:v>73.716217123864496</c:v>
                </c:pt>
                <c:pt idx="2015" formatCode="General">
                  <c:v>73.726226992967639</c:v>
                </c:pt>
                <c:pt idx="2016" formatCode="General">
                  <c:v>73.736242514067371</c:v>
                </c:pt>
                <c:pt idx="2017" formatCode="General">
                  <c:v>73.746263702346155</c:v>
                </c:pt>
                <c:pt idx="2018" formatCode="General">
                  <c:v>73.756290573029759</c:v>
                </c:pt>
                <c:pt idx="2019" formatCode="General">
                  <c:v>73.766323141387417</c:v>
                </c:pt>
                <c:pt idx="2020" formatCode="General">
                  <c:v>73.776361422732123</c:v>
                </c:pt>
                <c:pt idx="2021" formatCode="General">
                  <c:v>73.786405432420707</c:v>
                </c:pt>
                <c:pt idx="2022" formatCode="General">
                  <c:v>73.796455185854114</c:v>
                </c:pt>
                <c:pt idx="2023" formatCode="General">
                  <c:v>73.806510698477609</c:v>
                </c:pt>
                <c:pt idx="2024" formatCode="General">
                  <c:v>73.816571985780868</c:v>
                </c:pt>
                <c:pt idx="2025" formatCode="General">
                  <c:v>73.826639063298373</c:v>
                </c:pt>
                <c:pt idx="2026" formatCode="General">
                  <c:v>73.836711946609412</c:v>
                </c:pt>
                <c:pt idx="2027" formatCode="General">
                  <c:v>73.846790651338381</c:v>
                </c:pt>
                <c:pt idx="2028" formatCode="General">
                  <c:v>73.85687519315502</c:v>
                </c:pt>
                <c:pt idx="2029" formatCode="General">
                  <c:v>73.866965587774558</c:v>
                </c:pt>
                <c:pt idx="2030" formatCode="General">
                  <c:v>73.877061850957901</c:v>
                </c:pt>
                <c:pt idx="2031" formatCode="General">
                  <c:v>73.887163998511909</c:v>
                </c:pt>
                <c:pt idx="2032" formatCode="General">
                  <c:v>73.897272046289586</c:v>
                </c:pt>
                <c:pt idx="2033" formatCode="General">
                  <c:v>73.907386010190237</c:v>
                </c:pt>
                <c:pt idx="2034" formatCode="General">
                  <c:v>73.917505906159747</c:v>
                </c:pt>
                <c:pt idx="2035" formatCode="General">
                  <c:v>73.927631750190741</c:v>
                </c:pt>
                <c:pt idx="2036" formatCode="General">
                  <c:v>73.937763558322843</c:v>
                </c:pt>
                <c:pt idx="2037" formatCode="General">
                  <c:v>73.947901346642823</c:v>
                </c:pt>
                <c:pt idx="2038" formatCode="General">
                  <c:v>73.958045131284919</c:v>
                </c:pt>
                <c:pt idx="2039" formatCode="General">
                  <c:v>73.968194928430933</c:v>
                </c:pt>
                <c:pt idx="2040" formatCode="General">
                  <c:v>73.97835075431054</c:v>
                </c:pt>
                <c:pt idx="2041" formatCode="General">
                  <c:v>73.988512625201452</c:v>
                </c:pt>
                <c:pt idx="2042" formatCode="General">
                  <c:v>73.998680557429665</c:v>
                </c:pt>
                <c:pt idx="2043" formatCode="General">
                  <c:v>74.008854567369681</c:v>
                </c:pt>
                <c:pt idx="2044" formatCode="General">
                  <c:v>74.019034671444729</c:v>
                </c:pt>
                <c:pt idx="2045" formatCode="General">
                  <c:v>74.029220886126978</c:v>
                </c:pt>
                <c:pt idx="2046" formatCode="General">
                  <c:v>74.039413227937729</c:v>
                </c:pt>
                <c:pt idx="2047" formatCode="General">
                  <c:v>74.04961171344776</c:v>
                </c:pt>
                <c:pt idx="2048" formatCode="General">
                  <c:v>74.059816359277406</c:v>
                </c:pt>
                <c:pt idx="2049" formatCode="General">
                  <c:v>74.070027182096879</c:v>
                </c:pt>
                <c:pt idx="2050" formatCode="General">
                  <c:v>74.08024419862646</c:v>
                </c:pt>
                <c:pt idx="2051" formatCode="General">
                  <c:v>74.09046742563676</c:v>
                </c:pt>
                <c:pt idx="2052" formatCode="General">
                  <c:v>74.100696879948956</c:v>
                </c:pt>
                <c:pt idx="2053" formatCode="General">
                  <c:v>74.110932578434955</c:v>
                </c:pt>
                <c:pt idx="2054" formatCode="General">
                  <c:v>74.121174538017712</c:v>
                </c:pt>
                <c:pt idx="2055" formatCode="General">
                  <c:v>74.131422775671425</c:v>
                </c:pt>
                <c:pt idx="2056" formatCode="General">
                  <c:v>74.141677308421805</c:v>
                </c:pt>
                <c:pt idx="2057" formatCode="General">
                  <c:v>74.151938153346237</c:v>
                </c:pt>
                <c:pt idx="2058" formatCode="General">
                  <c:v>74.162205327574114</c:v>
                </c:pt>
                <c:pt idx="2059" formatCode="General">
                  <c:v>74.172478848287042</c:v>
                </c:pt>
                <c:pt idx="2060" formatCode="General">
                  <c:v>74.18275873271908</c:v>
                </c:pt>
                <c:pt idx="2061" formatCode="General">
                  <c:v>74.193044998156935</c:v>
                </c:pt>
                <c:pt idx="2062" formatCode="General">
                  <c:v>74.203337661940338</c:v>
                </c:pt>
                <c:pt idx="2063" formatCode="General">
                  <c:v>74.213636741462153</c:v>
                </c:pt>
                <c:pt idx="2064" formatCode="General">
                  <c:v>74.223942254168691</c:v>
                </c:pt>
                <c:pt idx="2065" formatCode="General">
                  <c:v>74.234254217559979</c:v>
                </c:pt>
                <c:pt idx="2066" formatCode="General">
                  <c:v>74.244572649189948</c:v>
                </c:pt>
                <c:pt idx="2067" formatCode="General">
                  <c:v>74.254897566666727</c:v>
                </c:pt>
                <c:pt idx="2068" formatCode="General">
                  <c:v>74.265228987652904</c:v>
                </c:pt>
                <c:pt idx="2069" formatCode="General">
                  <c:v>74.275566929865789</c:v>
                </c:pt>
                <c:pt idx="2070" formatCode="General">
                  <c:v>74.285911411077606</c:v>
                </c:pt>
                <c:pt idx="2071" formatCode="General">
                  <c:v>74.296262449115829</c:v>
                </c:pt>
                <c:pt idx="2072" formatCode="General">
                  <c:v>74.306620061863384</c:v>
                </c:pt>
                <c:pt idx="2073" formatCode="General">
                  <c:v>74.316984267258945</c:v>
                </c:pt>
                <c:pt idx="2074" formatCode="General">
                  <c:v>74.327355083297206</c:v>
                </c:pt>
                <c:pt idx="2075" formatCode="General">
                  <c:v>74.337732528029107</c:v>
                </c:pt>
                <c:pt idx="2076" formatCode="General">
                  <c:v>74.34811661956212</c:v>
                </c:pt>
                <c:pt idx="2077" formatCode="General">
                  <c:v>74.358507376060516</c:v>
                </c:pt>
                <c:pt idx="2078" formatCode="General">
                  <c:v>74.368904815745637</c:v>
                </c:pt>
                <c:pt idx="2079" formatCode="General">
                  <c:v>74.379308956896153</c:v>
                </c:pt>
                <c:pt idx="2080" formatCode="General">
                  <c:v>74.389719817848359</c:v>
                </c:pt>
                <c:pt idx="2081" formatCode="General">
                  <c:v>74.400137416996415</c:v>
                </c:pt>
                <c:pt idx="2082" formatCode="General">
                  <c:v>74.410561772792647</c:v>
                </c:pt>
                <c:pt idx="2083" formatCode="General">
                  <c:v>74.42099290374783</c:v>
                </c:pt>
                <c:pt idx="2084" formatCode="General">
                  <c:v>74.431430828431417</c:v>
                </c:pt>
                <c:pt idx="2085" formatCode="General">
                  <c:v>74.441875565471889</c:v>
                </c:pt>
                <c:pt idx="2086" formatCode="General">
                  <c:v>74.452327133556977</c:v>
                </c:pt>
                <c:pt idx="2087" formatCode="General">
                  <c:v>74.462785551433981</c:v>
                </c:pt>
                <c:pt idx="2088" formatCode="General">
                  <c:v>74.47325083791003</c:v>
                </c:pt>
                <c:pt idx="2089" formatCode="General">
                  <c:v>74.483723011852391</c:v>
                </c:pt>
                <c:pt idx="2090" formatCode="General">
                  <c:v>74.494202092188729</c:v>
                </c:pt>
                <c:pt idx="2091" formatCode="General">
                  <c:v>74.504688097907447</c:v>
                </c:pt>
                <c:pt idx="2092" formatCode="General">
                  <c:v>74.515181048057926</c:v>
                </c:pt>
                <c:pt idx="2093" formatCode="General">
                  <c:v>74.525680961750794</c:v>
                </c:pt>
                <c:pt idx="2094" formatCode="General">
                  <c:v>74.536187858158328</c:v>
                </c:pt>
                <c:pt idx="2095" formatCode="General">
                  <c:v>74.546701756514679</c:v>
                </c:pt>
                <c:pt idx="2096" formatCode="General">
                  <c:v>74.557222676116126</c:v>
                </c:pt>
                <c:pt idx="2097" formatCode="General">
                  <c:v>74.567750636321449</c:v>
                </c:pt>
                <c:pt idx="2098" formatCode="General">
                  <c:v>74.578285656552239</c:v>
                </c:pt>
                <c:pt idx="2099" formatCode="General">
                  <c:v>74.588827756293114</c:v>
                </c:pt>
                <c:pt idx="2100" formatCode="General">
                  <c:v>74.59937695509214</c:v>
                </c:pt>
                <c:pt idx="2101" formatCode="General">
                  <c:v>74.609933272561037</c:v>
                </c:pt>
                <c:pt idx="2102" formatCode="General">
                  <c:v>74.620496728375514</c:v>
                </c:pt>
                <c:pt idx="2103" formatCode="General">
                  <c:v>74.631067342275642</c:v>
                </c:pt>
                <c:pt idx="2104" formatCode="General">
                  <c:v>74.641645134066096</c:v>
                </c:pt>
                <c:pt idx="2105" formatCode="General">
                  <c:v>74.652230123616462</c:v>
                </c:pt>
                <c:pt idx="2106" formatCode="General">
                  <c:v>74.66282233086163</c:v>
                </c:pt>
                <c:pt idx="2107" formatCode="General">
                  <c:v>74.673421775802041</c:v>
                </c:pt>
                <c:pt idx="2108" formatCode="General">
                  <c:v>74.684028478504018</c:v>
                </c:pt>
                <c:pt idx="2109" formatCode="General">
                  <c:v>74.694642459100123</c:v>
                </c:pt>
                <c:pt idx="2110" formatCode="General">
                  <c:v>74.705263737789451</c:v>
                </c:pt>
                <c:pt idx="2111" formatCode="General">
                  <c:v>74.715892334837946</c:v>
                </c:pt>
                <c:pt idx="2112" formatCode="General">
                  <c:v>74.726528270578768</c:v>
                </c:pt>
                <c:pt idx="2113" formatCode="General">
                  <c:v>74.737171565412567</c:v>
                </c:pt>
                <c:pt idx="2114" formatCode="General">
                  <c:v>74.747822239807874</c:v>
                </c:pt>
                <c:pt idx="2115" formatCode="General">
                  <c:v>74.758480314301408</c:v>
                </c:pt>
                <c:pt idx="2116" formatCode="General">
                  <c:v>74.769145809498383</c:v>
                </c:pt>
                <c:pt idx="2117" formatCode="General">
                  <c:v>74.779818746072877</c:v>
                </c:pt>
                <c:pt idx="2118" formatCode="General">
                  <c:v>74.790499144768191</c:v>
                </c:pt>
                <c:pt idx="2119" formatCode="General">
                  <c:v>74.801187026397145</c:v>
                </c:pt>
                <c:pt idx="2120" formatCode="General">
                  <c:v>74.811882411842447</c:v>
                </c:pt>
                <c:pt idx="2121" formatCode="General">
                  <c:v>74.822585322057023</c:v>
                </c:pt>
                <c:pt idx="2122" formatCode="General">
                  <c:v>74.833295778064397</c:v>
                </c:pt>
                <c:pt idx="2123" formatCode="General">
                  <c:v>74.844013800958976</c:v>
                </c:pt>
                <c:pt idx="2124" formatCode="General">
                  <c:v>74.854739411906507</c:v>
                </c:pt>
                <c:pt idx="2125" formatCode="General">
                  <c:v>74.865472632144332</c:v>
                </c:pt>
                <c:pt idx="2126" formatCode="General">
                  <c:v>74.876213482981768</c:v>
                </c:pt>
                <c:pt idx="2127" formatCode="General">
                  <c:v>74.886961985800497</c:v>
                </c:pt>
                <c:pt idx="2128" formatCode="General">
                  <c:v>74.897718162054886</c:v>
                </c:pt>
                <c:pt idx="2129" formatCode="General">
                  <c:v>74.908482033272421</c:v>
                </c:pt>
                <c:pt idx="2130" formatCode="General">
                  <c:v>74.919253621053954</c:v>
                </c:pt>
                <c:pt idx="2131" formatCode="General">
                  <c:v>74.930032947074181</c:v>
                </c:pt>
                <c:pt idx="2132" formatCode="General">
                  <c:v>74.940820033081948</c:v>
                </c:pt>
                <c:pt idx="2133" formatCode="General">
                  <c:v>74.95161490090068</c:v>
                </c:pt>
                <c:pt idx="2134" formatCode="General">
                  <c:v>74.962417572428649</c:v>
                </c:pt>
                <c:pt idx="2135" formatCode="General">
                  <c:v>74.973228069639475</c:v>
                </c:pt>
                <c:pt idx="2136" formatCode="General">
                  <c:v>74.984046414582409</c:v>
                </c:pt>
                <c:pt idx="2137" formatCode="General">
                  <c:v>74.994872629382797</c:v>
                </c:pt>
                <c:pt idx="2138" formatCode="General">
                  <c:v>75.005706736242374</c:v>
                </c:pt>
                <c:pt idx="2139" formatCode="General">
                  <c:v>75.016548757439722</c:v>
                </c:pt>
                <c:pt idx="2140" formatCode="General">
                  <c:v>75.027398715330591</c:v>
                </c:pt>
                <c:pt idx="2141" formatCode="General">
                  <c:v>75.038256632348393</c:v>
                </c:pt>
                <c:pt idx="2142" formatCode="General">
                  <c:v>75.049122531004457</c:v>
                </c:pt>
                <c:pt idx="2143" formatCode="General">
                  <c:v>75.059996433888557</c:v>
                </c:pt>
                <c:pt idx="2144" formatCode="General">
                  <c:v>75.070878363669195</c:v>
                </c:pt>
                <c:pt idx="2145" formatCode="General">
                  <c:v>75.081768343094083</c:v>
                </c:pt>
                <c:pt idx="2146" formatCode="General">
                  <c:v>75.09266639499053</c:v>
                </c:pt>
                <c:pt idx="2147" formatCode="General">
                  <c:v>75.103572542265809</c:v>
                </c:pt>
                <c:pt idx="2148" formatCode="General">
                  <c:v>75.114486807907582</c:v>
                </c:pt>
                <c:pt idx="2149" formatCode="General">
                  <c:v>75.125409214984373</c:v>
                </c:pt>
                <c:pt idx="2150" formatCode="General">
                  <c:v>75.136339786645848</c:v>
                </c:pt>
                <c:pt idx="2151" formatCode="General">
                  <c:v>75.14727854612336</c:v>
                </c:pt>
                <c:pt idx="2152" formatCode="General">
                  <c:v>75.158225516730297</c:v>
                </c:pt>
                <c:pt idx="2153" formatCode="General">
                  <c:v>75.169180721862531</c:v>
                </c:pt>
                <c:pt idx="2154" formatCode="General">
                  <c:v>75.180144184998795</c:v>
                </c:pt>
                <c:pt idx="2155" formatCode="General">
                  <c:v>75.191115929701184</c:v>
                </c:pt>
                <c:pt idx="2156" formatCode="General">
                  <c:v>75.202095979615507</c:v>
                </c:pt>
                <c:pt idx="2157" formatCode="General">
                  <c:v>75.213084358471804</c:v>
                </c:pt>
                <c:pt idx="2158" formatCode="General">
                  <c:v>75.224081090084681</c:v>
                </c:pt>
                <c:pt idx="2159" formatCode="General">
                  <c:v>75.235086198353812</c:v>
                </c:pt>
                <c:pt idx="2160" formatCode="General">
                  <c:v>75.246099707264335</c:v>
                </c:pt>
                <c:pt idx="2161" formatCode="General">
                  <c:v>75.257121640887405</c:v>
                </c:pt>
                <c:pt idx="2162" formatCode="General">
                  <c:v>75.268152023380438</c:v>
                </c:pt>
                <c:pt idx="2163" formatCode="General">
                  <c:v>75.279190878987777</c:v>
                </c:pt>
                <c:pt idx="2164" formatCode="General">
                  <c:v>75.290238232040963</c:v>
                </c:pt>
                <c:pt idx="2165" formatCode="General">
                  <c:v>75.301294106959318</c:v>
                </c:pt>
                <c:pt idx="2166" formatCode="General">
                  <c:v>75.312358528250314</c:v>
                </c:pt>
                <c:pt idx="2167" formatCode="General">
                  <c:v>75.323431520510113</c:v>
                </c:pt>
                <c:pt idx="2168" formatCode="General">
                  <c:v>75.334513108423948</c:v>
                </c:pt>
                <c:pt idx="2169" formatCode="General">
                  <c:v>75.345603316766628</c:v>
                </c:pt>
                <c:pt idx="2170" formatCode="General">
                  <c:v>75.356702170403025</c:v>
                </c:pt>
                <c:pt idx="2171" formatCode="General">
                  <c:v>75.367809694288468</c:v>
                </c:pt>
                <c:pt idx="2172" formatCode="General">
                  <c:v>75.378925913469345</c:v>
                </c:pt>
                <c:pt idx="2173" formatCode="General">
                  <c:v>75.390050853083451</c:v>
                </c:pt>
                <c:pt idx="2174" formatCode="General">
                  <c:v>75.401184538360567</c:v>
                </c:pt>
                <c:pt idx="2175" formatCode="General">
                  <c:v>75.412326994622887</c:v>
                </c:pt>
                <c:pt idx="2176" formatCode="General">
                  <c:v>75.423478247285516</c:v>
                </c:pt>
                <c:pt idx="2177" formatCode="General">
                  <c:v>75.434638321856937</c:v>
                </c:pt>
                <c:pt idx="2178" formatCode="General">
                  <c:v>75.445807243939569</c:v>
                </c:pt>
                <c:pt idx="2179" formatCode="General">
                  <c:v>75.456985039230219</c:v>
                </c:pt>
                <c:pt idx="2180" formatCode="General">
                  <c:v>75.468171733520563</c:v>
                </c:pt>
                <c:pt idx="2181" formatCode="General">
                  <c:v>75.479367352697693</c:v>
                </c:pt>
                <c:pt idx="2182" formatCode="General">
                  <c:v>75.490571922744621</c:v>
                </c:pt>
                <c:pt idx="2183" formatCode="General">
                  <c:v>75.50178546974071</c:v>
                </c:pt>
                <c:pt idx="2184" formatCode="General">
                  <c:v>75.513008019862312</c:v>
                </c:pt>
                <c:pt idx="2185" formatCode="General">
                  <c:v>75.524239599383179</c:v>
                </c:pt>
                <c:pt idx="2186" formatCode="General">
                  <c:v>75.535480234675035</c:v>
                </c:pt>
                <c:pt idx="2187" formatCode="General">
                  <c:v>75.546729952208082</c:v>
                </c:pt>
                <c:pt idx="2188" formatCode="General">
                  <c:v>75.557988778551547</c:v>
                </c:pt>
                <c:pt idx="2189" formatCode="General">
                  <c:v>75.569256740374158</c:v>
                </c:pt>
                <c:pt idx="2190" formatCode="General">
                  <c:v>75.580533864444746</c:v>
                </c:pt>
                <c:pt idx="2191" formatCode="General">
                  <c:v>75.591820177632727</c:v>
                </c:pt>
                <c:pt idx="2192" formatCode="General">
                  <c:v>75.60311570690871</c:v>
                </c:pt>
                <c:pt idx="2193" formatCode="General">
                  <c:v>75.614420479344957</c:v>
                </c:pt>
                <c:pt idx="2194" formatCode="General">
                  <c:v>75.625734522115948</c:v>
                </c:pt>
                <c:pt idx="2195" formatCode="General">
                  <c:v>75.63705786249902</c:v>
                </c:pt>
                <c:pt idx="2196" formatCode="General">
                  <c:v>75.64839052787481</c:v>
                </c:pt>
                <c:pt idx="2197" formatCode="General">
                  <c:v>75.659732545727849</c:v>
                </c:pt>
                <c:pt idx="2198" formatCode="General">
                  <c:v>75.671083943647176</c:v>
                </c:pt>
                <c:pt idx="2199" formatCode="General">
                  <c:v>75.682444749326834</c:v>
                </c:pt>
                <c:pt idx="2200" formatCode="General">
                  <c:v>75.693814990566466</c:v>
                </c:pt>
                <c:pt idx="2201" formatCode="General">
                  <c:v>75.705194695271928</c:v>
                </c:pt>
                <c:pt idx="2202" formatCode="General">
                  <c:v>75.71658389145577</c:v>
                </c:pt>
                <c:pt idx="2203" formatCode="General">
                  <c:v>75.727982607237962</c:v>
                </c:pt>
                <c:pt idx="2204" formatCode="General">
                  <c:v>75.739390870846279</c:v>
                </c:pt>
                <c:pt idx="2205" formatCode="General">
                  <c:v>75.750808710617108</c:v>
                </c:pt>
                <c:pt idx="2206" formatCode="General">
                  <c:v>75.76223615499589</c:v>
                </c:pt>
                <c:pt idx="2207" formatCode="General">
                  <c:v>75.773673232537774</c:v>
                </c:pt>
                <c:pt idx="2208" formatCode="General">
                  <c:v>75.78511997190823</c:v>
                </c:pt>
                <c:pt idx="2209" formatCode="General">
                  <c:v>75.796576401883613</c:v>
                </c:pt>
                <c:pt idx="2210" formatCode="General">
                  <c:v>75.808042551351789</c:v>
                </c:pt>
                <c:pt idx="2211" formatCode="General">
                  <c:v>75.819518449312795</c:v>
                </c:pt>
                <c:pt idx="2212" formatCode="General">
                  <c:v>75.831004124879357</c:v>
                </c:pt>
                <c:pt idx="2213" formatCode="General">
                  <c:v>75.842499607277631</c:v>
                </c:pt>
                <c:pt idx="2214" formatCode="General">
                  <c:v>75.854004925847718</c:v>
                </c:pt>
                <c:pt idx="2215" formatCode="General">
                  <c:v>75.865520110044386</c:v>
                </c:pt>
                <c:pt idx="2216" formatCode="General">
                  <c:v>75.877045189437638</c:v>
                </c:pt>
                <c:pt idx="2217" formatCode="General">
                  <c:v>75.888580193713409</c:v>
                </c:pt>
                <c:pt idx="2218" formatCode="General">
                  <c:v>75.90012515267415</c:v>
                </c:pt>
                <c:pt idx="2219" formatCode="General">
                  <c:v>75.911680096239522</c:v>
                </c:pt>
                <c:pt idx="2220" formatCode="General">
                  <c:v>75.923245054447008</c:v>
                </c:pt>
                <c:pt idx="2221" formatCode="General">
                  <c:v>75.93482005745264</c:v>
                </c:pt>
                <c:pt idx="2222" formatCode="General">
                  <c:v>75.946405135531577</c:v>
                </c:pt>
                <c:pt idx="2223" formatCode="General">
                  <c:v>75.95800031907882</c:v>
                </c:pt>
                <c:pt idx="2224" formatCode="General">
                  <c:v>75.969605638609892</c:v>
                </c:pt>
                <c:pt idx="2225" formatCode="General">
                  <c:v>75.981221124761447</c:v>
                </c:pt>
                <c:pt idx="2226" formatCode="General">
                  <c:v>75.992846808292057</c:v>
                </c:pt>
                <c:pt idx="2227" formatCode="General">
                  <c:v>76.004482720082791</c:v>
                </c:pt>
                <c:pt idx="2228" formatCode="General">
                  <c:v>76.016128891137967</c:v>
                </c:pt>
                <c:pt idx="2229" formatCode="General">
                  <c:v>76.027785352585823</c:v>
                </c:pt>
                <c:pt idx="2230" formatCode="General">
                  <c:v>76.039452135679241</c:v>
                </c:pt>
                <c:pt idx="2231" formatCode="General">
                  <c:v>76.051129271796441</c:v>
                </c:pt>
                <c:pt idx="2232" formatCode="General">
                  <c:v>76.062816792441652</c:v>
                </c:pt>
                <c:pt idx="2233" formatCode="General">
                  <c:v>76.074514729245863</c:v>
                </c:pt>
                <c:pt idx="2234" formatCode="General">
                  <c:v>76.086223113967577</c:v>
                </c:pt>
                <c:pt idx="2235" formatCode="General">
                  <c:v>76.097941978493438</c:v>
                </c:pt>
                <c:pt idx="2236" formatCode="General">
                  <c:v>76.109671354839065</c:v>
                </c:pt>
                <c:pt idx="2237" formatCode="General">
                  <c:v>76.121411275149725</c:v>
                </c:pt>
                <c:pt idx="2238" formatCode="General">
                  <c:v>76.133161771701083</c:v>
                </c:pt>
                <c:pt idx="2239" formatCode="General">
                  <c:v>76.144922876899955</c:v>
                </c:pt>
                <c:pt idx="2240" formatCode="General">
                  <c:v>76.156694623285048</c:v>
                </c:pt>
                <c:pt idx="2241" formatCode="General">
                  <c:v>76.168477043527744</c:v>
                </c:pt>
                <c:pt idx="2242" formatCode="General">
                  <c:v>76.18027017043282</c:v>
                </c:pt>
                <c:pt idx="2243" formatCode="General">
                  <c:v>76.19207403693926</c:v>
                </c:pt>
                <c:pt idx="2244" formatCode="General">
                  <c:v>76.203888676120968</c:v>
                </c:pt>
                <c:pt idx="2245" formatCode="General">
                  <c:v>76.215714121187588</c:v>
                </c:pt>
                <c:pt idx="2246" formatCode="General">
                  <c:v>76.227550405485317</c:v>
                </c:pt>
                <c:pt idx="2247" formatCode="General">
                  <c:v>76.239397562497601</c:v>
                </c:pt>
                <c:pt idx="2248" formatCode="General">
                  <c:v>76.251255625846028</c:v>
                </c:pt>
                <c:pt idx="2249" formatCode="General">
                  <c:v>76.263124629291056</c:v>
                </c:pt>
                <c:pt idx="2250" formatCode="General">
                  <c:v>76.275004606732864</c:v>
                </c:pt>
                <c:pt idx="2251" formatCode="General">
                  <c:v>76.286895592212147</c:v>
                </c:pt>
                <c:pt idx="2252" formatCode="General">
                  <c:v>76.298797619910914</c:v>
                </c:pt>
                <c:pt idx="2253" formatCode="General">
                  <c:v>76.310710724153338</c:v>
                </c:pt>
                <c:pt idx="2254" formatCode="General">
                  <c:v>76.322634939406612</c:v>
                </c:pt>
                <c:pt idx="2255" formatCode="General">
                  <c:v>76.334570300281698</c:v>
                </c:pt>
                <c:pt idx="2256" formatCode="General">
                  <c:v>76.346516841534282</c:v>
                </c:pt>
                <c:pt idx="2257" formatCode="General">
                  <c:v>76.358474598065499</c:v>
                </c:pt>
                <c:pt idx="2258" formatCode="General">
                  <c:v>76.370443604922897</c:v>
                </c:pt>
                <c:pt idx="2259" formatCode="General">
                  <c:v>76.382423897301251</c:v>
                </c:pt>
                <c:pt idx="2260" formatCode="General">
                  <c:v>76.394415510543354</c:v>
                </c:pt>
                <c:pt idx="2261" formatCode="General">
                  <c:v>76.406418480141085</c:v>
                </c:pt>
                <c:pt idx="2262" formatCode="General">
                  <c:v>76.418432841736063</c:v>
                </c:pt>
                <c:pt idx="2263" formatCode="General">
                  <c:v>76.430458631120715</c:v>
                </c:pt>
                <c:pt idx="2264" formatCode="General">
                  <c:v>76.442495884239008</c:v>
                </c:pt>
                <c:pt idx="2265" formatCode="General">
                  <c:v>76.45454463718751</c:v>
                </c:pt>
                <c:pt idx="2266" formatCode="General">
                  <c:v>76.466604926216192</c:v>
                </c:pt>
                <c:pt idx="2267" formatCode="General">
                  <c:v>76.478676787729327</c:v>
                </c:pt>
                <c:pt idx="2268" formatCode="General">
                  <c:v>76.4907602582865</c:v>
                </c:pt>
                <c:pt idx="2269" formatCode="General">
                  <c:v>76.502855374603442</c:v>
                </c:pt>
                <c:pt idx="2270" formatCode="General">
                  <c:v>76.514962173553016</c:v>
                </c:pt>
                <c:pt idx="2271" formatCode="General">
                  <c:v>76.527080692166152</c:v>
                </c:pt>
                <c:pt idx="2272" formatCode="General">
                  <c:v>76.539210967632755</c:v>
                </c:pt>
                <c:pt idx="2273" formatCode="General">
                  <c:v>76.551353037302704</c:v>
                </c:pt>
                <c:pt idx="2274" formatCode="General">
                  <c:v>76.5635069386868</c:v>
                </c:pt>
                <c:pt idx="2275" formatCode="General">
                  <c:v>76.575672709457734</c:v>
                </c:pt>
                <c:pt idx="2276" formatCode="General">
                  <c:v>76.587850387451041</c:v>
                </c:pt>
                <c:pt idx="2277" formatCode="General">
                  <c:v>76.600040010666078</c:v>
                </c:pt>
                <c:pt idx="2278" formatCode="General">
                  <c:v>76.612241617267102</c:v>
                </c:pt>
                <c:pt idx="2279" formatCode="General">
                  <c:v>76.624455245584144</c:v>
                </c:pt>
                <c:pt idx="2280" formatCode="General">
                  <c:v>76.636680934114096</c:v>
                </c:pt>
                <c:pt idx="2281" formatCode="General">
                  <c:v>76.648918721521696</c:v>
                </c:pt>
                <c:pt idx="2282" formatCode="General">
                  <c:v>76.661168646640533</c:v>
                </c:pt>
                <c:pt idx="2283" formatCode="General">
                  <c:v>76.673430748474118</c:v>
                </c:pt>
                <c:pt idx="2284" formatCode="General">
                  <c:v>76.685705066196874</c:v>
                </c:pt>
                <c:pt idx="2285" formatCode="General">
                  <c:v>76.697991639155234</c:v>
                </c:pt>
                <c:pt idx="2286" formatCode="General">
                  <c:v>76.710290506868603</c:v>
                </c:pt>
                <c:pt idx="2287" formatCode="General">
                  <c:v>76.722601709030528</c:v>
                </c:pt>
                <c:pt idx="2288" formatCode="General">
                  <c:v>76.734925285509675</c:v>
                </c:pt>
                <c:pt idx="2289" formatCode="General">
                  <c:v>76.747261276350983</c:v>
                </c:pt>
                <c:pt idx="2290" formatCode="General">
                  <c:v>76.75960972177667</c:v>
                </c:pt>
                <c:pt idx="2291" formatCode="General">
                  <c:v>76.771970662187357</c:v>
                </c:pt>
                <c:pt idx="2292" formatCode="General">
                  <c:v>76.784344138163206</c:v>
                </c:pt>
                <c:pt idx="2293" formatCode="General">
                  <c:v>76.79673019046497</c:v>
                </c:pt>
                <c:pt idx="2294" formatCode="General">
                  <c:v>76.809128860035173</c:v>
                </c:pt>
                <c:pt idx="2295" formatCode="General">
                  <c:v>76.821540187999176</c:v>
                </c:pt>
                <c:pt idx="2296" formatCode="General">
                  <c:v>76.833964215666327</c:v>
                </c:pt>
                <c:pt idx="2297" formatCode="General">
                  <c:v>76.846400984531172</c:v>
                </c:pt>
                <c:pt idx="2298" formatCode="General">
                  <c:v>76.858850536274474</c:v>
                </c:pt>
                <c:pt idx="2299" formatCode="General">
                  <c:v>76.871312912764523</c:v>
                </c:pt>
                <c:pt idx="2300" formatCode="General">
                  <c:v>76.883788156058216</c:v>
                </c:pt>
                <c:pt idx="2301" formatCode="General">
                  <c:v>76.896276308402236</c:v>
                </c:pt>
                <c:pt idx="2302" formatCode="General">
                  <c:v>76.908777412234329</c:v>
                </c:pt>
                <c:pt idx="2303" formatCode="General">
                  <c:v>76.921291510184361</c:v>
                </c:pt>
                <c:pt idx="2304" formatCode="General">
                  <c:v>76.933818645075647</c:v>
                </c:pt>
                <c:pt idx="2305" formatCode="General">
                  <c:v>76.946358859926136</c:v>
                </c:pt>
                <c:pt idx="2306" formatCode="General">
                  <c:v>76.958912197949601</c:v>
                </c:pt>
                <c:pt idx="2307" formatCode="General">
                  <c:v>76.971478702556922</c:v>
                </c:pt>
                <c:pt idx="2308" formatCode="General">
                  <c:v>76.984058417357318</c:v>
                </c:pt>
                <c:pt idx="2309" formatCode="General">
                  <c:v>76.99665138615957</c:v>
                </c:pt>
                <c:pt idx="2310" formatCode="General">
                  <c:v>77.009257652973375</c:v>
                </c:pt>
                <c:pt idx="2311" formatCode="General">
                  <c:v>77.021877262010491</c:v>
                </c:pt>
                <c:pt idx="2312" formatCode="General">
                  <c:v>77.034510257686165</c:v>
                </c:pt>
                <c:pt idx="2313" formatCode="General">
                  <c:v>77.047156684620333</c:v>
                </c:pt>
                <c:pt idx="2314" formatCode="General">
                  <c:v>77.059816587638963</c:v>
                </c:pt>
                <c:pt idx="2315" formatCode="General">
                  <c:v>77.072490011775358</c:v>
                </c:pt>
                <c:pt idx="2316" formatCode="General">
                  <c:v>77.085177002271507</c:v>
                </c:pt>
                <c:pt idx="2317" formatCode="General">
                  <c:v>77.097877604579395</c:v>
                </c:pt>
                <c:pt idx="2318" formatCode="General">
                  <c:v>77.110591864362405</c:v>
                </c:pt>
                <c:pt idx="2319" formatCode="General">
                  <c:v>77.123319827496601</c:v>
                </c:pt>
                <c:pt idx="2320" formatCode="General">
                  <c:v>77.136061540072149</c:v>
                </c:pt>
                <c:pt idx="2321" formatCode="General">
                  <c:v>77.148817048394747</c:v>
                </c:pt>
                <c:pt idx="2322" formatCode="General">
                  <c:v>77.161586398986856</c:v>
                </c:pt>
                <c:pt idx="2323" formatCode="General">
                  <c:v>77.174369638589312</c:v>
                </c:pt>
                <c:pt idx="2324" formatCode="General">
                  <c:v>77.187166814162609</c:v>
                </c:pt>
                <c:pt idx="2325" formatCode="General">
                  <c:v>77.199977972888334</c:v>
                </c:pt>
                <c:pt idx="2326" formatCode="General">
                  <c:v>77.212803162170701</c:v>
                </c:pt>
                <c:pt idx="2327" formatCode="General">
                  <c:v>77.225642429637858</c:v>
                </c:pt>
                <c:pt idx="2328" formatCode="General">
                  <c:v>77.238495823143467</c:v>
                </c:pt>
                <c:pt idx="2329" formatCode="General">
                  <c:v>77.251363390768148</c:v>
                </c:pt>
                <c:pt idx="2330" formatCode="General">
                  <c:v>77.26424518082095</c:v>
                </c:pt>
                <c:pt idx="2331" formatCode="General">
                  <c:v>77.277141241840837</c:v>
                </c:pt>
                <c:pt idx="2332" formatCode="General">
                  <c:v>77.29005162259827</c:v>
                </c:pt>
                <c:pt idx="2333" formatCode="General">
                  <c:v>77.302976372096623</c:v>
                </c:pt>
                <c:pt idx="2334" formatCode="General">
                  <c:v>77.315915539573822</c:v>
                </c:pt>
                <c:pt idx="2335" formatCode="General">
                  <c:v>77.328869174503865</c:v>
                </c:pt>
                <c:pt idx="2336" formatCode="General">
                  <c:v>77.341837326598309</c:v>
                </c:pt>
                <c:pt idx="2337" formatCode="General">
                  <c:v>77.354820045807969</c:v>
                </c:pt>
                <c:pt idx="2338" formatCode="General">
                  <c:v>77.367817382324418</c:v>
                </c:pt>
                <c:pt idx="2339" formatCode="General">
                  <c:v>77.380829386581624</c:v>
                </c:pt>
                <c:pt idx="2340" formatCode="General">
                  <c:v>77.393856109257541</c:v>
                </c:pt>
                <c:pt idx="2341" formatCode="General">
                  <c:v>77.406897601275787</c:v>
                </c:pt>
                <c:pt idx="2342" formatCode="General">
                  <c:v>77.41995391380722</c:v>
                </c:pt>
                <c:pt idx="2343" formatCode="General">
                  <c:v>77.433025098271642</c:v>
                </c:pt>
                <c:pt idx="2344" formatCode="General">
                  <c:v>77.446111206339452</c:v>
                </c:pt>
                <c:pt idx="2345" formatCode="General">
                  <c:v>77.459212289933319</c:v>
                </c:pt>
                <c:pt idx="2346" formatCode="General">
                  <c:v>77.472328401229916</c:v>
                </c:pt>
                <c:pt idx="2347" formatCode="General">
                  <c:v>77.48545959266157</c:v>
                </c:pt>
                <c:pt idx="2348" formatCode="General">
                  <c:v>77.498605916918095</c:v>
                </c:pt>
                <c:pt idx="2349" formatCode="General">
                  <c:v>77.511767426948367</c:v>
                </c:pt>
                <c:pt idx="2350" formatCode="General">
                  <c:v>77.524944175962261</c:v>
                </c:pt>
                <c:pt idx="2351" formatCode="General">
                  <c:v>77.53813621743231</c:v>
                </c:pt>
                <c:pt idx="2352" formatCode="General">
                  <c:v>77.551343605095497</c:v>
                </c:pt>
                <c:pt idx="2353" formatCode="General">
                  <c:v>77.564566392955129</c:v>
                </c:pt>
                <c:pt idx="2354" formatCode="General">
                  <c:v>77.577804635282575</c:v>
                </c:pt>
                <c:pt idx="2355" formatCode="General">
                  <c:v>77.591058386619096</c:v>
                </c:pt>
                <c:pt idx="2356" formatCode="General">
                  <c:v>77.604327701777819</c:v>
                </c:pt>
                <c:pt idx="2357" formatCode="General">
                  <c:v>77.617612635845376</c:v>
                </c:pt>
                <c:pt idx="2358" formatCode="General">
                  <c:v>77.630913244184029</c:v>
                </c:pt>
                <c:pt idx="2359" formatCode="General">
                  <c:v>77.644229582433397</c:v>
                </c:pt>
                <c:pt idx="2360" formatCode="General">
                  <c:v>77.657561706512425</c:v>
                </c:pt>
                <c:pt idx="2361" formatCode="General">
                  <c:v>77.670909672621306</c:v>
                </c:pt>
                <c:pt idx="2362" formatCode="General">
                  <c:v>77.684273537243442</c:v>
                </c:pt>
                <c:pt idx="2363" formatCode="General">
                  <c:v>77.697653357147416</c:v>
                </c:pt>
                <c:pt idx="2364" formatCode="General">
                  <c:v>77.711049189388902</c:v>
                </c:pt>
                <c:pt idx="2365" formatCode="General">
                  <c:v>77.724461091312733</c:v>
                </c:pt>
                <c:pt idx="2366" formatCode="General">
                  <c:v>77.737889120554925</c:v>
                </c:pt>
                <c:pt idx="2367" formatCode="General">
                  <c:v>77.75133333504462</c:v>
                </c:pt>
                <c:pt idx="2368" formatCode="General">
                  <c:v>77.764793793006206</c:v>
                </c:pt>
                <c:pt idx="2369" formatCode="General">
                  <c:v>77.77827055296143</c:v>
                </c:pt>
                <c:pt idx="2370" formatCode="General">
                  <c:v>77.791763673731339</c:v>
                </c:pt>
                <c:pt idx="2371" formatCode="General">
                  <c:v>77.805273214438529</c:v>
                </c:pt>
                <c:pt idx="2372" formatCode="General">
                  <c:v>77.818799234509157</c:v>
                </c:pt>
                <c:pt idx="2373" formatCode="General">
                  <c:v>77.83234179367517</c:v>
                </c:pt>
                <c:pt idx="2374" formatCode="General">
                  <c:v>77.845900951976446</c:v>
                </c:pt>
                <c:pt idx="2375" formatCode="General">
                  <c:v>77.859476769762921</c:v>
                </c:pt>
                <c:pt idx="2376" formatCode="General">
                  <c:v>77.873069307696809</c:v>
                </c:pt>
                <c:pt idx="2377" formatCode="General">
                  <c:v>77.886678626754872</c:v>
                </c:pt>
                <c:pt idx="2378" formatCode="General">
                  <c:v>77.900304788230613</c:v>
                </c:pt>
                <c:pt idx="2379" formatCode="General">
                  <c:v>77.913947853736516</c:v>
                </c:pt>
                <c:pt idx="2380" formatCode="General">
                  <c:v>77.927607885206399</c:v>
                </c:pt>
                <c:pt idx="2381" formatCode="General">
                  <c:v>77.941284944897589</c:v>
                </c:pt>
                <c:pt idx="2382" formatCode="General">
                  <c:v>77.954979095393369</c:v>
                </c:pt>
                <c:pt idx="2383" formatCode="General">
                  <c:v>77.968690399605265</c:v>
                </c:pt>
                <c:pt idx="2384" formatCode="General">
                  <c:v>77.982418920775402</c:v>
                </c:pt>
                <c:pt idx="2385" formatCode="General">
                  <c:v>77.996164722478852</c:v>
                </c:pt>
                <c:pt idx="2386" formatCode="General">
                  <c:v>78.009927868626164</c:v>
                </c:pt>
                <c:pt idx="2387" formatCode="General">
                  <c:v>78.023708423465607</c:v>
                </c:pt>
                <c:pt idx="2388" formatCode="General">
                  <c:v>78.037506451585799</c:v>
                </c:pt>
                <c:pt idx="2389" formatCode="General">
                  <c:v>78.051322017918011</c:v>
                </c:pt>
                <c:pt idx="2390" formatCode="General">
                  <c:v>78.065155187738824</c:v>
                </c:pt>
                <c:pt idx="2391" formatCode="General">
                  <c:v>78.079006026672516</c:v>
                </c:pt>
                <c:pt idx="2392" formatCode="General">
                  <c:v>78.092874600693648</c:v>
                </c:pt>
                <c:pt idx="2393" formatCode="General">
                  <c:v>78.106760976129664</c:v>
                </c:pt>
                <c:pt idx="2394" formatCode="General">
                  <c:v>78.120665219663366</c:v>
                </c:pt>
                <c:pt idx="2395" formatCode="General">
                  <c:v>78.134587398335654</c:v>
                </c:pt>
                <c:pt idx="2396" formatCode="General">
                  <c:v>78.148527579548116</c:v>
                </c:pt>
                <c:pt idx="2397" formatCode="General">
                  <c:v>78.162485831065595</c:v>
                </c:pt>
                <c:pt idx="2398" formatCode="General">
                  <c:v>78.176462221019008</c:v>
                </c:pt>
                <c:pt idx="2399" formatCode="General">
                  <c:v>78.190456817908</c:v>
                </c:pt>
                <c:pt idx="2400" formatCode="General">
                  <c:v>78.204469690603588</c:v>
                </c:pt>
                <c:pt idx="2401" formatCode="General">
                  <c:v>78.218500908351089</c:v>
                </c:pt>
                <c:pt idx="2402" formatCode="General">
                  <c:v>78.232550540772749</c:v>
                </c:pt>
                <c:pt idx="2403" formatCode="General">
                  <c:v>78.246618657870656</c:v>
                </c:pt>
                <c:pt idx="2404" formatCode="General">
                  <c:v>78.260705330029523</c:v>
                </c:pt>
                <c:pt idx="2405" formatCode="General">
                  <c:v>78.274810628019537</c:v>
                </c:pt>
                <c:pt idx="2406" formatCode="General">
                  <c:v>78.288934622999307</c:v>
                </c:pt>
                <c:pt idx="2407" formatCode="General">
                  <c:v>78.303077386518737</c:v>
                </c:pt>
                <c:pt idx="2408" formatCode="General">
                  <c:v>78.317238990521972</c:v>
                </c:pt>
                <c:pt idx="2409" formatCode="General">
                  <c:v>78.331419507350361</c:v>
                </c:pt>
                <c:pt idx="2410" formatCode="General">
                  <c:v>78.345619009745533</c:v>
                </c:pt>
                <c:pt idx="2411" formatCode="General">
                  <c:v>78.359837570852306</c:v>
                </c:pt>
                <c:pt idx="2412" formatCode="General">
                  <c:v>78.374075264221815</c:v>
                </c:pt>
                <c:pt idx="2413" formatCode="General">
                  <c:v>78.388332163814582</c:v>
                </c:pt>
                <c:pt idx="2414" formatCode="General">
                  <c:v>78.402608344003653</c:v>
                </c:pt>
                <c:pt idx="2415" formatCode="General">
                  <c:v>78.416903879577745</c:v>
                </c:pt>
                <c:pt idx="2416" formatCode="General">
                  <c:v>78.43121884574434</c:v>
                </c:pt>
                <c:pt idx="2417" formatCode="General">
                  <c:v>78.445553318132994</c:v>
                </c:pt>
                <c:pt idx="2418" formatCode="General">
                  <c:v>78.45990737279854</c:v>
                </c:pt>
                <c:pt idx="2419" formatCode="General">
                  <c:v>78.474281086224323</c:v>
                </c:pt>
                <c:pt idx="2420" formatCode="General">
                  <c:v>78.488674535325544</c:v>
                </c:pt>
                <c:pt idx="2421" formatCode="General">
                  <c:v>78.503087797452579</c:v>
                </c:pt>
                <c:pt idx="2422" formatCode="General">
                  <c:v>78.517520950394299</c:v>
                </c:pt>
                <c:pt idx="2423" formatCode="General">
                  <c:v>78.531974072381558</c:v>
                </c:pt>
                <c:pt idx="2424" formatCode="General">
                  <c:v>78.546447242090494</c:v>
                </c:pt>
                <c:pt idx="2425" formatCode="General">
                  <c:v>78.560940538646165</c:v>
                </c:pt>
                <c:pt idx="2426" formatCode="General">
                  <c:v>78.575454041625861</c:v>
                </c:pt>
                <c:pt idx="2427" formatCode="General">
                  <c:v>78.589987831062757</c:v>
                </c:pt>
                <c:pt idx="2428" formatCode="General">
                  <c:v>78.604541987449451</c:v>
                </c:pt>
                <c:pt idx="2429" formatCode="General">
                  <c:v>78.619116591741545</c:v>
                </c:pt>
                <c:pt idx="2430" formatCode="General">
                  <c:v>78.63371172536128</c:v>
                </c:pt>
                <c:pt idx="2431" formatCode="General">
                  <c:v>78.648327470201224</c:v>
                </c:pt>
                <c:pt idx="2432" formatCode="General">
                  <c:v>78.662963908628015</c:v>
                </c:pt>
                <c:pt idx="2433" formatCode="General">
                  <c:v>78.67762112348602</c:v>
                </c:pt>
                <c:pt idx="2434" formatCode="General">
                  <c:v>78.692299198101196</c:v>
                </c:pt>
                <c:pt idx="2435" formatCode="General">
                  <c:v>78.706998216284859</c:v>
                </c:pt>
                <c:pt idx="2436" formatCode="General">
                  <c:v>78.721718262337575</c:v>
                </c:pt>
                <c:pt idx="2437" formatCode="General">
                  <c:v>78.736459421053027</c:v>
                </c:pt>
                <c:pt idx="2438" formatCode="General">
                  <c:v>78.751221777721994</c:v>
                </c:pt>
                <c:pt idx="2439" formatCode="General">
                  <c:v>78.766005418136288</c:v>
                </c:pt>
                <c:pt idx="2440" formatCode="General">
                  <c:v>78.780810428592773</c:v>
                </c:pt>
                <c:pt idx="2441" formatCode="General">
                  <c:v>78.795636895897445</c:v>
                </c:pt>
                <c:pt idx="2442" formatCode="General">
                  <c:v>78.810484907369471</c:v>
                </c:pt>
                <c:pt idx="2443" formatCode="General">
                  <c:v>78.825354550845432</c:v>
                </c:pt>
                <c:pt idx="2444" formatCode="General">
                  <c:v>78.840245914683393</c:v>
                </c:pt>
                <c:pt idx="2445" formatCode="General">
                  <c:v>78.855159087767191</c:v>
                </c:pt>
                <c:pt idx="2446" formatCode="General">
                  <c:v>78.870094159510671</c:v>
                </c:pt>
                <c:pt idx="2447" formatCode="General">
                  <c:v>78.885051219861978</c:v>
                </c:pt>
                <c:pt idx="2448" formatCode="General">
                  <c:v>78.900030359307991</c:v>
                </c:pt>
                <c:pt idx="2449" formatCode="General">
                  <c:v>78.915031668878626</c:v>
                </c:pt>
                <c:pt idx="2450" formatCode="General">
                  <c:v>78.930055240151347</c:v>
                </c:pt>
                <c:pt idx="2451" formatCode="General">
                  <c:v>78.945101165255579</c:v>
                </c:pt>
                <c:pt idx="2452" formatCode="General">
                  <c:v>78.960169536877331</c:v>
                </c:pt>
                <c:pt idx="2453" formatCode="General">
                  <c:v>78.975260448263725</c:v>
                </c:pt>
                <c:pt idx="2454" formatCode="General">
                  <c:v>78.990373993227635</c:v>
                </c:pt>
                <c:pt idx="2455" formatCode="General">
                  <c:v>79.005510266152356</c:v>
                </c:pt>
                <c:pt idx="2456" formatCode="General">
                  <c:v>79.02066936199634</c:v>
                </c:pt>
                <c:pt idx="2457" formatCode="General">
                  <c:v>79.035851376297956</c:v>
                </c:pt>
                <c:pt idx="2458" formatCode="General">
                  <c:v>79.051056405180375</c:v>
                </c:pt>
                <c:pt idx="2459" formatCode="General">
                  <c:v>79.066284545356325</c:v>
                </c:pt>
                <c:pt idx="2460" formatCode="General">
                  <c:v>79.081535894133154</c:v>
                </c:pt>
                <c:pt idx="2461" formatCode="General">
                  <c:v>79.096810549417697</c:v>
                </c:pt>
                <c:pt idx="2462" formatCode="General">
                  <c:v>79.112108609721375</c:v>
                </c:pt>
                <c:pt idx="2463" formatCode="General">
                  <c:v>79.127430174165269</c:v>
                </c:pt>
                <c:pt idx="2464" formatCode="General">
                  <c:v>79.142775342485209</c:v>
                </c:pt>
                <c:pt idx="2465" formatCode="General">
                  <c:v>79.158144215037012</c:v>
                </c:pt>
                <c:pt idx="2466" formatCode="General">
                  <c:v>79.173536892801735</c:v>
                </c:pt>
                <c:pt idx="2467" formatCode="General">
                  <c:v>79.188953477390939</c:v>
                </c:pt>
                <c:pt idx="2468" formatCode="General">
                  <c:v>79.204394071052093</c:v>
                </c:pt>
                <c:pt idx="2469" formatCode="General">
                  <c:v>79.219858776673945</c:v>
                </c:pt>
                <c:pt idx="2470" formatCode="General">
                  <c:v>79.235347697792008</c:v>
                </c:pt>
                <c:pt idx="2471" formatCode="General">
                  <c:v>79.250860938594144</c:v>
                </c:pt>
                <c:pt idx="2472" formatCode="General">
                  <c:v>79.266398603926092</c:v>
                </c:pt>
                <c:pt idx="2473" formatCode="General">
                  <c:v>79.281960799297153</c:v>
                </c:pt>
                <c:pt idx="2474" formatCode="General">
                  <c:v>79.297547630885859</c:v>
                </c:pt>
                <c:pt idx="2475" formatCode="General">
                  <c:v>79.313159205545873</c:v>
                </c:pt>
                <c:pt idx="2476" formatCode="General">
                  <c:v>79.328795630811655</c:v>
                </c:pt>
                <c:pt idx="2477" formatCode="General">
                  <c:v>79.344457014904492</c:v>
                </c:pt>
                <c:pt idx="2478" formatCode="General">
                  <c:v>79.36014346673845</c:v>
                </c:pt>
                <c:pt idx="2479" formatCode="General">
                  <c:v>79.375855095926312</c:v>
                </c:pt>
                <c:pt idx="2480" formatCode="General">
                  <c:v>79.391592012785821</c:v>
                </c:pt>
                <c:pt idx="2481" formatCode="General">
                  <c:v>79.407354328345733</c:v>
                </c:pt>
                <c:pt idx="2482" formatCode="General">
                  <c:v>79.423142154352078</c:v>
                </c:pt>
                <c:pt idx="2483" formatCode="General">
                  <c:v>79.438955603274493</c:v>
                </c:pt>
                <c:pt idx="2484" formatCode="General">
                  <c:v>79.454794788312569</c:v>
                </c:pt>
                <c:pt idx="2485" formatCode="General">
                  <c:v>79.470659823402286</c:v>
                </c:pt>
                <c:pt idx="2486" formatCode="General">
                  <c:v>79.486550823222515</c:v>
                </c:pt>
                <c:pt idx="2487" formatCode="General">
                  <c:v>79.502467903201691</c:v>
                </c:pt>
                <c:pt idx="2488" formatCode="General">
                  <c:v>79.51841117952435</c:v>
                </c:pt>
                <c:pt idx="2489" formatCode="General">
                  <c:v>79.53438076913794</c:v>
                </c:pt>
                <c:pt idx="2490" formatCode="General">
                  <c:v>79.550376789759596</c:v>
                </c:pt>
                <c:pt idx="2491" formatCode="General">
                  <c:v>79.566399359883079</c:v>
                </c:pt>
                <c:pt idx="2492" formatCode="General">
                  <c:v>79.582448598785646</c:v>
                </c:pt>
                <c:pt idx="2493" formatCode="General">
                  <c:v>79.598524626535209</c:v>
                </c:pt>
                <c:pt idx="2494" formatCode="General">
                  <c:v>79.614627563997331</c:v>
                </c:pt>
                <c:pt idx="2495" formatCode="General">
                  <c:v>79.630757532842566</c:v>
                </c:pt>
                <c:pt idx="2496" formatCode="General">
                  <c:v>79.646914655553587</c:v>
                </c:pt>
                <c:pt idx="2497" formatCode="General">
                  <c:v>79.663099055432724</c:v>
                </c:pt>
                <c:pt idx="2498" formatCode="General">
                  <c:v>79.679310856609249</c:v>
                </c:pt>
                <c:pt idx="2499" formatCode="General">
                  <c:v>79.695550184047079</c:v>
                </c:pt>
                <c:pt idx="2500" formatCode="General">
                  <c:v>79.711817163552212</c:v>
                </c:pt>
                <c:pt idx="2501" formatCode="General">
                  <c:v>79.728111921780609</c:v>
                </c:pt>
                <c:pt idx="2502" formatCode="General">
                  <c:v>79.744434586245916</c:v>
                </c:pt>
                <c:pt idx="2503" formatCode="General">
                  <c:v>79.760785285327358</c:v>
                </c:pt>
                <c:pt idx="2504" formatCode="General">
                  <c:v>79.777164148277691</c:v>
                </c:pt>
                <c:pt idx="2505" formatCode="General">
                  <c:v>79.793571305231339</c:v>
                </c:pt>
                <c:pt idx="2506" formatCode="General">
                  <c:v>79.810006887212523</c:v>
                </c:pt>
                <c:pt idx="2507" formatCode="General">
                  <c:v>79.826471026143551</c:v>
                </c:pt>
                <c:pt idx="2508" formatCode="General">
                  <c:v>79.842963854853139</c:v>
                </c:pt>
                <c:pt idx="2509" formatCode="General">
                  <c:v>79.859485507084869</c:v>
                </c:pt>
                <c:pt idx="2510" formatCode="General">
                  <c:v>79.876036117505834</c:v>
                </c:pt>
                <c:pt idx="2511" formatCode="General">
                  <c:v>79.892615821715125</c:v>
                </c:pt>
                <c:pt idx="2512" formatCode="General">
                  <c:v>79.909224756252783</c:v>
                </c:pt>
                <c:pt idx="2513" formatCode="General">
                  <c:v>79.925863058608527</c:v>
                </c:pt>
                <c:pt idx="2514" formatCode="General">
                  <c:v>79.942530867230801</c:v>
                </c:pt>
                <c:pt idx="2515" formatCode="General">
                  <c:v>79.959228321535775</c:v>
                </c:pt>
                <c:pt idx="2516" formatCode="General">
                  <c:v>79.975955561916578</c:v>
                </c:pt>
                <c:pt idx="2517" formatCode="General">
                  <c:v>79.992712729752625</c:v>
                </c:pt>
                <c:pt idx="2518" formatCode="General">
                  <c:v>80.009499967418947</c:v>
                </c:pt>
                <c:pt idx="2519" formatCode="General">
                  <c:v>80.026317418295704</c:v>
                </c:pt>
                <c:pt idx="2520" formatCode="General">
                  <c:v>80.043165226777944</c:v>
                </c:pt>
                <c:pt idx="2521" formatCode="General">
                  <c:v>80.060043538285186</c:v>
                </c:pt>
                <c:pt idx="2522" formatCode="General">
                  <c:v>80.076952499271357</c:v>
                </c:pt>
                <c:pt idx="2523" formatCode="General">
                  <c:v>80.093892257234856</c:v>
                </c:pt>
                <c:pt idx="2524" formatCode="General">
                  <c:v>80.110862960728497</c:v>
                </c:pt>
                <c:pt idx="2525" formatCode="General">
                  <c:v>80.127864759369899</c:v>
                </c:pt>
                <c:pt idx="2526" formatCode="General">
                  <c:v>80.144897803851734</c:v>
                </c:pt>
                <c:pt idx="2527" formatCode="General">
                  <c:v>80.161962245952253</c:v>
                </c:pt>
                <c:pt idx="2528" formatCode="General">
                  <c:v>80.179058238545863</c:v>
                </c:pt>
                <c:pt idx="2529" formatCode="General">
                  <c:v>80.196185935613954</c:v>
                </c:pt>
                <c:pt idx="2530" formatCode="General">
                  <c:v>80.213345492255641</c:v>
                </c:pt>
                <c:pt idx="2531" formatCode="General">
                  <c:v>80.230537064698922</c:v>
                </c:pt>
                <c:pt idx="2532" formatCode="General">
                  <c:v>80.247760810311647</c:v>
                </c:pt>
                <c:pt idx="2533" formatCode="General">
                  <c:v>80.265016887613015</c:v>
                </c:pt>
                <c:pt idx="2534" formatCode="General">
                  <c:v>80.282305456284789</c:v>
                </c:pt>
                <c:pt idx="2535" formatCode="General">
                  <c:v>80.299626677182971</c:v>
                </c:pt>
                <c:pt idx="2536" formatCode="General">
                  <c:v>80.316980712349562</c:v>
                </c:pt>
                <c:pt idx="2537" formatCode="General">
                  <c:v>80.334367725024265</c:v>
                </c:pt>
                <c:pt idx="2538" formatCode="General">
                  <c:v>80.351787879656641</c:v>
                </c:pt>
                <c:pt idx="2539" formatCode="General">
                  <c:v>80.369241341918226</c:v>
                </c:pt>
                <c:pt idx="2540" formatCode="General">
                  <c:v>80.38672827871477</c:v>
                </c:pt>
                <c:pt idx="2541" formatCode="General">
                  <c:v>80.404248858198812</c:v>
                </c:pt>
                <c:pt idx="2542" formatCode="General">
                  <c:v>80.421803249782258</c:v>
                </c:pt>
                <c:pt idx="2543" formatCode="General">
                  <c:v>80.439391624149181</c:v>
                </c:pt>
                <c:pt idx="2544" formatCode="General">
                  <c:v>80.457014153268744</c:v>
                </c:pt>
                <c:pt idx="2545" formatCode="General">
                  <c:v>80.474671010408372</c:v>
                </c:pt>
                <c:pt idx="2546" formatCode="General">
                  <c:v>80.492362370146992</c:v>
                </c:pt>
                <c:pt idx="2547" formatCode="General">
                  <c:v>80.51008840838854</c:v>
                </c:pt>
                <c:pt idx="2548" formatCode="General">
                  <c:v>80.527849302375543</c:v>
                </c:pt>
                <c:pt idx="2549" formatCode="General">
                  <c:v>80.545645230702974</c:v>
                </c:pt>
                <c:pt idx="2550" formatCode="General">
                  <c:v>80.563476373332179</c:v>
                </c:pt>
                <c:pt idx="2551" formatCode="General">
                  <c:v>80.58134291160512</c:v>
                </c:pt>
                <c:pt idx="2552" formatCode="General">
                  <c:v>80.599245028258721</c:v>
                </c:pt>
                <c:pt idx="2553" formatCode="General">
                  <c:v>80.617182907439371</c:v>
                </c:pt>
                <c:pt idx="2554" formatCode="General">
                  <c:v>80.635156734717668</c:v>
                </c:pt>
                <c:pt idx="2555" formatCode="General">
                  <c:v>80.653166697103387</c:v>
                </c:pt>
                <c:pt idx="2556" formatCode="General">
                  <c:v>80.671212983060542</c:v>
                </c:pt>
                <c:pt idx="2557" formatCode="General">
                  <c:v>80.689295782522819</c:v>
                </c:pt>
                <c:pt idx="2558" formatCode="General">
                  <c:v>80.707415286908997</c:v>
                </c:pt>
                <c:pt idx="2559" formatCode="General">
                  <c:v>80.725571689138746</c:v>
                </c:pt>
                <c:pt idx="2560" formatCode="General">
                  <c:v>80.743765183648534</c:v>
                </c:pt>
                <c:pt idx="2561" formatCode="General">
                  <c:v>80.761995966407838</c:v>
                </c:pt>
                <c:pt idx="2562" formatCode="General">
                  <c:v>80.780264234935487</c:v>
                </c:pt>
                <c:pt idx="2563" formatCode="General">
                  <c:v>80.798570188316276</c:v>
                </c:pt>
                <c:pt idx="2564" formatCode="General">
                  <c:v>80.816914027217777</c:v>
                </c:pt>
                <c:pt idx="2565" formatCode="General">
                  <c:v>80.835295953907362</c:v>
                </c:pt>
                <c:pt idx="2566" formatCode="General">
                  <c:v>80.853716172269586</c:v>
                </c:pt>
                <c:pt idx="2567" formatCode="General">
                  <c:v>80.872174887823576</c:v>
                </c:pt>
                <c:pt idx="2568" formatCode="General">
                  <c:v>80.890672307740843</c:v>
                </c:pt>
                <c:pt idx="2569" formatCode="General">
                  <c:v>80.909208640863326</c:v>
                </c:pt>
                <c:pt idx="2570" formatCode="General">
                  <c:v>80.927784097721556</c:v>
                </c:pt>
                <c:pt idx="2571" formatCode="General">
                  <c:v>80.946398890553183</c:v>
                </c:pt>
                <c:pt idx="2572" formatCode="General">
                  <c:v>80.965053233321768</c:v>
                </c:pt>
                <c:pt idx="2573" formatCode="General">
                  <c:v>80.983747341735736</c:v>
                </c:pt>
                <c:pt idx="2574" formatCode="General">
                  <c:v>81.002481433267675</c:v>
                </c:pt>
                <c:pt idx="2575" formatCode="General">
                  <c:v>81.021255727173894</c:v>
                </c:pt>
                <c:pt idx="2576" formatCode="General">
                  <c:v>81.040070444514186</c:v>
                </c:pt>
                <c:pt idx="2577" formatCode="General">
                  <c:v>81.05892580817202</c:v>
                </c:pt>
                <c:pt idx="2578" formatCode="General">
                  <c:v>81.077822042874786</c:v>
                </c:pt>
                <c:pt idx="2579" formatCode="General">
                  <c:v>81.096759375214617</c:v>
                </c:pt>
                <c:pt idx="2580" formatCode="General">
                  <c:v>81.115738033669146</c:v>
                </c:pt>
                <c:pt idx="2581" formatCode="General">
                  <c:v>81.134758248622958</c:v>
                </c:pt>
                <c:pt idx="2582" formatCode="General">
                  <c:v>81.153820252388996</c:v>
                </c:pt>
                <c:pt idx="2583" formatCode="General">
                  <c:v>81.172924279230486</c:v>
                </c:pt>
                <c:pt idx="2584" formatCode="General">
                  <c:v>81.192070565383105</c:v>
                </c:pt>
                <c:pt idx="2585" formatCode="General">
                  <c:v>81.211259349077466</c:v>
                </c:pt>
                <c:pt idx="2586" formatCode="General">
                  <c:v>81.23049087056188</c:v>
                </c:pt>
                <c:pt idx="2587" formatCode="General">
                  <c:v>81.249765372125594</c:v>
                </c:pt>
                <c:pt idx="2588" formatCode="General">
                  <c:v>81.269083098122209</c:v>
                </c:pt>
                <c:pt idx="2589" formatCode="General">
                  <c:v>81.288444294993468</c:v>
                </c:pt>
                <c:pt idx="2590" formatCode="General">
                  <c:v>81.307849211293487</c:v>
                </c:pt>
                <c:pt idx="2591" formatCode="General">
                  <c:v>81.327298097713211</c:v>
                </c:pt>
                <c:pt idx="2592" formatCode="General">
                  <c:v>81.346791207105298</c:v>
                </c:pt>
                <c:pt idx="2593" formatCode="General">
                  <c:v>81.366328794509428</c:v>
                </c:pt>
                <c:pt idx="2594" formatCode="General">
                  <c:v>81.385911117177798</c:v>
                </c:pt>
                <c:pt idx="2595" formatCode="General">
                  <c:v>81.405538434601141</c:v>
                </c:pt>
                <c:pt idx="2596" formatCode="General">
                  <c:v>81.425211008535186</c:v>
                </c:pt>
                <c:pt idx="2597" formatCode="General">
                  <c:v>81.44492910302732</c:v>
                </c:pt>
                <c:pt idx="2598" formatCode="General">
                  <c:v>81.464692984443758</c:v>
                </c:pt>
                <c:pt idx="2599" formatCode="General">
                  <c:v>81.484502921497196</c:v>
                </c:pt>
                <c:pt idx="2600" formatCode="General">
                  <c:v>81.504359185274637</c:v>
                </c:pt>
                <c:pt idx="2601" formatCode="General">
                  <c:v>81.524262049266</c:v>
                </c:pt>
                <c:pt idx="2602" formatCode="General">
                  <c:v>81.544211789392733</c:v>
                </c:pt>
                <c:pt idx="2603" formatCode="General">
                  <c:v>81.564208684037212</c:v>
                </c:pt>
                <c:pt idx="2604" formatCode="General">
                  <c:v>81.584253014072445</c:v>
                </c:pt>
                <c:pt idx="2605" formatCode="General">
                  <c:v>81.604345062892151</c:v>
                </c:pt>
                <c:pt idx="2606" formatCode="General">
                  <c:v>81.624485116441477</c:v>
                </c:pt>
                <c:pt idx="2607" formatCode="General">
                  <c:v>81.644673463247997</c:v>
                </c:pt>
                <c:pt idx="2608" formatCode="General">
                  <c:v>81.664910394453358</c:v>
                </c:pt>
                <c:pt idx="2609" formatCode="General">
                  <c:v>81.685196203845294</c:v>
                </c:pt>
                <c:pt idx="2610" formatCode="General">
                  <c:v>81.705531187890159</c:v>
                </c:pt>
                <c:pt idx="2611" formatCode="General">
                  <c:v>81.725915645766008</c:v>
                </c:pt>
                <c:pt idx="2612" formatCode="General">
                  <c:v>81.746349879396178</c:v>
                </c:pt>
                <c:pt idx="2613" formatCode="General">
                  <c:v>81.766834193483348</c:v>
                </c:pt>
                <c:pt idx="2614" formatCode="General">
                  <c:v>81.787368895544162</c:v>
                </c:pt>
                <c:pt idx="2615" formatCode="General">
                  <c:v>81.807954295944384</c:v>
                </c:pt>
                <c:pt idx="2616" formatCode="General">
                  <c:v>81.828590707934708</c:v>
                </c:pt>
                <c:pt idx="2617" formatCode="General">
                  <c:v>81.849278447686956</c:v>
                </c:pt>
                <c:pt idx="2618" formatCode="General">
                  <c:v>81.870017834330909</c:v>
                </c:pt>
                <c:pt idx="2619" formatCode="General">
                  <c:v>81.890809189991913</c:v>
                </c:pt>
                <c:pt idx="2620" formatCode="General">
                  <c:v>81.911652839828747</c:v>
                </c:pt>
                <c:pt idx="2621" formatCode="General">
                  <c:v>81.932549112072351</c:v>
                </c:pt>
                <c:pt idx="2622" formatCode="General">
                  <c:v>81.953498338065188</c:v>
                </c:pt>
                <c:pt idx="2623" formatCode="General">
                  <c:v>81.974500852300963</c:v>
                </c:pt>
                <c:pt idx="2624" formatCode="General">
                  <c:v>81.995556992465353</c:v>
                </c:pt>
                <c:pt idx="2625" formatCode="General">
                  <c:v>82.016667099477161</c:v>
                </c:pt>
                <c:pt idx="2626" formatCode="General">
                  <c:v>82.037831517530108</c:v>
                </c:pt>
                <c:pt idx="2627" formatCode="General">
                  <c:v>82.05905059413557</c:v>
                </c:pt>
                <c:pt idx="2628" formatCode="General">
                  <c:v>82.080324680165702</c:v>
                </c:pt>
                <c:pt idx="2629" formatCode="General">
                  <c:v>82.101654129897469</c:v>
                </c:pt>
                <c:pt idx="2630" formatCode="General">
                  <c:v>82.123039301057361</c:v>
                </c:pt>
                <c:pt idx="2631" formatCode="General">
                  <c:v>82.144480554866817</c:v>
                </c:pt>
                <c:pt idx="2632" formatCode="General">
                  <c:v>82.165978256088351</c:v>
                </c:pt>
                <c:pt idx="2633" formatCode="General">
                  <c:v>82.187532773072704</c:v>
                </c:pt>
                <c:pt idx="2634" formatCode="General">
                  <c:v>82.209144477806333</c:v>
                </c:pt>
                <c:pt idx="2635" formatCode="General">
                  <c:v>82.230813745960205</c:v>
                </c:pt>
                <c:pt idx="2636" formatCode="General">
                  <c:v>82.252540956939015</c:v>
                </c:pt>
                <c:pt idx="2637" formatCode="General">
                  <c:v>82.274326493931483</c:v>
                </c:pt>
                <c:pt idx="2638" formatCode="General">
                  <c:v>82.296170743961298</c:v>
                </c:pt>
                <c:pt idx="2639" formatCode="General">
                  <c:v>82.31807409793916</c:v>
                </c:pt>
                <c:pt idx="2640" formatCode="General">
                  <c:v>82.340036950715501</c:v>
                </c:pt>
                <c:pt idx="2641" formatCode="General">
                  <c:v>82.362059701134243</c:v>
                </c:pt>
                <c:pt idx="2642" formatCode="General">
                  <c:v>82.384142752087399</c:v>
                </c:pt>
                <c:pt idx="2643" formatCode="General">
                  <c:v>82.406286510570695</c:v>
                </c:pt>
                <c:pt idx="2644" formatCode="General">
                  <c:v>82.428491387740081</c:v>
                </c:pt>
                <c:pt idx="2645" formatCode="General">
                  <c:v>82.450757798969263</c:v>
                </c:pt>
                <c:pt idx="2646" formatCode="General">
                  <c:v>82.473086163908249</c:v>
                </c:pt>
                <c:pt idx="2647" formatCode="General">
                  <c:v>82.495476906542834</c:v>
                </c:pt>
                <c:pt idx="2648" formatCode="General">
                  <c:v>82.517930455255282</c:v>
                </c:pt>
                <c:pt idx="2649" formatCode="General">
                  <c:v>82.540447242885904</c:v>
                </c:pt>
                <c:pt idx="2650" formatCode="General">
                  <c:v>82.563027706795879</c:v>
                </c:pt>
                <c:pt idx="2651" formatCode="General">
                  <c:v>82.585672288931121</c:v>
                </c:pt>
                <c:pt idx="2652" formatCode="General">
                  <c:v>82.608381435887196</c:v>
                </c:pt>
                <c:pt idx="2653" formatCode="General">
                  <c:v>82.63115559897561</c:v>
                </c:pt>
                <c:pt idx="2654" formatCode="General">
                  <c:v>82.653995234291102</c:v>
                </c:pt>
                <c:pt idx="2655" formatCode="General">
                  <c:v>82.676900802780196</c:v>
                </c:pt>
                <c:pt idx="2656" formatCode="General">
                  <c:v>82.699872770311032</c:v>
                </c:pt>
                <c:pt idx="2657" formatCode="General">
                  <c:v>82.722911607744422</c:v>
                </c:pt>
                <c:pt idx="2658" formatCode="General">
                  <c:v>82.746017791006309</c:v>
                </c:pt>
                <c:pt idx="2659" formatCode="General">
                  <c:v>82.769191801161284</c:v>
                </c:pt>
                <c:pt idx="2660" formatCode="General">
                  <c:v>82.792434124487826</c:v>
                </c:pt>
                <c:pt idx="2661" formatCode="General">
                  <c:v>82.815745252554521</c:v>
                </c:pt>
                <c:pt idx="2662" formatCode="General">
                  <c:v>82.839125682298103</c:v>
                </c:pt>
                <c:pt idx="2663" formatCode="General">
                  <c:v>82.862575916102614</c:v>
                </c:pt>
                <c:pt idx="2664" formatCode="General">
                  <c:v>82.886096461880143</c:v>
                </c:pt>
                <c:pt idx="2665" formatCode="General">
                  <c:v>82.909687833153228</c:v>
                </c:pt>
                <c:pt idx="2666" formatCode="General">
                  <c:v>82.933350549138524</c:v>
                </c:pt>
                <c:pt idx="2667" formatCode="General">
                  <c:v>82.957085134832255</c:v>
                </c:pt>
                <c:pt idx="2668" formatCode="General">
                  <c:v>82.980892121097256</c:v>
                </c:pt>
                <c:pt idx="2669" formatCode="General">
                  <c:v>83.00477204475159</c:v>
                </c:pt>
                <c:pt idx="2670" formatCode="General">
                  <c:v>83.028725448658861</c:v>
                </c:pt>
                <c:pt idx="2671" formatCode="General">
                  <c:v>83.052752881820382</c:v>
                </c:pt>
                <c:pt idx="2672" formatCode="General">
                  <c:v>83.07685489946897</c:v>
                </c:pt>
                <c:pt idx="2673" formatCode="General">
                  <c:v>83.101032063164595</c:v>
                </c:pt>
                <c:pt idx="2674" formatCode="General">
                  <c:v>83.125284940891902</c:v>
                </c:pt>
                <c:pt idx="2675" formatCode="General">
                  <c:v>83.149614107159593</c:v>
                </c:pt>
                <c:pt idx="2676" formatCode="General">
                  <c:v>83.17402014310187</c:v>
                </c:pt>
                <c:pt idx="2677" formatCode="General">
                  <c:v>83.198503636581563</c:v>
                </c:pt>
                <c:pt idx="2678" formatCode="General">
                  <c:v>83.223065182295741</c:v>
                </c:pt>
                <c:pt idx="2679" formatCode="General">
                  <c:v>83.247705381882966</c:v>
                </c:pt>
                <c:pt idx="2680" formatCode="General">
                  <c:v>83.272424844032898</c:v>
                </c:pt>
                <c:pt idx="2681" formatCode="General">
                  <c:v>83.297224184598164</c:v>
                </c:pt>
                <c:pt idx="2682" formatCode="General">
                  <c:v>83.322104026708246</c:v>
                </c:pt>
                <c:pt idx="2683" formatCode="General">
                  <c:v>83.347065000885735</c:v>
                </c:pt>
                <c:pt idx="2684" formatCode="General">
                  <c:v>83.372107745165039</c:v>
                </c:pt>
                <c:pt idx="2685" formatCode="General">
                  <c:v>83.397232905213372</c:v>
                </c:pt>
                <c:pt idx="2686" formatCode="General">
                  <c:v>83.422441134454218</c:v>
                </c:pt>
                <c:pt idx="2687" formatCode="General">
                  <c:v>83.447733094193367</c:v>
                </c:pt>
                <c:pt idx="2688" formatCode="General">
                  <c:v>83.473109453747469</c:v>
                </c:pt>
                <c:pt idx="2689" formatCode="General">
                  <c:v>83.498570890575266</c:v>
                </c:pt>
                <c:pt idx="2690" formatCode="General">
                  <c:v>83.524118090411605</c:v>
                </c:pt>
                <c:pt idx="2691" formatCode="General">
                  <c:v>83.549751747404059</c:v>
                </c:pt>
                <c:pt idx="2692" formatCode="General">
                  <c:v>83.57547256425255</c:v>
                </c:pt>
                <c:pt idx="2693" formatCode="General">
                  <c:v>83.601281252351882</c:v>
                </c:pt>
                <c:pt idx="2694" formatCode="General">
                  <c:v>83.627178531937147</c:v>
                </c:pt>
                <c:pt idx="2695" formatCode="General">
                  <c:v>83.653165132232402</c:v>
                </c:pt>
                <c:pt idx="2696" formatCode="General">
                  <c:v>83.679241791602237</c:v>
                </c:pt>
                <c:pt idx="2697" formatCode="General">
                  <c:v>83.705409257706833</c:v>
                </c:pt>
                <c:pt idx="2698" formatCode="General">
                  <c:v>83.731668287660199</c:v>
                </c:pt>
                <c:pt idx="2699" formatCode="General">
                  <c:v>83.758019648191762</c:v>
                </c:pt>
                <c:pt idx="2700" formatCode="General">
                  <c:v>83.78446411581163</c:v>
                </c:pt>
                <c:pt idx="2701" formatCode="General">
                  <c:v>83.811002476979169</c:v>
                </c:pt>
                <c:pt idx="2702" formatCode="General">
                  <c:v>83.837635528275527</c:v>
                </c:pt>
                <c:pt idx="2703" formatCode="General">
                  <c:v>83.864364076579747</c:v>
                </c:pt>
                <c:pt idx="2704" formatCode="General">
                  <c:v>83.891188939248764</c:v>
                </c:pt>
                <c:pt idx="2705" formatCode="General">
                  <c:v>83.918110944301489</c:v>
                </c:pt>
                <c:pt idx="2706" formatCode="General">
                  <c:v>83.945130930606851</c:v>
                </c:pt>
                <c:pt idx="2707" formatCode="General">
                  <c:v>83.972249748076052</c:v>
                </c:pt>
                <c:pt idx="2708" formatCode="General">
                  <c:v>83.999468257859164</c:v>
                </c:pt>
                <c:pt idx="2709" formatCode="General">
                  <c:v>84.026787332546135</c:v>
                </c:pt>
                <c:pt idx="2710" formatCode="General">
                  <c:v>84.054207856372244</c:v>
                </c:pt>
                <c:pt idx="2711" formatCode="General">
                  <c:v>84.081730725428358</c:v>
                </c:pt>
                <c:pt idx="2712" formatCode="General">
                  <c:v>84.10935684787583</c:v>
                </c:pt>
                <c:pt idx="2713" formatCode="General">
                  <c:v>84.137087144166486</c:v>
                </c:pt>
                <c:pt idx="2714" formatCode="General">
                  <c:v>84.16492254726748</c:v>
                </c:pt>
                <c:pt idx="2715" formatCode="General">
                  <c:v>84.192864002891454</c:v>
                </c:pt>
                <c:pt idx="2716" formatCode="General">
                  <c:v>84.220912469732056</c:v>
                </c:pt>
                <c:pt idx="2717" formatCode="General">
                  <c:v>84.249068919704897</c:v>
                </c:pt>
                <c:pt idx="2718" formatCode="General">
                  <c:v>84.277334338194137</c:v>
                </c:pt>
                <c:pt idx="2719" formatCode="General">
                  <c:v>84.305709724305004</c:v>
                </c:pt>
                <c:pt idx="2720" formatCode="General">
                  <c:v>84.334196091122024</c:v>
                </c:pt>
                <c:pt idx="2721" formatCode="General">
                  <c:v>84.362794465973792</c:v>
                </c:pt>
                <c:pt idx="2722" formatCode="General">
                  <c:v>84.391505890703613</c:v>
                </c:pt>
                <c:pt idx="2723" formatCode="General">
                  <c:v>84.420331421946997</c:v>
                </c:pt>
                <c:pt idx="2724" formatCode="General">
                  <c:v>84.449272131415668</c:v>
                </c:pt>
                <c:pt idx="2725" formatCode="General">
                  <c:v>84.478329106188525</c:v>
                </c:pt>
                <c:pt idx="2726" formatCode="General">
                  <c:v>84.50750344900959</c:v>
                </c:pt>
                <c:pt idx="2727" formatCode="General">
                  <c:v>84.536796278593428</c:v>
                </c:pt>
                <c:pt idx="2728" formatCode="General">
                  <c:v>84.566208729937983</c:v>
                </c:pt>
                <c:pt idx="2729" formatCode="General">
                  <c:v>84.595741954644993</c:v>
                </c:pt>
                <c:pt idx="2730" formatCode="General">
                  <c:v>84.625397121248739</c:v>
                </c:pt>
                <c:pt idx="2731" formatCode="General">
                  <c:v>84.655175415552648</c:v>
                </c:pt>
                <c:pt idx="2732" formatCode="General">
                  <c:v>84.685078040974545</c:v>
                </c:pt>
                <c:pt idx="2733" formatCode="General">
                  <c:v>84.715106218900559</c:v>
                </c:pt>
                <c:pt idx="2734" formatCode="General">
                  <c:v>84.745261189048023</c:v>
                </c:pt>
                <c:pt idx="2735" formatCode="General">
                  <c:v>84.775544209837605</c:v>
                </c:pt>
                <c:pt idx="2736" formatCode="General">
                  <c:v>84.805956558774994</c:v>
                </c:pt>
                <c:pt idx="2737" formatCode="General">
                  <c:v>84.83649953284241</c:v>
                </c:pt>
                <c:pt idx="2738" formatCode="General">
                  <c:v>84.867174448900343</c:v>
                </c:pt>
                <c:pt idx="2739" formatCode="General">
                  <c:v>84.897982644099542</c:v>
                </c:pt>
                <c:pt idx="2740" formatCode="General">
                  <c:v>84.928925476304016</c:v>
                </c:pt>
                <c:pt idx="2741" formatCode="General">
                  <c:v>84.960004324525073</c:v>
                </c:pt>
                <c:pt idx="2742" formatCode="General">
                  <c:v>84.991220589366833</c:v>
                </c:pt>
                <c:pt idx="2743" formatCode="General">
                  <c:v>85.022575693483589</c:v>
                </c:pt>
                <c:pt idx="2744" formatCode="General">
                  <c:v>85.054071082049475</c:v>
                </c:pt>
                <c:pt idx="2745" formatCode="General">
                  <c:v>85.085708223240658</c:v>
                </c:pt>
                <c:pt idx="2746" formatCode="General">
                  <c:v>85.11748860873071</c:v>
                </c:pt>
                <c:pt idx="2747" formatCode="General">
                  <c:v>85.149413754199259</c:v>
                </c:pt>
                <c:pt idx="2748" formatCode="General">
                  <c:v>85.181485199854748</c:v>
                </c:pt>
                <c:pt idx="2749" formatCode="General">
                  <c:v>85.213704510971496</c:v>
                </c:pt>
                <c:pt idx="2750" formatCode="General">
                  <c:v>85.246073278441528</c:v>
                </c:pt>
                <c:pt idx="2751" formatCode="General">
                  <c:v>85.278593119341892</c:v>
                </c:pt>
                <c:pt idx="2752" formatCode="General">
                  <c:v>85.311265677517738</c:v>
                </c:pt>
                <c:pt idx="2753" formatCode="General">
                  <c:v>85.344092624181812</c:v>
                </c:pt>
                <c:pt idx="2754" formatCode="General">
                  <c:v>85.377075658531055</c:v>
                </c:pt>
                <c:pt idx="2755" formatCode="General">
                  <c:v>85.410216508380486</c:v>
                </c:pt>
                <c:pt idx="2756" formatCode="General">
                  <c:v>85.443516930815463</c:v>
                </c:pt>
                <c:pt idx="2757" formatCode="General">
                  <c:v>85.476978712862618</c:v>
                </c:pt>
                <c:pt idx="2758" formatCode="General">
                  <c:v>85.510603672180181</c:v>
                </c:pt>
                <c:pt idx="2759" formatCode="General">
                  <c:v>85.54439365776858</c:v>
                </c:pt>
                <c:pt idx="2760" formatCode="General">
                  <c:v>85.578350550701686</c:v>
                </c:pt>
                <c:pt idx="2761" formatCode="General">
                  <c:v>85.612476264879632</c:v>
                </c:pt>
                <c:pt idx="2762" formatCode="General">
                  <c:v>85.64677274780415</c:v>
                </c:pt>
                <c:pt idx="2763" formatCode="General">
                  <c:v>85.681241981376814</c:v>
                </c:pt>
                <c:pt idx="2764" formatCode="General">
                  <c:v>85.71588598272136</c:v>
                </c:pt>
                <c:pt idx="2765" formatCode="General">
                  <c:v>85.750706805030845</c:v>
                </c:pt>
                <c:pt idx="2766" formatCode="General">
                  <c:v>85.785706538440536</c:v>
                </c:pt>
                <c:pt idx="2767" formatCode="General">
                  <c:v>85.820887310927475</c:v>
                </c:pt>
                <c:pt idx="2768" formatCode="General">
                  <c:v>85.856251289237804</c:v>
                </c:pt>
                <c:pt idx="2769" formatCode="General">
                  <c:v>85.89180067984266</c:v>
                </c:pt>
                <c:pt idx="2770" formatCode="General">
                  <c:v>85.927537729924083</c:v>
                </c:pt>
                <c:pt idx="2771" formatCode="General">
                  <c:v>85.9634647283916</c:v>
                </c:pt>
                <c:pt idx="2772" formatCode="General">
                  <c:v>85.999584006931101</c:v>
                </c:pt>
                <c:pt idx="2773" formatCode="General">
                  <c:v>86.035897941086944</c:v>
                </c:pt>
                <c:pt idx="2774" formatCode="General">
                  <c:v>86.072408951378549</c:v>
                </c:pt>
                <c:pt idx="2775" formatCode="General">
                  <c:v>86.109119504453275</c:v>
                </c:pt>
                <c:pt idx="2776" formatCode="General">
                  <c:v>86.146032114276267</c:v>
                </c:pt>
                <c:pt idx="2777" formatCode="General">
                  <c:v>86.183149343359318</c:v>
                </c:pt>
                <c:pt idx="2778" formatCode="General">
                  <c:v>86.220473804030007</c:v>
                </c:pt>
                <c:pt idx="2779" formatCode="General">
                  <c:v>86.258008159742872</c:v>
                </c:pt>
                <c:pt idx="2780" formatCode="General">
                  <c:v>86.295755126434074</c:v>
                </c:pt>
                <c:pt idx="2781" formatCode="General">
                  <c:v>86.333717473921553</c:v>
                </c:pt>
                <c:pt idx="2782" formatCode="General">
                  <c:v>86.371898027352401</c:v>
                </c:pt>
                <c:pt idx="2783" formatCode="General">
                  <c:v>86.410299668699423</c:v>
                </c:pt>
                <c:pt idx="2784" formatCode="General">
                  <c:v>86.448925338308712</c:v>
                </c:pt>
                <c:pt idx="2785" formatCode="General">
                  <c:v>86.487778036500757</c:v>
                </c:pt>
                <c:pt idx="2786" formatCode="General">
                  <c:v>86.526860825227018</c:v>
                </c:pt>
                <c:pt idx="2787" formatCode="General">
                  <c:v>86.566176829784311</c:v>
                </c:pt>
                <c:pt idx="2788" formatCode="General">
                  <c:v>86.605729240589469</c:v>
                </c:pt>
                <c:pt idx="2789" formatCode="General">
                  <c:v>86.645521315017078</c:v>
                </c:pt>
                <c:pt idx="2790" formatCode="General">
                  <c:v>86.685556379302625</c:v>
                </c:pt>
                <c:pt idx="2791" formatCode="General">
                  <c:v>86.72583783051418</c:v>
                </c:pt>
                <c:pt idx="2792" formatCode="General">
                  <c:v>86.766369138595451</c:v>
                </c:pt>
                <c:pt idx="2793" formatCode="General">
                  <c:v>86.807153848483338</c:v>
                </c:pt>
                <c:pt idx="2794" formatCode="General">
                  <c:v>86.848195582303461</c:v>
                </c:pt>
                <c:pt idx="2795" formatCode="General">
                  <c:v>86.889498041646974</c:v>
                </c:pt>
                <c:pt idx="2796" formatCode="General">
                  <c:v>86.931065009932141</c:v>
                </c:pt>
                <c:pt idx="2797" formatCode="General">
                  <c:v>86.972900354855128</c:v>
                </c:pt>
                <c:pt idx="2798" formatCode="General">
                  <c:v>87.015008030933188</c:v>
                </c:pt>
                <c:pt idx="2799" formatCode="General">
                  <c:v>87.057392082145441</c:v>
                </c:pt>
                <c:pt idx="2800" formatCode="General">
                  <c:v>87.100056644674964</c:v>
                </c:pt>
                <c:pt idx="2801" formatCode="General">
                  <c:v>87.143005949757338</c:v>
                </c:pt>
                <c:pt idx="2802" formatCode="General">
                  <c:v>87.186244326640747</c:v>
                </c:pt>
                <c:pt idx="2803" formatCode="General">
                  <c:v>87.229776205662446</c:v>
                </c:pt>
                <c:pt idx="2804" formatCode="General">
                  <c:v>87.273606121447713</c:v>
                </c:pt>
                <c:pt idx="2805" formatCode="General">
                  <c:v>87.317738716236931</c:v>
                </c:pt>
                <c:pt idx="2806" formatCode="General">
                  <c:v>87.362178743346888</c:v>
                </c:pt>
                <c:pt idx="2807" formatCode="General">
                  <c:v>87.406931070773069</c:v>
                </c:pt>
                <c:pt idx="2808" formatCode="General">
                  <c:v>87.452000684940103</c:v>
                </c:pt>
                <c:pt idx="2809" formatCode="General">
                  <c:v>87.497392694607129</c:v>
                </c:pt>
                <c:pt idx="2810" formatCode="General">
                  <c:v>87.543112334936495</c:v>
                </c:pt>
                <c:pt idx="2811" formatCode="General">
                  <c:v>87.589164971733851</c:v>
                </c:pt>
                <c:pt idx="2812" formatCode="General">
                  <c:v>87.635556105868091</c:v>
                </c:pt>
                <c:pt idx="2813" formatCode="General">
                  <c:v>87.682291377881</c:v>
                </c:pt>
                <c:pt idx="2814" formatCode="General">
                  <c:v>87.729376572796085</c:v>
                </c:pt>
                <c:pt idx="2815" formatCode="General">
                  <c:v>87.776817625136943</c:v>
                </c:pt>
                <c:pt idx="2816" formatCode="General">
                  <c:v>87.824620624166712</c:v>
                </c:pt>
                <c:pt idx="2817" formatCode="General">
                  <c:v>87.872791819359904</c:v>
                </c:pt>
                <c:pt idx="2818" formatCode="General">
                  <c:v>87.92133762611968</c:v>
                </c:pt>
                <c:pt idx="2819" formatCode="General">
                  <c:v>87.970264631753352</c:v>
                </c:pt>
                <c:pt idx="2820" formatCode="General">
                  <c:v>88.019579601720636</c:v>
                </c:pt>
                <c:pt idx="2821" formatCode="General">
                  <c:v>88.069289486169964</c:v>
                </c:pt>
                <c:pt idx="2822" formatCode="General">
                  <c:v>88.119401426778424</c:v>
                </c:pt>
                <c:pt idx="2823" formatCode="General">
                  <c:v>88.169922763912822</c:v>
                </c:pt>
                <c:pt idx="2824" formatCode="General">
                  <c:v>88.220861044130359</c:v>
                </c:pt>
                <c:pt idx="2825" formatCode="General">
                  <c:v>88.272224028037968</c:v>
                </c:pt>
                <c:pt idx="2826" formatCode="General">
                  <c:v>88.324019698531714</c:v>
                </c:pt>
                <c:pt idx="2827" formatCode="General">
                  <c:v>88.376256269438059</c:v>
                </c:pt>
                <c:pt idx="2828" formatCode="General">
                  <c:v>88.428942194581396</c:v>
                </c:pt>
                <c:pt idx="2829" formatCode="General">
                  <c:v>88.482086177302818</c:v>
                </c:pt>
                <c:pt idx="2830" formatCode="General">
                  <c:v>88.535697180457817</c:v>
                </c:pt>
                <c:pt idx="2831" formatCode="General">
                  <c:v>88.589784436922116</c:v>
                </c:pt>
                <c:pt idx="2832" formatCode="General">
                  <c:v>88.644357460637011</c:v>
                </c:pt>
                <c:pt idx="2833" formatCode="General">
                  <c:v>88.699426058227772</c:v>
                </c:pt>
                <c:pt idx="2834" formatCode="General">
                  <c:v>88.755000341231579</c:v>
                </c:pt>
                <c:pt idx="2835" formatCode="General">
                  <c:v>88.811090738973618</c:v>
                </c:pt>
                <c:pt idx="2836" formatCode="General">
                  <c:v>88.867708012133193</c:v>
                </c:pt>
                <c:pt idx="2837" formatCode="General">
                  <c:v>88.924863267044856</c:v>
                </c:pt>
                <c:pt idx="2838" formatCode="General">
                  <c:v>88.982567970783151</c:v>
                </c:pt>
                <c:pt idx="2839" formatCode="General">
                  <c:v>89.040833967082833</c:v>
                </c:pt>
                <c:pt idx="2840" formatCode="General">
                  <c:v>89.0996734931513</c:v>
                </c:pt>
                <c:pt idx="2841" formatCode="General">
                  <c:v>89.159099197433875</c:v>
                </c:pt>
                <c:pt idx="2842" formatCode="General">
                  <c:v>89.219124158397634</c:v>
                </c:pt>
                <c:pt idx="2843" formatCode="General">
                  <c:v>89.279761904404992</c:v>
                </c:pt>
                <c:pt idx="2844" formatCode="General">
                  <c:v>89.341026434754028</c:v>
                </c:pt>
                <c:pt idx="2845" formatCode="General">
                  <c:v>89.402932241968941</c:v>
                </c:pt>
                <c:pt idx="2846" formatCode="General">
                  <c:v>89.465494335430833</c:v>
                </c:pt>
                <c:pt idx="2847" formatCode="General">
                  <c:v>89.528728266447459</c:v>
                </c:pt>
                <c:pt idx="2848" formatCode="General">
                  <c:v>89.592650154868565</c:v>
                </c:pt>
                <c:pt idx="2849" formatCode="General">
                  <c:v>89.657276717362379</c:v>
                </c:pt>
                <c:pt idx="2850" formatCode="General">
                  <c:v>89.72262529748042</c:v>
                </c:pt>
                <c:pt idx="2851" formatCode="General">
                  <c:v>89.788713897648108</c:v>
                </c:pt>
                <c:pt idx="2852" formatCode="General">
                  <c:v>89.855561213231084</c:v>
                </c:pt>
                <c:pt idx="2853" formatCode="General">
                  <c:v>89.923186668842547</c:v>
                </c:pt>
                <c:pt idx="2854" formatCode="General">
                  <c:v>89.991610457070138</c:v>
                </c:pt>
                <c:pt idx="2855" formatCode="General">
                  <c:v>90.06085357981992</c:v>
                </c:pt>
                <c:pt idx="2856" formatCode="General">
                  <c:v>90.130937892492938</c:v>
                </c:pt>
                <c:pt idx="2857" formatCode="General">
                  <c:v>90.20188615123098</c:v>
                </c:pt>
                <c:pt idx="2858" formatCode="General">
                  <c:v>90.273722063491718</c:v>
                </c:pt>
                <c:pt idx="2859" formatCode="General">
                  <c:v>90.346470342240323</c:v>
                </c:pt>
                <c:pt idx="2860" formatCode="General">
                  <c:v>90.420156764071976</c:v>
                </c:pt>
                <c:pt idx="2861" formatCode="General">
                  <c:v>90.494808231614755</c:v>
                </c:pt>
                <c:pt idx="2862" formatCode="General">
                  <c:v>90.570452840597099</c:v>
                </c:pt>
                <c:pt idx="2863" formatCode="General">
                  <c:v>90.647119952005895</c:v>
                </c:pt>
                <c:pt idx="2864" formatCode="General">
                  <c:v>90.724840269807657</c:v>
                </c:pt>
                <c:pt idx="2865" formatCode="General">
                  <c:v>90.80364592475685</c:v>
                </c:pt>
                <c:pt idx="2866" formatCode="General">
                  <c:v>90.883570564873665</c:v>
                </c:pt>
                <c:pt idx="2867" formatCode="General">
                  <c:v>90.964649453241393</c:v>
                </c:pt>
                <c:pt idx="2868" formatCode="General">
                  <c:v>91.046919573846196</c:v>
                </c:pt>
                <c:pt idx="2869" formatCode="General">
                  <c:v>91.130419746270022</c:v>
                </c:pt>
                <c:pt idx="2870" formatCode="General">
                  <c:v>91.215190750141545</c:v>
                </c:pt>
                <c:pt idx="2871" formatCode="General">
                  <c:v>91.301275460362234</c:v>
                </c:pt>
                <c:pt idx="2872" formatCode="General">
                  <c:v>91.388718994249857</c:v>
                </c:pt>
                <c:pt idx="2873" formatCode="General">
                  <c:v>91.477568871885822</c:v>
                </c:pt>
                <c:pt idx="2874" formatCode="General">
                  <c:v>91.567875191117821</c:v>
                </c:pt>
                <c:pt idx="2875" formatCode="General">
                  <c:v>91.659690818860469</c:v>
                </c:pt>
                <c:pt idx="2876" formatCode="General">
                  <c:v>91.753071600553909</c:v>
                </c:pt>
                <c:pt idx="2877" formatCode="General">
                  <c:v>91.848076589895427</c:v>
                </c:pt>
                <c:pt idx="2878" formatCode="General">
                  <c:v>91.944768301251372</c:v>
                </c:pt>
                <c:pt idx="2879" formatCode="General">
                  <c:v>92.043212987497455</c:v>
                </c:pt>
                <c:pt idx="2880" formatCode="General">
                  <c:v>92.143480946435233</c:v>
                </c:pt>
                <c:pt idx="2881" formatCode="General">
                  <c:v>92.245646859392608</c:v>
                </c:pt>
                <c:pt idx="2882" formatCode="General">
                  <c:v>92.349790166166201</c:v>
                </c:pt>
                <c:pt idx="2883" formatCode="General">
                  <c:v>92.455995481100814</c:v>
                </c:pt>
                <c:pt idx="2884" formatCode="General">
                  <c:v>92.56435305585839</c:v>
                </c:pt>
                <c:pt idx="2885" formatCode="General">
                  <c:v>92.674959295326332</c:v>
                </c:pt>
                <c:pt idx="2886" formatCode="General">
                  <c:v>92.787917334180108</c:v>
                </c:pt>
                <c:pt idx="2887" formatCode="General">
                  <c:v>92.903337682886516</c:v>
                </c:pt>
                <c:pt idx="2888" formatCode="General">
                  <c:v>93.021338953461409</c:v>
                </c:pt>
                <c:pt idx="2889" formatCode="General">
                  <c:v>93.142048677128429</c:v>
                </c:pt>
                <c:pt idx="2890" formatCode="General">
                  <c:v>93.265604228245934</c:v>
                </c:pt>
                <c:pt idx="2891" formatCode="General">
                  <c:v>93.392153871565753</c:v>
                </c:pt>
                <c:pt idx="2892" formatCode="General">
                  <c:v>93.521857953176095</c:v>
                </c:pt>
                <c:pt idx="2893" formatCode="General">
                  <c:v>93.654890259519973</c:v>
                </c:pt>
                <c:pt idx="2894" formatCode="General">
                  <c:v>93.79143957386151</c:v>
                </c:pt>
                <c:pt idx="2895" formatCode="General">
                  <c:v>93.931711465750467</c:v>
                </c:pt>
                <c:pt idx="2896" formatCode="General">
                  <c:v>94.075930356753659</c:v>
                </c:pt>
                <c:pt idx="2897" formatCode="General">
                  <c:v>94.22434191541025</c:v>
                </c:pt>
                <c:pt idx="2898" formatCode="General">
                  <c:v>94.377215846629426</c:v>
                </c:pt>
                <c:pt idx="2899" formatCode="General">
                  <c:v>94.53484915636713</c:v>
                </c:pt>
                <c:pt idx="2900" formatCode="General">
                  <c:v>94.697569992468871</c:v>
                </c:pt>
                <c:pt idx="2901" formatCode="General">
                  <c:v>94.865742188520798</c:v>
                </c:pt>
                <c:pt idx="2902" formatCode="General">
                  <c:v>95.039770671438234</c:v>
                </c:pt>
                <c:pt idx="2903" formatCode="General">
                  <c:v>95.220107938183489</c:v>
                </c:pt>
                <c:pt idx="2904" formatCode="General">
                  <c:v>95.407261866461141</c:v>
                </c:pt>
                <c:pt idx="2905" formatCode="General">
                  <c:v>95.601805204246048</c:v>
                </c:pt>
                <c:pt idx="2906" formatCode="General">
                  <c:v>95.804387191922629</c:v>
                </c:pt>
                <c:pt idx="2907" formatCode="General">
                  <c:v>96.015747920983742</c:v>
                </c:pt>
                <c:pt idx="2908" formatCode="General">
                  <c:v>96.236736243117221</c:v>
                </c:pt>
                <c:pt idx="2909" formatCode="General">
                  <c:v>96.468332341258275</c:v>
                </c:pt>
                <c:pt idx="2910" formatCode="General">
                  <c:v>96.711676503526007</c:v>
                </c:pt>
                <c:pt idx="2911" formatCode="General">
                  <c:v>96.968106271263622</c:v>
                </c:pt>
                <c:pt idx="2912" formatCode="General">
                  <c:v>97.239205076224167</c:v>
                </c:pt>
                <c:pt idx="2913" formatCode="General">
                  <c:v>97.52686692668459</c:v>
                </c:pt>
                <c:pt idx="2914" formatCode="General">
                  <c:v>97.833383968794976</c:v>
                </c:pt>
                <c:pt idx="2915" formatCode="General">
                  <c:v>98.16156740494543</c:v>
                </c:pt>
                <c:pt idx="2916" formatCode="General">
                  <c:v>98.514918334333004</c:v>
                </c:pt>
                <c:pt idx="2917" formatCode="General">
                  <c:v>98.897875574791101</c:v>
                </c:pt>
                <c:pt idx="2918" formatCode="General">
                  <c:v>99.316186394114567</c:v>
                </c:pt>
                <c:pt idx="2919" formatCode="General">
                  <c:v>99.777481698024502</c:v>
                </c:pt>
                <c:pt idx="2920" formatCode="General">
                  <c:v>100.29220845946655</c:v>
                </c:pt>
                <c:pt idx="2921" formatCode="General">
                  <c:v>100.87522498012301</c:v>
                </c:pt>
                <c:pt idx="2922" formatCode="General">
                  <c:v>101.5487220807359</c:v>
                </c:pt>
                <c:pt idx="2923" formatCode="General">
                  <c:v>102.34806804452727</c:v>
                </c:pt>
                <c:pt idx="2924" formatCode="General">
                  <c:v>103.335010540544</c:v>
                </c:pt>
                <c:pt idx="2925" formatCode="General">
                  <c:v>104.63330496361193</c:v>
                </c:pt>
                <c:pt idx="2926" formatCode="General">
                  <c:v>106.55799662704061</c:v>
                </c:pt>
                <c:pt idx="2927" formatCode="General">
                  <c:v>110.5326266386147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86D-416C-8E6D-ADB72B57C024}"/>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39.12062711998388</c:v>
                </c:pt>
                <c:pt idx="1">
                  <c:v>41.162540251126202</c:v>
                </c:pt>
                <c:pt idx="2">
                  <c:v>42.195741072247976</c:v>
                </c:pt>
                <c:pt idx="3">
                  <c:v>42.909843432975478</c:v>
                </c:pt>
                <c:pt idx="4">
                  <c:v>43.462205996792605</c:v>
                </c:pt>
                <c:pt idx="5">
                  <c:v>43.915726066288883</c:v>
                </c:pt>
                <c:pt idx="6">
                  <c:v>44.302188552300784</c:v>
                </c:pt>
                <c:pt idx="7">
                  <c:v>44.639985986433558</c:v>
                </c:pt>
                <c:pt idx="8">
                  <c:v>44.940757320033619</c:v>
                </c:pt>
                <c:pt idx="9">
                  <c:v>45.212353424498012</c:v>
                </c:pt>
                <c:pt idx="10">
                  <c:v>45.460330392432923</c:v>
                </c:pt>
                <c:pt idx="11">
                  <c:v>45.688770391523434</c:v>
                </c:pt>
                <c:pt idx="12">
                  <c:v>45.900764253124194</c:v>
                </c:pt>
                <c:pt idx="13">
                  <c:v>46.098710731472757</c:v>
                </c:pt>
                <c:pt idx="14">
                  <c:v>46.284510311382405</c:v>
                </c:pt>
                <c:pt idx="15">
                  <c:v>46.459695332318113</c:v>
                </c:pt>
                <c:pt idx="16">
                  <c:v>46.625520057169467</c:v>
                </c:pt>
                <c:pt idx="17">
                  <c:v>46.78302466339796</c:v>
                </c:pt>
                <c:pt idx="18">
                  <c:v>46.933081745921704</c:v>
                </c:pt>
                <c:pt idx="19">
                  <c:v>47.076430785969478</c:v>
                </c:pt>
                <c:pt idx="20">
                  <c:v>47.213704149790985</c:v>
                </c:pt>
                <c:pt idx="21">
                  <c:v>47.345447005246164</c:v>
                </c:pt>
                <c:pt idx="22">
                  <c:v>47.472132792494648</c:v>
                </c:pt>
                <c:pt idx="23">
                  <c:v>47.594175392451106</c:v>
                </c:pt>
                <c:pt idx="24">
                  <c:v>47.711938806838752</c:v>
                </c:pt>
                <c:pt idx="25">
                  <c:v>47.825744938413656</c:v>
                </c:pt>
                <c:pt idx="26">
                  <c:v>47.935879903329045</c:v>
                </c:pt>
                <c:pt idx="27">
                  <c:v>48.042599196954491</c:v>
                </c:pt>
                <c:pt idx="28">
                  <c:v>48.146131955114342</c:v>
                </c:pt>
                <c:pt idx="29">
                  <c:v>48.246684495025427</c:v>
                </c:pt>
                <c:pt idx="30">
                  <c:v>48.34444327775585</c:v>
                </c:pt>
                <c:pt idx="31">
                  <c:v>48.43957740240883</c:v>
                </c:pt>
                <c:pt idx="32">
                  <c:v>48.532240718439205</c:v>
                </c:pt>
                <c:pt idx="33">
                  <c:v>48.622573624420035</c:v>
                </c:pt>
                <c:pt idx="34">
                  <c:v>48.710704607696272</c:v>
                </c:pt>
                <c:pt idx="35">
                  <c:v>48.796751568620515</c:v>
                </c:pt>
                <c:pt idx="36">
                  <c:v>48.880822964682949</c:v>
                </c:pt>
                <c:pt idx="37">
                  <c:v>48.963018803258109</c:v>
                </c:pt>
                <c:pt idx="38">
                  <c:v>49.043431506471812</c:v>
                </c:pt>
                <c:pt idx="39">
                  <c:v>49.122146667531595</c:v>
                </c:pt>
                <c:pt idx="40">
                  <c:v>49.199243714525629</c:v>
                </c:pt>
                <c:pt idx="41">
                  <c:v>49.274796495000778</c:v>
                </c:pt>
                <c:pt idx="42">
                  <c:v>49.348873792443314</c:v>
                </c:pt>
                <c:pt idx="43">
                  <c:v>49.421539784000529</c:v>
                </c:pt>
                <c:pt idx="44">
                  <c:v>49.492854447317193</c:v>
                </c:pt>
                <c:pt idx="45">
                  <c:v>49.562873923153283</c:v>
                </c:pt>
                <c:pt idx="46">
                  <c:v>49.631650839449883</c:v>
                </c:pt>
                <c:pt idx="47">
                  <c:v>49.699234601678178</c:v>
                </c:pt>
                <c:pt idx="48">
                  <c:v>49.765671653611612</c:v>
                </c:pt>
                <c:pt idx="49">
                  <c:v>49.83100571207882</c:v>
                </c:pt>
                <c:pt idx="50">
                  <c:v>49.895277978763801</c:v>
                </c:pt>
                <c:pt idx="51">
                  <c:v>49.958527331705298</c:v>
                </c:pt>
                <c:pt idx="52">
                  <c:v>50.020790498795996</c:v>
                </c:pt>
                <c:pt idx="53">
                  <c:v>50.08210221528212</c:v>
                </c:pt>
                <c:pt idx="54">
                  <c:v>50.142495367009261</c:v>
                </c:pt>
                <c:pt idx="55">
                  <c:v>50.202001120940992</c:v>
                </c:pt>
                <c:pt idx="56">
                  <c:v>50.260649044289082</c:v>
                </c:pt>
                <c:pt idx="57">
                  <c:v>50.318467213432029</c:v>
                </c:pt>
                <c:pt idx="58">
                  <c:v>50.37548231365912</c:v>
                </c:pt>
                <c:pt idx="59">
                  <c:v>50.431719730655438</c:v>
                </c:pt>
                <c:pt idx="60">
                  <c:v>50.487203634538886</c:v>
                </c:pt>
                <c:pt idx="61">
                  <c:v>50.541957057167835</c:v>
                </c:pt>
                <c:pt idx="62">
                  <c:v>50.596001963358766</c:v>
                </c:pt>
                <c:pt idx="63">
                  <c:v>50.649359316583009</c:v>
                </c:pt>
                <c:pt idx="64">
                  <c:v>50.70204913965037</c:v>
                </c:pt>
                <c:pt idx="65">
                  <c:v>50.754090570833789</c:v>
                </c:pt>
                <c:pt idx="66">
                  <c:v>50.805501915841845</c:v>
                </c:pt>
                <c:pt idx="67">
                  <c:v>50.856300696003494</c:v>
                </c:pt>
                <c:pt idx="68">
                  <c:v>50.906503692993383</c:v>
                </c:pt>
                <c:pt idx="69">
                  <c:v>50.956126990392576</c:v>
                </c:pt>
                <c:pt idx="70">
                  <c:v>51.005186012350897</c:v>
                </c:pt>
                <c:pt idx="71">
                  <c:v>51.053695559591013</c:v>
                </c:pt>
                <c:pt idx="72">
                  <c:v>51.101669842971738</c:v>
                </c:pt>
                <c:pt idx="73">
                  <c:v>51.149122514807217</c:v>
                </c:pt>
                <c:pt idx="74">
                  <c:v>51.19606669812039</c:v>
                </c:pt>
                <c:pt idx="75">
                  <c:v>51.242515013992879</c:v>
                </c:pt>
                <c:pt idx="76">
                  <c:v>51.288479607158791</c:v>
                </c:pt>
                <c:pt idx="77">
                  <c:v>51.33397216997632</c:v>
                </c:pt>
                <c:pt idx="78">
                  <c:v>51.379003964899894</c:v>
                </c:pt>
                <c:pt idx="79">
                  <c:v>51.423585845564169</c:v>
                </c:pt>
                <c:pt idx="80">
                  <c:v>51.46772827658225</c:v>
                </c:pt>
                <c:pt idx="81">
                  <c:v>51.511441352151351</c:v>
                </c:pt>
                <c:pt idx="82">
                  <c:v>51.554734813551491</c:v>
                </c:pt>
                <c:pt idx="83">
                  <c:v>51.597618065615698</c:v>
                </c:pt>
                <c:pt idx="84">
                  <c:v>51.6401001922437</c:v>
                </c:pt>
                <c:pt idx="85">
                  <c:v>51.682189971025366</c:v>
                </c:pt>
                <c:pt idx="86">
                  <c:v>51.723895887034715</c:v>
                </c:pt>
                <c:pt idx="87">
                  <c:v>51.765226145850541</c:v>
                </c:pt>
                <c:pt idx="88">
                  <c:v>51.80618868585546</c:v>
                </c:pt>
                <c:pt idx="89">
                  <c:v>51.846791189860923</c:v>
                </c:pt>
                <c:pt idx="90">
                  <c:v>51.887041096102372</c:v>
                </c:pt>
                <c:pt idx="91">
                  <c:v>51.926945608645063</c:v>
                </c:pt>
                <c:pt idx="92">
                  <c:v>51.966511707238467</c:v>
                </c:pt>
                <c:pt idx="93">
                  <c:v>52.005746156653842</c:v>
                </c:pt>
                <c:pt idx="94">
                  <c:v>52.044655515537542</c:v>
                </c:pt>
                <c:pt idx="95">
                  <c:v>52.083246144809891</c:v>
                </c:pt>
                <c:pt idx="96">
                  <c:v>52.121524215637507</c:v>
                </c:pt>
                <c:pt idx="97">
                  <c:v>52.159495717004901</c:v>
                </c:pt>
                <c:pt idx="98">
                  <c:v>52.197166462909465</c:v>
                </c:pt>
                <c:pt idx="99">
                  <c:v>52.234542099202052</c:v>
                </c:pt>
                <c:pt idx="100">
                  <c:v>52.271628110094234</c:v>
                </c:pt>
                <c:pt idx="101">
                  <c:v>52.308429824351386</c:v>
                </c:pt>
                <c:pt idx="102">
                  <c:v>52.344952421189802</c:v>
                </c:pt>
                <c:pt idx="103">
                  <c:v>52.381200935894881</c:v>
                </c:pt>
                <c:pt idx="104">
                  <c:v>52.417180265175766</c:v>
                </c:pt>
                <c:pt idx="105">
                  <c:v>52.452895172271724</c:v>
                </c:pt>
                <c:pt idx="106">
                  <c:v>52.488350291823487</c:v>
                </c:pt>
                <c:pt idx="107">
                  <c:v>52.523550134522864</c:v>
                </c:pt>
                <c:pt idx="108">
                  <c:v>52.558499091552484</c:v>
                </c:pt>
                <c:pt idx="109">
                  <c:v>52.593201438827087</c:v>
                </c:pt>
                <c:pt idx="110">
                  <c:v>52.627661341046895</c:v>
                </c:pt>
                <c:pt idx="111">
                  <c:v>52.661882855573019</c:v>
                </c:pt>
                <c:pt idx="112">
                  <c:v>52.695869936134351</c:v>
                </c:pt>
                <c:pt idx="113">
                  <c:v>52.729626436374502</c:v>
                </c:pt>
                <c:pt idx="114">
                  <c:v>52.763156113247248</c:v>
                </c:pt>
                <c:pt idx="115">
                  <c:v>52.79646263026801</c:v>
                </c:pt>
                <c:pt idx="116">
                  <c:v>52.829549560628891</c:v>
                </c:pt>
                <c:pt idx="117">
                  <c:v>52.862420390183964</c:v>
                </c:pt>
                <c:pt idx="118">
                  <c:v>52.895078520311223</c:v>
                </c:pt>
                <c:pt idx="119">
                  <c:v>52.9275272706575</c:v>
                </c:pt>
                <c:pt idx="120">
                  <c:v>52.959769881771884</c:v>
                </c:pt>
                <c:pt idx="121">
                  <c:v>52.991809517633158</c:v>
                </c:pt>
                <c:pt idx="122">
                  <c:v>53.023649268076255</c:v>
                </c:pt>
                <c:pt idx="123">
                  <c:v>53.055292151122735</c:v>
                </c:pt>
                <c:pt idx="124">
                  <c:v>53.086741115219617</c:v>
                </c:pt>
                <c:pt idx="125">
                  <c:v>53.117999041391045</c:v>
                </c:pt>
                <c:pt idx="126">
                  <c:v>53.149068745306721</c:v>
                </c:pt>
                <c:pt idx="127">
                  <c:v>53.179952979271086</c:v>
                </c:pt>
                <c:pt idx="128">
                  <c:v>53.210654434136771</c:v>
                </c:pt>
                <c:pt idx="129">
                  <c:v>53.241175741145824</c:v>
                </c:pt>
                <c:pt idx="130">
                  <c:v>53.27151947370195</c:v>
                </c:pt>
                <c:pt idx="131">
                  <c:v>53.301688149076881</c:v>
                </c:pt>
                <c:pt idx="132">
                  <c:v>53.331684230053838</c:v>
                </c:pt>
                <c:pt idx="133">
                  <c:v>53.361510126510723</c:v>
                </c:pt>
                <c:pt idx="134">
                  <c:v>53.391168196945905</c:v>
                </c:pt>
                <c:pt idx="135">
                  <c:v>53.420660749948865</c:v>
                </c:pt>
                <c:pt idx="136">
                  <c:v>53.449990045618257</c:v>
                </c:pt>
                <c:pt idx="137">
                  <c:v>53.47915829692954</c:v>
                </c:pt>
                <c:pt idx="138">
                  <c:v>53.508167671054395</c:v>
                </c:pt>
                <c:pt idx="139">
                  <c:v>53.537020290633862</c:v>
                </c:pt>
                <c:pt idx="140">
                  <c:v>53.565718235007296</c:v>
                </c:pt>
                <c:pt idx="141">
                  <c:v>53.59426354139881</c:v>
                </c:pt>
                <c:pt idx="142">
                  <c:v>53.622658206063079</c:v>
                </c:pt>
                <c:pt idx="143">
                  <c:v>53.650904185392122</c:v>
                </c:pt>
                <c:pt idx="144">
                  <c:v>53.679003396984733</c:v>
                </c:pt>
                <c:pt idx="145">
                  <c:v>53.706957720679895</c:v>
                </c:pt>
                <c:pt idx="146">
                  <c:v>53.73476899955584</c:v>
                </c:pt>
                <c:pt idx="147">
                  <c:v>53.762439040895984</c:v>
                </c:pt>
                <c:pt idx="148">
                  <c:v>53.789969617123091</c:v>
                </c:pt>
                <c:pt idx="149">
                  <c:v>53.817362466702953</c:v>
                </c:pt>
                <c:pt idx="150">
                  <c:v>53.844619295018717</c:v>
                </c:pt>
                <c:pt idx="151">
                  <c:v>53.871741775217039</c:v>
                </c:pt>
                <c:pt idx="152">
                  <c:v>53.898731549027133</c:v>
                </c:pt>
                <c:pt idx="153">
                  <c:v>53.925590227553819</c:v>
                </c:pt>
                <c:pt idx="154">
                  <c:v>53.952319392045453</c:v>
                </c:pt>
                <c:pt idx="155">
                  <c:v>53.978920594637735</c:v>
                </c:pt>
                <c:pt idx="156">
                  <c:v>54.005395359074413</c:v>
                </c:pt>
                <c:pt idx="157">
                  <c:v>54.031745181405498</c:v>
                </c:pt>
                <c:pt idx="158">
                  <c:v>54.057971530664126</c:v>
                </c:pt>
                <c:pt idx="159">
                  <c:v>54.084075849522584</c:v>
                </c:pt>
                <c:pt idx="160">
                  <c:v>54.110059554928483</c:v>
                </c:pt>
                <c:pt idx="161">
                  <c:v>54.13592403872164</c:v>
                </c:pt>
                <c:pt idx="162">
                  <c:v>54.161670668232439</c:v>
                </c:pt>
                <c:pt idx="163">
                  <c:v>54.187300786862345</c:v>
                </c:pt>
                <c:pt idx="164">
                  <c:v>54.212815714647213</c:v>
                </c:pt>
                <c:pt idx="165">
                  <c:v>54.238216748803957</c:v>
                </c:pt>
                <c:pt idx="166">
                  <c:v>54.263505164261218</c:v>
                </c:pt>
                <c:pt idx="167">
                  <c:v>54.2886822141745</c:v>
                </c:pt>
                <c:pt idx="168">
                  <c:v>54.313749130426558</c:v>
                </c:pt>
                <c:pt idx="169">
                  <c:v>54.338707124113199</c:v>
                </c:pt>
                <c:pt idx="170">
                  <c:v>54.363557386015245</c:v>
                </c:pt>
                <c:pt idx="171">
                  <c:v>54.388301087057151</c:v>
                </c:pt>
                <c:pt idx="172">
                  <c:v>54.412939378752547</c:v>
                </c:pt>
                <c:pt idx="173">
                  <c:v>54.437473393637234</c:v>
                </c:pt>
                <c:pt idx="174">
                  <c:v>54.461904245690199</c:v>
                </c:pt>
                <c:pt idx="175">
                  <c:v>54.486233030742873</c:v>
                </c:pt>
                <c:pt idx="176">
                  <c:v>54.510460826876979</c:v>
                </c:pt>
                <c:pt idx="177">
                  <c:v>54.534588694811603</c:v>
                </c:pt>
                <c:pt idx="178">
                  <c:v>54.558617678279575</c:v>
                </c:pt>
                <c:pt idx="179">
                  <c:v>54.582548804393703</c:v>
                </c:pt>
                <c:pt idx="180">
                  <c:v>54.606383084003035</c:v>
                </c:pt>
                <c:pt idx="181">
                  <c:v>54.630121512039601</c:v>
                </c:pt>
                <c:pt idx="182">
                  <c:v>54.653765067855879</c:v>
                </c:pt>
                <c:pt idx="183">
                  <c:v>54.677314715553315</c:v>
                </c:pt>
                <c:pt idx="184">
                  <c:v>54.700771404302046</c:v>
                </c:pt>
                <c:pt idx="185">
                  <c:v>54.724136068652385</c:v>
                </c:pt>
                <c:pt idx="186">
                  <c:v>54.747409628838078</c:v>
                </c:pt>
                <c:pt idx="187">
                  <c:v>54.770592991071652</c:v>
                </c:pt>
                <c:pt idx="188">
                  <c:v>54.793687047832123</c:v>
                </c:pt>
                <c:pt idx="189">
                  <c:v>54.816692678145415</c:v>
                </c:pt>
                <c:pt idx="190">
                  <c:v>54.839610747857428</c:v>
                </c:pt>
                <c:pt idx="191">
                  <c:v>54.8624421099003</c:v>
                </c:pt>
                <c:pt idx="192">
                  <c:v>54.885187604551859</c:v>
                </c:pt>
                <c:pt idx="193">
                  <c:v>54.907848059688497</c:v>
                </c:pt>
                <c:pt idx="194">
                  <c:v>54.930424291031862</c:v>
                </c:pt>
                <c:pt idx="195">
                  <c:v>54.952917102389179</c:v>
                </c:pt>
                <c:pt idx="196">
                  <c:v>54.975327285887815</c:v>
                </c:pt>
                <c:pt idx="197">
                  <c:v>54.997655622203887</c:v>
                </c:pt>
                <c:pt idx="198">
                  <c:v>55.019902880785423</c:v>
                </c:pt>
                <c:pt idx="199">
                  <c:v>55.042069820069905</c:v>
                </c:pt>
                <c:pt idx="200">
                  <c:v>55.064157187696637</c:v>
                </c:pt>
                <c:pt idx="201">
                  <c:v>55.086165720713936</c:v>
                </c:pt>
                <c:pt idx="202">
                  <c:v>55.108096145781374</c:v>
                </c:pt>
                <c:pt idx="203">
                  <c:v>55.12994917936706</c:v>
                </c:pt>
                <c:pt idx="204">
                  <c:v>55.151725527940386</c:v>
                </c:pt>
                <c:pt idx="205">
                  <c:v>55.173425888160097</c:v>
                </c:pt>
                <c:pt idx="206">
                  <c:v>55.19505094705795</c:v>
                </c:pt>
                <c:pt idx="207">
                  <c:v>55.216601382218023</c:v>
                </c:pt>
                <c:pt idx="208">
                  <c:v>55.238077861951929</c:v>
                </c:pt>
                <c:pt idx="209">
                  <c:v>55.259481045469848</c:v>
                </c:pt>
                <c:pt idx="210">
                  <c:v>55.280811583047665</c:v>
                </c:pt>
                <c:pt idx="211">
                  <c:v>55.302070116190258</c:v>
                </c:pt>
                <c:pt idx="212">
                  <c:v>55.323257277790965</c:v>
                </c:pt>
                <c:pt idx="213">
                  <c:v>55.344373692287547</c:v>
                </c:pt>
                <c:pt idx="214">
                  <c:v>55.365419975814476</c:v>
                </c:pt>
                <c:pt idx="215">
                  <c:v>55.386396736351855</c:v>
                </c:pt>
                <c:pt idx="216">
                  <c:v>55.407304573870995</c:v>
                </c:pt>
                <c:pt idx="217">
                  <c:v>55.428144080476663</c:v>
                </c:pt>
                <c:pt idx="218">
                  <c:v>55.448915840546228</c:v>
                </c:pt>
                <c:pt idx="219">
                  <c:v>55.469620430865675</c:v>
                </c:pt>
                <c:pt idx="220">
                  <c:v>55.490258420762679</c:v>
                </c:pt>
                <c:pt idx="221">
                  <c:v>55.510830372236633</c:v>
                </c:pt>
                <c:pt idx="222">
                  <c:v>55.53133684008597</c:v>
                </c:pt>
                <c:pt idx="223">
                  <c:v>55.551778372032587</c:v>
                </c:pt>
                <c:pt idx="224">
                  <c:v>55.572155508843707</c:v>
                </c:pt>
                <c:pt idx="225">
                  <c:v>55.592468784450915</c:v>
                </c:pt>
                <c:pt idx="226">
                  <c:v>55.612718726066859</c:v>
                </c:pt>
                <c:pt idx="227">
                  <c:v>55.632905854299274</c:v>
                </c:pt>
                <c:pt idx="228">
                  <c:v>55.653030683262642</c:v>
                </c:pt>
                <c:pt idx="229">
                  <c:v>55.673093720687547</c:v>
                </c:pt>
                <c:pt idx="230">
                  <c:v>55.693095468027579</c:v>
                </c:pt>
                <c:pt idx="231">
                  <c:v>55.713036420564123</c:v>
                </c:pt>
                <c:pt idx="232">
                  <c:v>55.732917067508886</c:v>
                </c:pt>
                <c:pt idx="233">
                  <c:v>55.752737892104278</c:v>
                </c:pt>
                <c:pt idx="234">
                  <c:v>55.772499371721736</c:v>
                </c:pt>
                <c:pt idx="235">
                  <c:v>55.79220197795803</c:v>
                </c:pt>
                <c:pt idx="236">
                  <c:v>55.811846176729539</c:v>
                </c:pt>
                <c:pt idx="237">
                  <c:v>55.83143242836465</c:v>
                </c:pt>
                <c:pt idx="238">
                  <c:v>55.850961187694203</c:v>
                </c:pt>
                <c:pt idx="239">
                  <c:v>55.870432904140145</c:v>
                </c:pt>
                <c:pt idx="240">
                  <c:v>55.889848021802429</c:v>
                </c:pt>
                <c:pt idx="241">
                  <c:v>55.909206979544024</c:v>
                </c:pt>
                <c:pt idx="242">
                  <c:v>55.928510211074382</c:v>
                </c:pt>
                <c:pt idx="243">
                  <c:v>55.947758145031138</c:v>
                </c:pt>
                <c:pt idx="244">
                  <c:v>55.966951205060184</c:v>
                </c:pt>
                <c:pt idx="245">
                  <c:v>55.986089809894189</c:v>
                </c:pt>
                <c:pt idx="246">
                  <c:v>56.005174373429604</c:v>
                </c:pt>
                <c:pt idx="247">
                  <c:v>56.024205304802031</c:v>
                </c:pt>
                <c:pt idx="248">
                  <c:v>56.04318300846024</c:v>
                </c:pt>
                <c:pt idx="249">
                  <c:v>56.062107884238678</c:v>
                </c:pt>
                <c:pt idx="250">
                  <c:v>56.080980327428584</c:v>
                </c:pt>
                <c:pt idx="251">
                  <c:v>56.099800728847711</c:v>
                </c:pt>
                <c:pt idx="252">
                  <c:v>56.118569474908782</c:v>
                </c:pt>
                <c:pt idx="253">
                  <c:v>56.137286947686491</c:v>
                </c:pt>
                <c:pt idx="254">
                  <c:v>56.15595352498336</c:v>
                </c:pt>
                <c:pt idx="255">
                  <c:v>56.174569580394255</c:v>
                </c:pt>
                <c:pt idx="256">
                  <c:v>56.193135483369723</c:v>
                </c:pt>
                <c:pt idx="257">
                  <c:v>56.211651599278092</c:v>
                </c:pt>
                <c:pt idx="258">
                  <c:v>56.230118289466461</c:v>
                </c:pt>
                <c:pt idx="259">
                  <c:v>56.248535911320502</c:v>
                </c:pt>
                <c:pt idx="260">
                  <c:v>56.26690481832312</c:v>
                </c:pt>
                <c:pt idx="261">
                  <c:v>56.285225360112129</c:v>
                </c:pt>
                <c:pt idx="262">
                  <c:v>56.303497882536696</c:v>
                </c:pt>
                <c:pt idx="263">
                  <c:v>56.321722727712888</c:v>
                </c:pt>
                <c:pt idx="264">
                  <c:v>56.339900234078172</c:v>
                </c:pt>
                <c:pt idx="265">
                  <c:v>56.358030736444789</c:v>
                </c:pt>
                <c:pt idx="266">
                  <c:v>56.376114566052344</c:v>
                </c:pt>
                <c:pt idx="267">
                  <c:v>56.394152050619311</c:v>
                </c:pt>
                <c:pt idx="268">
                  <c:v>56.412143514393634</c:v>
                </c:pt>
                <c:pt idx="269">
                  <c:v>56.430089278202423</c:v>
                </c:pt>
                <c:pt idx="270">
                  <c:v>56.447989659500749</c:v>
                </c:pt>
                <c:pt idx="271">
                  <c:v>56.465844972419639</c:v>
                </c:pt>
                <c:pt idx="272">
                  <c:v>56.483655527812992</c:v>
                </c:pt>
                <c:pt idx="273">
                  <c:v>56.501421633303991</c:v>
                </c:pt>
                <c:pt idx="274">
                  <c:v>56.519143593330391</c:v>
                </c:pt>
                <c:pt idx="275">
                  <c:v>56.536821709189184</c:v>
                </c:pt>
                <c:pt idx="276">
                  <c:v>56.554456279080419</c:v>
                </c:pt>
                <c:pt idx="277">
                  <c:v>56.572047598150235</c:v>
                </c:pt>
                <c:pt idx="278">
                  <c:v>56.589595958533224</c:v>
                </c:pt>
                <c:pt idx="279">
                  <c:v>56.607101649393933</c:v>
                </c:pt>
                <c:pt idx="280">
                  <c:v>56.624564956967767</c:v>
                </c:pt>
                <c:pt idx="281">
                  <c:v>56.641986164601121</c:v>
                </c:pt>
                <c:pt idx="282">
                  <c:v>56.659365552790803</c:v>
                </c:pt>
                <c:pt idx="283">
                  <c:v>56.676703399222859</c:v>
                </c:pt>
                <c:pt idx="284">
                  <c:v>56.693999978810631</c:v>
                </c:pt>
                <c:pt idx="285">
                  <c:v>56.711255563732287</c:v>
                </c:pt>
                <c:pt idx="286">
                  <c:v>56.728470423467584</c:v>
                </c:pt>
                <c:pt idx="287">
                  <c:v>56.745644824834116</c:v>
                </c:pt>
                <c:pt idx="288">
                  <c:v>56.762779032022884</c:v>
                </c:pt>
                <c:pt idx="289">
                  <c:v>56.77987330663332</c:v>
                </c:pt>
                <c:pt idx="290">
                  <c:v>56.796927907707669</c:v>
                </c:pt>
                <c:pt idx="291">
                  <c:v>56.813943091764841</c:v>
                </c:pt>
                <c:pt idx="292">
                  <c:v>56.830919112833705</c:v>
                </c:pt>
                <c:pt idx="293">
                  <c:v>56.84785622248576</c:v>
                </c:pt>
                <c:pt idx="294">
                  <c:v>56.864754669867366</c:v>
                </c:pt>
                <c:pt idx="295">
                  <c:v>56.88161470173138</c:v>
                </c:pt>
                <c:pt idx="296">
                  <c:v>56.898436562468291</c:v>
                </c:pt>
                <c:pt idx="297">
                  <c:v>56.915220494136847</c:v>
                </c:pt>
                <c:pt idx="298">
                  <c:v>56.931966736494203</c:v>
                </c:pt>
                <c:pt idx="299">
                  <c:v>56.948675527025486</c:v>
                </c:pt>
                <c:pt idx="300">
                  <c:v>56.965347100973062</c:v>
                </c:pt>
                <c:pt idx="301">
                  <c:v>56.981981691365128</c:v>
                </c:pt>
                <c:pt idx="302">
                  <c:v>56.998579529044001</c:v>
                </c:pt>
                <c:pt idx="303">
                  <c:v>57.015140842693853</c:v>
                </c:pt>
                <c:pt idx="304">
                  <c:v>57.031665858868081</c:v>
                </c:pt>
                <c:pt idx="305">
                  <c:v>57.04815480201615</c:v>
                </c:pt>
                <c:pt idx="306">
                  <c:v>57.064607894510125</c:v>
                </c:pt>
                <c:pt idx="307">
                  <c:v>57.0810253566707</c:v>
                </c:pt>
                <c:pt idx="308">
                  <c:v>57.09740740679279</c:v>
                </c:pt>
                <c:pt idx="309">
                  <c:v>57.113754261170847</c:v>
                </c:pt>
                <c:pt idx="310">
                  <c:v>57.130066134123673</c:v>
                </c:pt>
                <c:pt idx="311">
                  <c:v>57.146343238018829</c:v>
                </c:pt>
                <c:pt idx="312">
                  <c:v>57.162585783296798</c:v>
                </c:pt>
                <c:pt idx="313">
                  <c:v>57.17879397849461</c:v>
                </c:pt>
                <c:pt idx="314">
                  <c:v>57.194968030269237</c:v>
                </c:pt>
                <c:pt idx="315">
                  <c:v>57.211108143420503</c:v>
                </c:pt>
                <c:pt idx="316">
                  <c:v>57.227214520913783</c:v>
                </c:pt>
                <c:pt idx="317">
                  <c:v>57.243287363902212</c:v>
                </c:pt>
                <c:pt idx="318">
                  <c:v>57.259326871748691</c:v>
                </c:pt>
                <c:pt idx="319">
                  <c:v>57.275333242047395</c:v>
                </c:pt>
                <c:pt idx="320">
                  <c:v>57.291306670645149</c:v>
                </c:pt>
                <c:pt idx="321">
                  <c:v>57.307247351662333</c:v>
                </c:pt>
                <c:pt idx="322">
                  <c:v>57.323155477513524</c:v>
                </c:pt>
                <c:pt idx="323">
                  <c:v>57.339031238927817</c:v>
                </c:pt>
                <c:pt idx="324">
                  <c:v>57.354874824968867</c:v>
                </c:pt>
                <c:pt idx="325">
                  <c:v>57.370686423054593</c:v>
                </c:pt>
                <c:pt idx="326">
                  <c:v>57.386466218976658</c:v>
                </c:pt>
                <c:pt idx="327">
                  <c:v>57.402214396919547</c:v>
                </c:pt>
                <c:pt idx="328">
                  <c:v>57.417931139479457</c:v>
                </c:pt>
                <c:pt idx="329">
                  <c:v>57.433616627682881</c:v>
                </c:pt>
                <c:pt idx="330">
                  <c:v>57.449271041004927</c:v>
                </c:pt>
                <c:pt idx="331">
                  <c:v>57.464894557387339</c:v>
                </c:pt>
                <c:pt idx="332">
                  <c:v>57.480487353256287</c:v>
                </c:pt>
                <c:pt idx="333">
                  <c:v>57.496049603539859</c:v>
                </c:pt>
                <c:pt idx="334">
                  <c:v>57.511581481685361</c:v>
                </c:pt>
                <c:pt idx="335">
                  <c:v>57.527083159676309</c:v>
                </c:pt>
                <c:pt idx="336">
                  <c:v>57.542554808049204</c:v>
                </c:pt>
                <c:pt idx="337">
                  <c:v>57.557996595910048</c:v>
                </c:pt>
                <c:pt idx="338">
                  <c:v>57.57340869095065</c:v>
                </c:pt>
                <c:pt idx="339">
                  <c:v>57.588791259464649</c:v>
                </c:pt>
                <c:pt idx="340">
                  <c:v>57.604144466363394</c:v>
                </c:pt>
                <c:pt idx="341">
                  <c:v>57.61946847519151</c:v>
                </c:pt>
                <c:pt idx="342">
                  <c:v>57.634763448142287</c:v>
                </c:pt>
                <c:pt idx="343">
                  <c:v>57.650029546072801</c:v>
                </c:pt>
                <c:pt idx="344">
                  <c:v>57.665266928518946</c:v>
                </c:pt>
                <c:pt idx="345">
                  <c:v>57.680475753710127</c:v>
                </c:pt>
                <c:pt idx="346">
                  <c:v>57.695656178583768</c:v>
                </c:pt>
                <c:pt idx="347">
                  <c:v>57.71080835879971</c:v>
                </c:pt>
                <c:pt idx="348">
                  <c:v>57.72593244875425</c:v>
                </c:pt>
                <c:pt idx="349">
                  <c:v>57.741028601594167</c:v>
                </c:pt>
                <c:pt idx="350">
                  <c:v>57.756096969230377</c:v>
                </c:pt>
                <c:pt idx="351">
                  <c:v>57.77113770235156</c:v>
                </c:pt>
                <c:pt idx="352">
                  <c:v>57.78615095043746</c:v>
                </c:pt>
                <c:pt idx="353">
                  <c:v>57.801136861772122</c:v>
                </c:pt>
                <c:pt idx="354">
                  <c:v>57.816095583456821</c:v>
                </c:pt>
                <c:pt idx="355">
                  <c:v>57.831027261422975</c:v>
                </c:pt>
                <c:pt idx="356">
                  <c:v>57.84593204044468</c:v>
                </c:pt>
                <c:pt idx="357">
                  <c:v>57.860810064151302</c:v>
                </c:pt>
                <c:pt idx="358">
                  <c:v>57.875661475039699</c:v>
                </c:pt>
                <c:pt idx="359">
                  <c:v>57.890486414486404</c:v>
                </c:pt>
                <c:pt idx="360">
                  <c:v>57.905285022759571</c:v>
                </c:pt>
                <c:pt idx="361">
                  <c:v>57.920057439030813</c:v>
                </c:pt>
                <c:pt idx="362">
                  <c:v>57.934803801386849</c:v>
                </c:pt>
                <c:pt idx="363">
                  <c:v>57.949524246841023</c:v>
                </c:pt>
                <c:pt idx="364">
                  <c:v>57.964218911344616</c:v>
                </c:pt>
                <c:pt idx="365">
                  <c:v>57.978887929798098</c:v>
                </c:pt>
                <c:pt idx="366">
                  <c:v>57.993531436062113</c:v>
                </c:pt>
                <c:pt idx="367">
                  <c:v>58.008149562968427</c:v>
                </c:pt>
                <c:pt idx="368">
                  <c:v>58.022742442330674</c:v>
                </c:pt>
                <c:pt idx="369">
                  <c:v>58.037310204954963</c:v>
                </c:pt>
                <c:pt idx="370">
                  <c:v>58.051852980650402</c:v>
                </c:pt>
                <c:pt idx="371">
                  <c:v>58.066370898239363</c:v>
                </c:pt>
                <c:pt idx="372">
                  <c:v>58.080864085567761</c:v>
                </c:pt>
                <c:pt idx="373">
                  <c:v>58.095332669515095</c:v>
                </c:pt>
                <c:pt idx="374">
                  <c:v>58.109776776004388</c:v>
                </c:pt>
                <c:pt idx="375">
                  <c:v>58.124196530012021</c:v>
                </c:pt>
                <c:pt idx="376">
                  <c:v>58.138592055577391</c:v>
                </c:pt>
                <c:pt idx="377">
                  <c:v>58.152963475812527</c:v>
                </c:pt>
                <c:pt idx="378">
                  <c:v>58.167310912911468</c:v>
                </c:pt>
                <c:pt idx="379">
                  <c:v>58.181634488159652</c:v>
                </c:pt>
                <c:pt idx="380">
                  <c:v>58.195934321943049</c:v>
                </c:pt>
                <c:pt idx="381">
                  <c:v>58.21021053375727</c:v>
                </c:pt>
                <c:pt idx="382">
                  <c:v>58.224463242216601</c:v>
                </c:pt>
                <c:pt idx="383">
                  <c:v>58.238692565062728</c:v>
                </c:pt>
                <c:pt idx="384">
                  <c:v>58.252898619173607</c:v>
                </c:pt>
                <c:pt idx="385">
                  <c:v>58.267081520572027</c:v>
                </c:pt>
                <c:pt idx="386">
                  <c:v>58.281241384434153</c:v>
                </c:pt>
                <c:pt idx="387">
                  <c:v>58.295378325097943</c:v>
                </c:pt>
                <c:pt idx="388">
                  <c:v>58.309492456071474</c:v>
                </c:pt>
                <c:pt idx="389">
                  <c:v>58.323583890041142</c:v>
                </c:pt>
                <c:pt idx="390">
                  <c:v>58.337652738879754</c:v>
                </c:pt>
                <c:pt idx="391">
                  <c:v>58.351699113654561</c:v>
                </c:pt>
                <c:pt idx="392">
                  <c:v>58.365723124635153</c:v>
                </c:pt>
                <c:pt idx="393">
                  <c:v>58.379724881301271</c:v>
                </c:pt>
                <c:pt idx="394">
                  <c:v>58.393704492350537</c:v>
                </c:pt>
                <c:pt idx="395">
                  <c:v>58.407662065706027</c:v>
                </c:pt>
                <c:pt idx="396">
                  <c:v>58.421597708523876</c:v>
                </c:pt>
                <c:pt idx="397">
                  <c:v>58.435511527200624</c:v>
                </c:pt>
                <c:pt idx="398">
                  <c:v>58.449403627380633</c:v>
                </c:pt>
                <c:pt idx="399">
                  <c:v>58.463274113963294</c:v>
                </c:pt>
                <c:pt idx="400">
                  <c:v>58.477123091110215</c:v>
                </c:pt>
                <c:pt idx="401">
                  <c:v>58.49095066225231</c:v>
                </c:pt>
                <c:pt idx="402">
                  <c:v>58.504756930096761</c:v>
                </c:pt>
                <c:pt idx="403">
                  <c:v>58.518541996633978</c:v>
                </c:pt>
                <c:pt idx="404">
                  <c:v>58.532305963144374</c:v>
                </c:pt>
                <c:pt idx="405">
                  <c:v>58.54604893020516</c:v>
                </c:pt>
                <c:pt idx="406">
                  <c:v>58.559770997696958</c:v>
                </c:pt>
                <c:pt idx="407">
                  <c:v>58.573472264810441</c:v>
                </c:pt>
                <c:pt idx="408">
                  <c:v>58.587152830052808</c:v>
                </c:pt>
                <c:pt idx="409">
                  <c:v>58.600812791254214</c:v>
                </c:pt>
                <c:pt idx="410">
                  <c:v>58.614452245574157</c:v>
                </c:pt>
                <c:pt idx="411">
                  <c:v>58.628071289507716</c:v>
                </c:pt>
                <c:pt idx="412">
                  <c:v>58.64167001889178</c:v>
                </c:pt>
                <c:pt idx="413">
                  <c:v>58.655248528911187</c:v>
                </c:pt>
                <c:pt idx="414">
                  <c:v>58.668806914104763</c:v>
                </c:pt>
                <c:pt idx="415">
                  <c:v>58.682345268371343</c:v>
                </c:pt>
                <c:pt idx="416">
                  <c:v>58.695863684975663</c:v>
                </c:pt>
                <c:pt idx="417">
                  <c:v>58.709362256554208</c:v>
                </c:pt>
                <c:pt idx="418">
                  <c:v>58.722841075121053</c:v>
                </c:pt>
                <c:pt idx="419">
                  <c:v>58.736300232073503</c:v>
                </c:pt>
                <c:pt idx="420">
                  <c:v>58.74973981819781</c:v>
                </c:pt>
                <c:pt idx="421">
                  <c:v>58.763159923674699</c:v>
                </c:pt>
                <c:pt idx="422">
                  <c:v>58.776560638084966</c:v>
                </c:pt>
                <c:pt idx="423">
                  <c:v>58.78994205041483</c:v>
                </c:pt>
                <c:pt idx="424">
                  <c:v>58.803304249061448</c:v>
                </c:pt>
                <c:pt idx="425">
                  <c:v>58.816647321838168</c:v>
                </c:pt>
                <c:pt idx="426">
                  <c:v>58.829971355979843</c:v>
                </c:pt>
                <c:pt idx="427">
                  <c:v>58.843276438148024</c:v>
                </c:pt>
                <c:pt idx="428">
                  <c:v>58.856562654436118</c:v>
                </c:pt>
                <c:pt idx="429">
                  <c:v>58.869830090374499</c:v>
                </c:pt>
                <c:pt idx="430">
                  <c:v>58.883078830935546</c:v>
                </c:pt>
                <c:pt idx="431">
                  <c:v>58.896308960538597</c:v>
                </c:pt>
                <c:pt idx="432">
                  <c:v>58.909520563054926</c:v>
                </c:pt>
                <c:pt idx="433">
                  <c:v>58.922713721812578</c:v>
                </c:pt>
                <c:pt idx="434">
                  <c:v>58.935888519601193</c:v>
                </c:pt>
                <c:pt idx="435">
                  <c:v>58.949045038676765</c:v>
                </c:pt>
                <c:pt idx="436">
                  <c:v>58.962183360766382</c:v>
                </c:pt>
                <c:pt idx="437">
                  <c:v>58.975303567072842</c:v>
                </c:pt>
                <c:pt idx="438">
                  <c:v>58.988405738279333</c:v>
                </c:pt>
                <c:pt idx="439">
                  <c:v>59.001489954553868</c:v>
                </c:pt>
                <c:pt idx="440">
                  <c:v>59.014556295553916</c:v>
                </c:pt>
                <c:pt idx="441">
                  <c:v>59.02760484043079</c:v>
                </c:pt>
                <c:pt idx="442">
                  <c:v>59.04063566783406</c:v>
                </c:pt>
                <c:pt idx="443">
                  <c:v>59.053648855915945</c:v>
                </c:pt>
                <c:pt idx="444">
                  <c:v>59.06664448233559</c:v>
                </c:pt>
                <c:pt idx="445">
                  <c:v>59.079622624263358</c:v>
                </c:pt>
                <c:pt idx="446">
                  <c:v>59.092583358385014</c:v>
                </c:pt>
                <c:pt idx="447">
                  <c:v>59.105526760905946</c:v>
                </c:pt>
                <c:pt idx="448">
                  <c:v>59.118452907555245</c:v>
                </c:pt>
                <c:pt idx="449">
                  <c:v>59.131361873589825</c:v>
                </c:pt>
                <c:pt idx="450">
                  <c:v>59.144253733798443</c:v>
                </c:pt>
                <c:pt idx="451">
                  <c:v>59.157128562505704</c:v>
                </c:pt>
                <c:pt idx="452">
                  <c:v>59.169986433576035</c:v>
                </c:pt>
                <c:pt idx="453">
                  <c:v>59.182827420417524</c:v>
                </c:pt>
                <c:pt idx="454">
                  <c:v>59.195651595985872</c:v>
                </c:pt>
                <c:pt idx="455">
                  <c:v>59.208459032788177</c:v>
                </c:pt>
                <c:pt idx="456">
                  <c:v>59.221249802886732</c:v>
                </c:pt>
                <c:pt idx="457">
                  <c:v>59.234023977902773</c:v>
                </c:pt>
                <c:pt idx="458">
                  <c:v>59.246781629020191</c:v>
                </c:pt>
                <c:pt idx="459">
                  <c:v>59.259522826989198</c:v>
                </c:pt>
                <c:pt idx="460">
                  <c:v>59.272247642129948</c:v>
                </c:pt>
                <c:pt idx="461">
                  <c:v>59.284956144336114</c:v>
                </c:pt>
                <c:pt idx="462">
                  <c:v>59.297648403078519</c:v>
                </c:pt>
                <c:pt idx="463">
                  <c:v>59.310324487408543</c:v>
                </c:pt>
                <c:pt idx="464">
                  <c:v>59.322984465961682</c:v>
                </c:pt>
                <c:pt idx="465">
                  <c:v>59.335628406960971</c:v>
                </c:pt>
                <c:pt idx="466">
                  <c:v>59.348256378220391</c:v>
                </c:pt>
                <c:pt idx="467">
                  <c:v>59.360868447148242</c:v>
                </c:pt>
                <c:pt idx="468">
                  <c:v>59.373464680750452</c:v>
                </c:pt>
                <c:pt idx="469">
                  <c:v>59.386045145633943</c:v>
                </c:pt>
                <c:pt idx="470">
                  <c:v>59.398609908009853</c:v>
                </c:pt>
                <c:pt idx="471">
                  <c:v>59.411159033696791</c:v>
                </c:pt>
                <c:pt idx="472">
                  <c:v>59.423692588123998</c:v>
                </c:pt>
                <c:pt idx="473">
                  <c:v>59.436210636334621</c:v>
                </c:pt>
                <c:pt idx="474">
                  <c:v>59.448713242988731</c:v>
                </c:pt>
                <c:pt idx="475">
                  <c:v>59.461200472366485</c:v>
                </c:pt>
                <c:pt idx="476">
                  <c:v>59.473672388371199</c:v>
                </c:pt>
                <c:pt idx="477">
                  <c:v>59.486129054532405</c:v>
                </c:pt>
                <c:pt idx="478">
                  <c:v>59.49857053400882</c:v>
                </c:pt>
                <c:pt idx="479">
                  <c:v>59.510996889591368</c:v>
                </c:pt>
                <c:pt idx="480">
                  <c:v>59.523408183706103</c:v>
                </c:pt>
                <c:pt idx="481">
                  <c:v>59.535804478417155</c:v>
                </c:pt>
                <c:pt idx="482">
                  <c:v>59.548185835429607</c:v>
                </c:pt>
                <c:pt idx="483">
                  <c:v>59.560552316092362</c:v>
                </c:pt>
                <c:pt idx="484">
                  <c:v>59.57290398140097</c:v>
                </c:pt>
                <c:pt idx="485">
                  <c:v>59.585240892000456</c:v>
                </c:pt>
                <c:pt idx="486">
                  <c:v>59.597563108188083</c:v>
                </c:pt>
                <c:pt idx="487">
                  <c:v>59.609870689916107</c:v>
                </c:pt>
                <c:pt idx="488">
                  <c:v>59.622163696794473</c:v>
                </c:pt>
                <c:pt idx="489">
                  <c:v>59.634442188093558</c:v>
                </c:pt>
                <c:pt idx="490">
                  <c:v>59.646706222746836</c:v>
                </c:pt>
                <c:pt idx="491">
                  <c:v>59.658955859353476</c:v>
                </c:pt>
                <c:pt idx="492">
                  <c:v>59.671191156181003</c:v>
                </c:pt>
                <c:pt idx="493">
                  <c:v>59.683412171167888</c:v>
                </c:pt>
                <c:pt idx="494">
                  <c:v>59.69561896192608</c:v>
                </c:pt>
                <c:pt idx="495">
                  <c:v>59.707811585743578</c:v>
                </c:pt>
                <c:pt idx="496">
                  <c:v>59.719990099586965</c:v>
                </c:pt>
                <c:pt idx="497">
                  <c:v>59.73215456010383</c:v>
                </c:pt>
                <c:pt idx="498">
                  <c:v>59.744305023625316</c:v>
                </c:pt>
                <c:pt idx="499">
                  <c:v>59.756441546168517</c:v>
                </c:pt>
                <c:pt idx="500">
                  <c:v>59.768564183438919</c:v>
                </c:pt>
                <c:pt idx="501">
                  <c:v>59.780672990832777</c:v>
                </c:pt>
                <c:pt idx="502">
                  <c:v>59.7927680234395</c:v>
                </c:pt>
                <c:pt idx="503">
                  <c:v>59.804849336044015</c:v>
                </c:pt>
                <c:pt idx="504">
                  <c:v>59.816916983129076</c:v>
                </c:pt>
                <c:pt idx="505">
                  <c:v>59.828971018877567</c:v>
                </c:pt>
                <c:pt idx="506">
                  <c:v>59.841011497174826</c:v>
                </c:pt>
                <c:pt idx="507">
                  <c:v>59.853038471610837</c:v>
                </c:pt>
                <c:pt idx="508">
                  <c:v>59.865051995482546</c:v>
                </c:pt>
                <c:pt idx="509">
                  <c:v>59.877052121796027</c:v>
                </c:pt>
                <c:pt idx="510">
                  <c:v>59.889038903268691</c:v>
                </c:pt>
                <c:pt idx="511">
                  <c:v>59.901012392331502</c:v>
                </c:pt>
                <c:pt idx="512">
                  <c:v>59.912972641131063</c:v>
                </c:pt>
                <c:pt idx="513">
                  <c:v>59.924919701531834</c:v>
                </c:pt>
                <c:pt idx="514">
                  <c:v>59.936853625118175</c:v>
                </c:pt>
                <c:pt idx="515">
                  <c:v>59.948774463196486</c:v>
                </c:pt>
                <c:pt idx="516">
                  <c:v>59.960682266797278</c:v>
                </c:pt>
                <c:pt idx="517">
                  <c:v>59.972577086677227</c:v>
                </c:pt>
                <c:pt idx="518">
                  <c:v>59.984458973321196</c:v>
                </c:pt>
                <c:pt idx="519">
                  <c:v>59.996327976944286</c:v>
                </c:pt>
                <c:pt idx="520">
                  <c:v>60.0081841474938</c:v>
                </c:pt>
                <c:pt idx="521">
                  <c:v>60.020027534651263</c:v>
                </c:pt>
                <c:pt idx="522">
                  <c:v>60.031858187834359</c:v>
                </c:pt>
                <c:pt idx="523">
                  <c:v>60.043676156198877</c:v>
                </c:pt>
                <c:pt idx="524">
                  <c:v>60.055481488640673</c:v>
                </c:pt>
                <c:pt idx="525">
                  <c:v>60.067274233797512</c:v>
                </c:pt>
                <c:pt idx="526">
                  <c:v>60.079054440051031</c:v>
                </c:pt>
                <c:pt idx="527">
                  <c:v>60.090822155528571</c:v>
                </c:pt>
                <c:pt idx="528">
                  <c:v>60.102577428105043</c:v>
                </c:pt>
                <c:pt idx="529">
                  <c:v>60.114320305404775</c:v>
                </c:pt>
                <c:pt idx="530">
                  <c:v>60.126050834803351</c:v>
                </c:pt>
                <c:pt idx="531">
                  <c:v>60.137769063429381</c:v>
                </c:pt>
                <c:pt idx="532">
                  <c:v>60.149475038166315</c:v>
                </c:pt>
                <c:pt idx="533">
                  <c:v>60.161168805654199</c:v>
                </c:pt>
                <c:pt idx="534">
                  <c:v>60.172850412291481</c:v>
                </c:pt>
                <c:pt idx="535">
                  <c:v>60.184519904236694</c:v>
                </c:pt>
                <c:pt idx="536">
                  <c:v>60.196177327410211</c:v>
                </c:pt>
                <c:pt idx="537">
                  <c:v>60.207822727495966</c:v>
                </c:pt>
                <c:pt idx="538">
                  <c:v>60.21945614994312</c:v>
                </c:pt>
                <c:pt idx="539">
                  <c:v>60.231077639967786</c:v>
                </c:pt>
                <c:pt idx="540">
                  <c:v>60.242687242554645</c:v>
                </c:pt>
                <c:pt idx="541">
                  <c:v>60.254285002458637</c:v>
                </c:pt>
                <c:pt idx="542">
                  <c:v>60.265870964206563</c:v>
                </c:pt>
                <c:pt idx="543">
                  <c:v>60.277445172098737</c:v>
                </c:pt>
                <c:pt idx="544">
                  <c:v>60.289007670210559</c:v>
                </c:pt>
                <c:pt idx="545">
                  <c:v>60.300558502394161</c:v>
                </c:pt>
                <c:pt idx="546">
                  <c:v>60.312097712279915</c:v>
                </c:pt>
                <c:pt idx="547">
                  <c:v>60.323625343278074</c:v>
                </c:pt>
                <c:pt idx="548">
                  <c:v>60.335141438580258</c:v>
                </c:pt>
                <c:pt idx="549">
                  <c:v>60.346646041161016</c:v>
                </c:pt>
                <c:pt idx="550">
                  <c:v>60.358139193779358</c:v>
                </c:pt>
                <c:pt idx="551">
                  <c:v>60.369620938980269</c:v>
                </c:pt>
                <c:pt idx="552">
                  <c:v>60.381091319096178</c:v>
                </c:pt>
                <c:pt idx="553">
                  <c:v>60.392550376248472</c:v>
                </c:pt>
                <c:pt idx="554">
                  <c:v>60.40399815234894</c:v>
                </c:pt>
                <c:pt idx="555">
                  <c:v>60.415434689101247</c:v>
                </c:pt>
                <c:pt idx="556">
                  <c:v>60.426860028002395</c:v>
                </c:pt>
                <c:pt idx="557">
                  <c:v>60.438274210344133</c:v>
                </c:pt>
                <c:pt idx="558">
                  <c:v>60.449677277214363</c:v>
                </c:pt>
                <c:pt idx="559">
                  <c:v>60.461069269498594</c:v>
                </c:pt>
                <c:pt idx="560">
                  <c:v>60.472450227881318</c:v>
                </c:pt>
                <c:pt idx="561">
                  <c:v>60.483820192847347</c:v>
                </c:pt>
                <c:pt idx="562">
                  <c:v>60.495179204683261</c:v>
                </c:pt>
                <c:pt idx="563">
                  <c:v>60.506527303478755</c:v>
                </c:pt>
                <c:pt idx="564">
                  <c:v>60.517864529127905</c:v>
                </c:pt>
                <c:pt idx="565">
                  <c:v>60.529190921330638</c:v>
                </c:pt>
                <c:pt idx="566">
                  <c:v>60.540506519593919</c:v>
                </c:pt>
                <c:pt idx="567">
                  <c:v>60.551811363233192</c:v>
                </c:pt>
                <c:pt idx="568">
                  <c:v>60.563105491373584</c:v>
                </c:pt>
                <c:pt idx="569">
                  <c:v>60.574388942951266</c:v>
                </c:pt>
                <c:pt idx="570">
                  <c:v>60.585661756714714</c:v>
                </c:pt>
                <c:pt idx="571">
                  <c:v>60.596923971225927</c:v>
                </c:pt>
                <c:pt idx="572">
                  <c:v>60.608175624861765</c:v>
                </c:pt>
                <c:pt idx="573">
                  <c:v>60.619416755815166</c:v>
                </c:pt>
                <c:pt idx="574">
                  <c:v>60.630647402096379</c:v>
                </c:pt>
                <c:pt idx="575">
                  <c:v>60.641867601534194</c:v>
                </c:pt>
                <c:pt idx="576">
                  <c:v>60.653077391777146</c:v>
                </c:pt>
                <c:pt idx="577">
                  <c:v>60.66427681029478</c:v>
                </c:pt>
                <c:pt idx="578">
                  <c:v>60.675465894378782</c:v>
                </c:pt>
                <c:pt idx="579">
                  <c:v>60.686644681144188</c:v>
                </c:pt>
                <c:pt idx="580">
                  <c:v>60.697813207530572</c:v>
                </c:pt>
                <c:pt idx="581">
                  <c:v>60.708971510303201</c:v>
                </c:pt>
                <c:pt idx="582">
                  <c:v>60.720119626054235</c:v>
                </c:pt>
                <c:pt idx="583">
                  <c:v>60.731257591203793</c:v>
                </c:pt>
                <c:pt idx="584">
                  <c:v>60.742385442001158</c:v>
                </c:pt>
                <c:pt idx="585">
                  <c:v>60.753503214525907</c:v>
                </c:pt>
                <c:pt idx="586">
                  <c:v>60.764610944688989</c:v>
                </c:pt>
                <c:pt idx="587">
                  <c:v>60.775708668233861</c:v>
                </c:pt>
                <c:pt idx="588">
                  <c:v>60.786796420737602</c:v>
                </c:pt>
                <c:pt idx="589">
                  <c:v>60.797874237611992</c:v>
                </c:pt>
                <c:pt idx="590">
                  <c:v>60.808942154104578</c:v>
                </c:pt>
                <c:pt idx="591">
                  <c:v>60.820000205299806</c:v>
                </c:pt>
                <c:pt idx="592">
                  <c:v>60.831048426119999</c:v>
                </c:pt>
                <c:pt idx="593">
                  <c:v>60.842086851326506</c:v>
                </c:pt>
                <c:pt idx="594">
                  <c:v>60.853115515520699</c:v>
                </c:pt>
                <c:pt idx="595">
                  <c:v>60.86413445314502</c:v>
                </c:pt>
                <c:pt idx="596">
                  <c:v>60.875143698484024</c:v>
                </c:pt>
                <c:pt idx="597">
                  <c:v>60.886143285665383</c:v>
                </c:pt>
                <c:pt idx="598">
                  <c:v>60.897133248660943</c:v>
                </c:pt>
                <c:pt idx="599">
                  <c:v>60.908113621287661</c:v>
                </c:pt>
                <c:pt idx="600">
                  <c:v>60.919084437208703</c:v>
                </c:pt>
                <c:pt idx="601">
                  <c:v>60.930045729934342</c:v>
                </c:pt>
                <c:pt idx="602">
                  <c:v>60.94099753282299</c:v>
                </c:pt>
                <c:pt idx="603">
                  <c:v>60.951939879082147</c:v>
                </c:pt>
                <c:pt idx="604">
                  <c:v>60.962872801769414</c:v>
                </c:pt>
                <c:pt idx="605">
                  <c:v>60.973796333793381</c:v>
                </c:pt>
                <c:pt idx="606">
                  <c:v>60.984710507914663</c:v>
                </c:pt>
                <c:pt idx="607">
                  <c:v>60.995615356746782</c:v>
                </c:pt>
                <c:pt idx="608">
                  <c:v>61.006510912757122</c:v>
                </c:pt>
                <c:pt idx="609">
                  <c:v>61.017397208267887</c:v>
                </c:pt>
                <c:pt idx="610">
                  <c:v>61.028274275456944</c:v>
                </c:pt>
                <c:pt idx="611">
                  <c:v>61.039142146358849</c:v>
                </c:pt>
                <c:pt idx="612">
                  <c:v>61.050000852865665</c:v>
                </c:pt>
                <c:pt idx="613">
                  <c:v>61.060850426727917</c:v>
                </c:pt>
                <c:pt idx="614">
                  <c:v>61.071690899555442</c:v>
                </c:pt>
                <c:pt idx="615">
                  <c:v>61.082522302818312</c:v>
                </c:pt>
                <c:pt idx="616">
                  <c:v>61.093344667847695</c:v>
                </c:pt>
                <c:pt idx="617">
                  <c:v>61.104158025836732</c:v>
                </c:pt>
                <c:pt idx="618">
                  <c:v>61.114962407841418</c:v>
                </c:pt>
                <c:pt idx="619">
                  <c:v>61.125757844781418</c:v>
                </c:pt>
                <c:pt idx="620">
                  <c:v>61.136544367440969</c:v>
                </c:pt>
                <c:pt idx="621">
                  <c:v>61.147322006469714</c:v>
                </c:pt>
                <c:pt idx="622">
                  <c:v>61.158090792383483</c:v>
                </c:pt>
                <c:pt idx="623">
                  <c:v>61.168850755565259</c:v>
                </c:pt>
                <c:pt idx="624">
                  <c:v>61.179601926265832</c:v>
                </c:pt>
                <c:pt idx="625">
                  <c:v>61.190344334604774</c:v>
                </c:pt>
                <c:pt idx="626">
                  <c:v>61.201078010571152</c:v>
                </c:pt>
                <c:pt idx="627">
                  <c:v>61.211802984024381</c:v>
                </c:pt>
                <c:pt idx="628">
                  <c:v>61.222519284695018</c:v>
                </c:pt>
                <c:pt idx="629">
                  <c:v>61.233226942185546</c:v>
                </c:pt>
                <c:pt idx="630">
                  <c:v>61.243925985971167</c:v>
                </c:pt>
                <c:pt idx="631">
                  <c:v>61.2546164454006</c:v>
                </c:pt>
                <c:pt idx="632">
                  <c:v>61.265298349696849</c:v>
                </c:pt>
                <c:pt idx="633">
                  <c:v>61.275971727957959</c:v>
                </c:pt>
                <c:pt idx="634">
                  <c:v>61.286636609157796</c:v>
                </c:pt>
                <c:pt idx="635">
                  <c:v>61.29729302214681</c:v>
                </c:pt>
                <c:pt idx="636">
                  <c:v>61.307940995652785</c:v>
                </c:pt>
                <c:pt idx="637">
                  <c:v>61.318580558281582</c:v>
                </c:pt>
                <c:pt idx="638">
                  <c:v>61.329211738517877</c:v>
                </c:pt>
                <c:pt idx="639">
                  <c:v>61.339834564725912</c:v>
                </c:pt>
                <c:pt idx="640">
                  <c:v>61.350449065150222</c:v>
                </c:pt>
                <c:pt idx="641">
                  <c:v>61.361055267916363</c:v>
                </c:pt>
                <c:pt idx="642">
                  <c:v>61.371653201031613</c:v>
                </c:pt>
                <c:pt idx="643">
                  <c:v>61.382242892385698</c:v>
                </c:pt>
                <c:pt idx="644">
                  <c:v>61.392824369751523</c:v>
                </c:pt>
                <c:pt idx="645">
                  <c:v>61.403397660785856</c:v>
                </c:pt>
                <c:pt idx="646">
                  <c:v>61.413962793030002</c:v>
                </c:pt>
                <c:pt idx="647">
                  <c:v>61.424519793910548</c:v>
                </c:pt>
                <c:pt idx="648">
                  <c:v>61.435068690740039</c:v>
                </c:pt>
                <c:pt idx="649">
                  <c:v>61.44560951071761</c:v>
                </c:pt>
                <c:pt idx="650">
                  <c:v>61.456142280929747</c:v>
                </c:pt>
                <c:pt idx="651">
                  <c:v>61.466667028350869</c:v>
                </c:pt>
                <c:pt idx="652">
                  <c:v>61.47718377984409</c:v>
                </c:pt>
                <c:pt idx="653">
                  <c:v>61.487692562161797</c:v>
                </c:pt>
                <c:pt idx="654">
                  <c:v>61.498193401946395</c:v>
                </c:pt>
                <c:pt idx="655">
                  <c:v>61.508686325730871</c:v>
                </c:pt>
                <c:pt idx="656">
                  <c:v>61.519171359939513</c:v>
                </c:pt>
                <c:pt idx="657">
                  <c:v>61.529648530888494</c:v>
                </c:pt>
                <c:pt idx="658">
                  <c:v>61.540117864786595</c:v>
                </c:pt>
                <c:pt idx="659">
                  <c:v>61.550579387735752</c:v>
                </c:pt>
                <c:pt idx="660">
                  <c:v>61.561033125731733</c:v>
                </c:pt>
                <c:pt idx="661">
                  <c:v>61.571479104664746</c:v>
                </c:pt>
                <c:pt idx="662">
                  <c:v>61.581917350320083</c:v>
                </c:pt>
                <c:pt idx="663">
                  <c:v>61.592347888378718</c:v>
                </c:pt>
                <c:pt idx="664">
                  <c:v>61.602770744417903</c:v>
                </c:pt>
                <c:pt idx="665">
                  <c:v>61.613185943911837</c:v>
                </c:pt>
                <c:pt idx="666">
                  <c:v>61.623593512232176</c:v>
                </c:pt>
                <c:pt idx="667">
                  <c:v>61.633993474648726</c:v>
                </c:pt>
                <c:pt idx="668">
                  <c:v>61.644385856329961</c:v>
                </c:pt>
                <c:pt idx="669">
                  <c:v>61.654770682343674</c:v>
                </c:pt>
                <c:pt idx="670">
                  <c:v>61.665147977657512</c:v>
                </c:pt>
                <c:pt idx="671">
                  <c:v>61.675517767139617</c:v>
                </c:pt>
                <c:pt idx="672">
                  <c:v>61.685880075559119</c:v>
                </c:pt>
                <c:pt idx="673">
                  <c:v>61.696234927586787</c:v>
                </c:pt>
                <c:pt idx="674">
                  <c:v>61.706582347795582</c:v>
                </c:pt>
                <c:pt idx="675">
                  <c:v>61.716922360661187</c:v>
                </c:pt>
                <c:pt idx="676">
                  <c:v>61.727254990562606</c:v>
                </c:pt>
                <c:pt idx="677">
                  <c:v>61.737580261782689</c:v>
                </c:pt>
                <c:pt idx="678">
                  <c:v>61.747898198508707</c:v>
                </c:pt>
                <c:pt idx="679">
                  <c:v>61.758208824832941</c:v>
                </c:pt>
                <c:pt idx="680">
                  <c:v>61.768512164753112</c:v>
                </c:pt>
                <c:pt idx="681">
                  <c:v>61.778808242173064</c:v>
                </c:pt>
                <c:pt idx="682">
                  <c:v>61.789097080903176</c:v>
                </c:pt>
                <c:pt idx="683">
                  <c:v>61.799378704660988</c:v>
                </c:pt>
                <c:pt idx="684">
                  <c:v>61.809653137071685</c:v>
                </c:pt>
                <c:pt idx="685">
                  <c:v>61.819920401668632</c:v>
                </c:pt>
                <c:pt idx="686">
                  <c:v>61.830180521893915</c:v>
                </c:pt>
                <c:pt idx="687">
                  <c:v>61.840433521098824</c:v>
                </c:pt>
                <c:pt idx="688">
                  <c:v>61.850679422544403</c:v>
                </c:pt>
                <c:pt idx="689">
                  <c:v>61.860918249401941</c:v>
                </c:pt>
                <c:pt idx="690">
                  <c:v>61.871150024753497</c:v>
                </c:pt>
                <c:pt idx="691">
                  <c:v>61.881374771592391</c:v>
                </c:pt>
                <c:pt idx="692">
                  <c:v>61.891592512823713</c:v>
                </c:pt>
                <c:pt idx="693">
                  <c:v>61.901803271264811</c:v>
                </c:pt>
                <c:pt idx="694">
                  <c:v>61.912007069645782</c:v>
                </c:pt>
                <c:pt idx="695">
                  <c:v>61.922203930610024</c:v>
                </c:pt>
                <c:pt idx="696">
                  <c:v>61.93239387671462</c:v>
                </c:pt>
                <c:pt idx="697">
                  <c:v>61.942576930430896</c:v>
                </c:pt>
                <c:pt idx="698">
                  <c:v>61.952753114144883</c:v>
                </c:pt>
                <c:pt idx="699">
                  <c:v>61.962922450157798</c:v>
                </c:pt>
                <c:pt idx="700">
                  <c:v>61.973084960686492</c:v>
                </c:pt>
                <c:pt idx="701">
                  <c:v>61.983240667863974</c:v>
                </c:pt>
                <c:pt idx="702">
                  <c:v>61.993389593739813</c:v>
                </c:pt>
                <c:pt idx="703">
                  <c:v>62.003531760280687</c:v>
                </c:pt>
                <c:pt idx="704">
                  <c:v>62.013667189370743</c:v>
                </c:pt>
                <c:pt idx="705">
                  <c:v>62.02379590281214</c:v>
                </c:pt>
                <c:pt idx="706">
                  <c:v>62.033917922325458</c:v>
                </c:pt>
                <c:pt idx="707">
                  <c:v>62.044033269550162</c:v>
                </c:pt>
                <c:pt idx="708">
                  <c:v>62.05414196604508</c:v>
                </c:pt>
                <c:pt idx="709">
                  <c:v>62.064244033288773</c:v>
                </c:pt>
                <c:pt idx="710">
                  <c:v>62.074339492680075</c:v>
                </c:pt>
                <c:pt idx="711">
                  <c:v>62.084428365538471</c:v>
                </c:pt>
                <c:pt idx="712">
                  <c:v>62.094510673104523</c:v>
                </c:pt>
                <c:pt idx="713">
                  <c:v>62.104586436540373</c:v>
                </c:pt>
                <c:pt idx="714">
                  <c:v>62.114655676930106</c:v>
                </c:pt>
                <c:pt idx="715">
                  <c:v>62.124718415280185</c:v>
                </c:pt>
                <c:pt idx="716">
                  <c:v>62.134774672519931</c:v>
                </c:pt>
                <c:pt idx="717">
                  <c:v>62.144824469501884</c:v>
                </c:pt>
                <c:pt idx="718">
                  <c:v>62.154867827002278</c:v>
                </c:pt>
                <c:pt idx="719">
                  <c:v>62.164904765721396</c:v>
                </c:pt>
                <c:pt idx="720">
                  <c:v>62.174935306284013</c:v>
                </c:pt>
                <c:pt idx="721">
                  <c:v>62.18495946923985</c:v>
                </c:pt>
                <c:pt idx="722">
                  <c:v>62.194977275063913</c:v>
                </c:pt>
                <c:pt idx="723">
                  <c:v>62.204988744156935</c:v>
                </c:pt>
                <c:pt idx="724">
                  <c:v>62.214993896845769</c:v>
                </c:pt>
                <c:pt idx="725">
                  <c:v>62.224992753383795</c:v>
                </c:pt>
                <c:pt idx="726">
                  <c:v>62.234985333951336</c:v>
                </c:pt>
                <c:pt idx="727">
                  <c:v>62.24497165865602</c:v>
                </c:pt>
                <c:pt idx="728">
                  <c:v>62.254951747533177</c:v>
                </c:pt>
                <c:pt idx="729">
                  <c:v>62.264925620546251</c:v>
                </c:pt>
                <c:pt idx="730">
                  <c:v>62.274893297587163</c:v>
                </c:pt>
                <c:pt idx="731">
                  <c:v>62.284854798476736</c:v>
                </c:pt>
                <c:pt idx="732">
                  <c:v>62.294810142965019</c:v>
                </c:pt>
                <c:pt idx="733">
                  <c:v>62.304759350731715</c:v>
                </c:pt>
                <c:pt idx="734">
                  <c:v>62.314702441386537</c:v>
                </c:pt>
                <c:pt idx="735">
                  <c:v>62.324639434469589</c:v>
                </c:pt>
                <c:pt idx="736">
                  <c:v>62.334570349451745</c:v>
                </c:pt>
                <c:pt idx="737">
                  <c:v>62.344495205734994</c:v>
                </c:pt>
                <c:pt idx="738">
                  <c:v>62.35441402265284</c:v>
                </c:pt>
                <c:pt idx="739">
                  <c:v>62.364326819470648</c:v>
                </c:pt>
                <c:pt idx="740">
                  <c:v>62.374233615386025</c:v>
                </c:pt>
                <c:pt idx="741">
                  <c:v>62.384134429529148</c:v>
                </c:pt>
                <c:pt idx="742">
                  <c:v>62.394029280963153</c:v>
                </c:pt>
                <c:pt idx="743">
                  <c:v>62.403918188684493</c:v>
                </c:pt>
                <c:pt idx="744">
                  <c:v>62.413801171623234</c:v>
                </c:pt>
                <c:pt idx="745">
                  <c:v>62.423678248643512</c:v>
                </c:pt>
                <c:pt idx="746">
                  <c:v>62.433549438543793</c:v>
                </c:pt>
                <c:pt idx="747">
                  <c:v>62.443414760057237</c:v>
                </c:pt>
                <c:pt idx="748">
                  <c:v>62.453274231852085</c:v>
                </c:pt>
                <c:pt idx="749">
                  <c:v>62.463127872531942</c:v>
                </c:pt>
                <c:pt idx="750">
                  <c:v>62.472975700636177</c:v>
                </c:pt>
                <c:pt idx="751">
                  <c:v>62.482817734640193</c:v>
                </c:pt>
                <c:pt idx="752">
                  <c:v>62.492653992955852</c:v>
                </c:pt>
                <c:pt idx="753">
                  <c:v>62.502484493931725</c:v>
                </c:pt>
                <c:pt idx="754">
                  <c:v>62.512309255853452</c:v>
                </c:pt>
                <c:pt idx="755">
                  <c:v>62.522128296944103</c:v>
                </c:pt>
                <c:pt idx="756">
                  <c:v>62.531941635364454</c:v>
                </c:pt>
                <c:pt idx="757">
                  <c:v>62.541749289213371</c:v>
                </c:pt>
                <c:pt idx="758">
                  <c:v>62.551551276528066</c:v>
                </c:pt>
                <c:pt idx="759">
                  <c:v>62.561347615284475</c:v>
                </c:pt>
                <c:pt idx="760">
                  <c:v>62.571138323397555</c:v>
                </c:pt>
                <c:pt idx="761">
                  <c:v>62.580923418721603</c:v>
                </c:pt>
                <c:pt idx="762">
                  <c:v>62.590702919050557</c:v>
                </c:pt>
                <c:pt idx="763">
                  <c:v>62.60047684211834</c:v>
                </c:pt>
                <c:pt idx="764">
                  <c:v>62.610245205599156</c:v>
                </c:pt>
                <c:pt idx="765">
                  <c:v>62.620008027107779</c:v>
                </c:pt>
                <c:pt idx="766">
                  <c:v>62.629765324199909</c:v>
                </c:pt>
                <c:pt idx="767">
                  <c:v>62.639517114372424</c:v>
                </c:pt>
                <c:pt idx="768">
                  <c:v>62.649263415063743</c:v>
                </c:pt>
                <c:pt idx="769">
                  <c:v>62.659004243654039</c:v>
                </c:pt>
                <c:pt idx="770">
                  <c:v>62.668739617465661</c:v>
                </c:pt>
                <c:pt idx="771">
                  <c:v>62.678469553763307</c:v>
                </c:pt>
                <c:pt idx="772">
                  <c:v>62.688194069754424</c:v>
                </c:pt>
                <c:pt idx="773">
                  <c:v>62.697913182589431</c:v>
                </c:pt>
                <c:pt idx="774">
                  <c:v>62.707626909362048</c:v>
                </c:pt>
                <c:pt idx="775">
                  <c:v>62.717335267109569</c:v>
                </c:pt>
                <c:pt idx="776">
                  <c:v>62.727038272813189</c:v>
                </c:pt>
                <c:pt idx="777">
                  <c:v>62.736735943398216</c:v>
                </c:pt>
                <c:pt idx="778">
                  <c:v>62.746428295734432</c:v>
                </c:pt>
                <c:pt idx="779">
                  <c:v>62.756115346636349</c:v>
                </c:pt>
                <c:pt idx="780">
                  <c:v>62.765797112863481</c:v>
                </c:pt>
                <c:pt idx="781">
                  <c:v>62.775473611120631</c:v>
                </c:pt>
                <c:pt idx="782">
                  <c:v>62.785144858058189</c:v>
                </c:pt>
                <c:pt idx="783">
                  <c:v>62.794810870272364</c:v>
                </c:pt>
                <c:pt idx="784">
                  <c:v>62.804471664305517</c:v>
                </c:pt>
                <c:pt idx="785">
                  <c:v>62.81412725664638</c:v>
                </c:pt>
                <c:pt idx="786">
                  <c:v>62.823777663730375</c:v>
                </c:pt>
                <c:pt idx="787">
                  <c:v>62.833422901939841</c:v>
                </c:pt>
                <c:pt idx="788">
                  <c:v>62.843062987604334</c:v>
                </c:pt>
                <c:pt idx="789">
                  <c:v>62.852697937000904</c:v>
                </c:pt>
                <c:pt idx="790">
                  <c:v>62.862327766354298</c:v>
                </c:pt>
                <c:pt idx="791">
                  <c:v>62.871952491837291</c:v>
                </c:pt>
                <c:pt idx="792">
                  <c:v>62.881572129570948</c:v>
                </c:pt>
                <c:pt idx="793">
                  <c:v>62.891186695624818</c:v>
                </c:pt>
                <c:pt idx="794">
                  <c:v>62.900796206017255</c:v>
                </c:pt>
                <c:pt idx="795">
                  <c:v>62.910400676715653</c:v>
                </c:pt>
                <c:pt idx="796">
                  <c:v>62.920000123636719</c:v>
                </c:pt>
                <c:pt idx="797">
                  <c:v>62.929594562646685</c:v>
                </c:pt>
                <c:pt idx="798">
                  <c:v>62.939184009561629</c:v>
                </c:pt>
                <c:pt idx="799">
                  <c:v>62.948768480147649</c:v>
                </c:pt>
                <c:pt idx="800">
                  <c:v>62.958347990121183</c:v>
                </c:pt>
                <c:pt idx="801">
                  <c:v>62.967922555149208</c:v>
                </c:pt>
                <c:pt idx="802">
                  <c:v>62.97749219084951</c:v>
                </c:pt>
                <c:pt idx="803">
                  <c:v>62.987056912790919</c:v>
                </c:pt>
                <c:pt idx="804">
                  <c:v>62.996616736493593</c:v>
                </c:pt>
                <c:pt idx="805">
                  <c:v>63.006171677429165</c:v>
                </c:pt>
                <c:pt idx="806">
                  <c:v>63.01572175102109</c:v>
                </c:pt>
                <c:pt idx="807">
                  <c:v>63.025266972644843</c:v>
                </c:pt>
                <c:pt idx="808">
                  <c:v>63.034807357628146</c:v>
                </c:pt>
                <c:pt idx="809">
                  <c:v>63.044342921251207</c:v>
                </c:pt>
                <c:pt idx="810">
                  <c:v>63.05387367874696</c:v>
                </c:pt>
                <c:pt idx="811">
                  <c:v>63.063399645301331</c:v>
                </c:pt>
                <c:pt idx="812">
                  <c:v>63.072920836053406</c:v>
                </c:pt>
                <c:pt idx="813">
                  <c:v>63.082437266095738</c:v>
                </c:pt>
                <c:pt idx="814">
                  <c:v>63.091948950474489</c:v>
                </c:pt>
                <c:pt idx="815">
                  <c:v>63.101455904189756</c:v>
                </c:pt>
                <c:pt idx="816">
                  <c:v>63.11095814219572</c:v>
                </c:pt>
                <c:pt idx="817">
                  <c:v>63.120455679400933</c:v>
                </c:pt>
                <c:pt idx="818">
                  <c:v>63.129948530668472</c:v>
                </c:pt>
                <c:pt idx="819">
                  <c:v>63.139436710816234</c:v>
                </c:pt>
                <c:pt idx="820">
                  <c:v>63.148920234617115</c:v>
                </c:pt>
                <c:pt idx="821">
                  <c:v>63.158399116799266</c:v>
                </c:pt>
                <c:pt idx="822">
                  <c:v>63.167873372046245</c:v>
                </c:pt>
                <c:pt idx="823">
                  <c:v>63.177343014997319</c:v>
                </c:pt>
                <c:pt idx="824">
                  <c:v>63.186808060247643</c:v>
                </c:pt>
                <c:pt idx="825">
                  <c:v>63.196268522348454</c:v>
                </c:pt>
                <c:pt idx="826">
                  <c:v>63.205724415807332</c:v>
                </c:pt>
                <c:pt idx="827">
                  <c:v>63.215175755088367</c:v>
                </c:pt>
                <c:pt idx="828">
                  <c:v>63.224622554612409</c:v>
                </c:pt>
                <c:pt idx="829">
                  <c:v>63.234064828757262</c:v>
                </c:pt>
                <c:pt idx="830">
                  <c:v>63.24350259185789</c:v>
                </c:pt>
                <c:pt idx="831">
                  <c:v>63.252935858206648</c:v>
                </c:pt>
                <c:pt idx="832">
                  <c:v>63.262364642053441</c:v>
                </c:pt>
                <c:pt idx="833">
                  <c:v>63.271788957605999</c:v>
                </c:pt>
                <c:pt idx="834">
                  <c:v>63.281208819030006</c:v>
                </c:pt>
                <c:pt idx="835">
                  <c:v>63.290624240449397</c:v>
                </c:pt>
                <c:pt idx="836">
                  <c:v>63.30003523594646</c:v>
                </c:pt>
                <c:pt idx="837">
                  <c:v>63.309441819562096</c:v>
                </c:pt>
                <c:pt idx="838">
                  <c:v>63.318844005296036</c:v>
                </c:pt>
                <c:pt idx="839">
                  <c:v>63.328241807106977</c:v>
                </c:pt>
                <c:pt idx="840">
                  <c:v>63.337635238912839</c:v>
                </c:pt>
                <c:pt idx="841">
                  <c:v>63.347024314590911</c:v>
                </c:pt>
                <c:pt idx="842">
                  <c:v>63.356409047978126</c:v>
                </c:pt>
                <c:pt idx="843">
                  <c:v>63.365789452871162</c:v>
                </c:pt>
                <c:pt idx="844">
                  <c:v>63.375165543026696</c:v>
                </c:pt>
                <c:pt idx="845">
                  <c:v>63.384537332161592</c:v>
                </c:pt>
                <c:pt idx="846">
                  <c:v>63.393904833953044</c:v>
                </c:pt>
                <c:pt idx="847">
                  <c:v>63.403268062038855</c:v>
                </c:pt>
                <c:pt idx="848">
                  <c:v>63.412627030017532</c:v>
                </c:pt>
                <c:pt idx="849">
                  <c:v>63.421981751448541</c:v>
                </c:pt>
                <c:pt idx="850">
                  <c:v>63.431332239852466</c:v>
                </c:pt>
                <c:pt idx="851">
                  <c:v>63.440678508711208</c:v>
                </c:pt>
                <c:pt idx="852">
                  <c:v>63.450020571468151</c:v>
                </c:pt>
                <c:pt idx="853">
                  <c:v>63.459358441528352</c:v>
                </c:pt>
                <c:pt idx="854">
                  <c:v>63.468692132258774</c:v>
                </c:pt>
                <c:pt idx="855">
                  <c:v>63.478021656988382</c:v>
                </c:pt>
                <c:pt idx="856">
                  <c:v>63.487347029008383</c:v>
                </c:pt>
                <c:pt idx="857">
                  <c:v>63.496668261572381</c:v>
                </c:pt>
                <c:pt idx="858">
                  <c:v>63.505985367896606</c:v>
                </c:pt>
                <c:pt idx="859">
                  <c:v>63.515298361159999</c:v>
                </c:pt>
                <c:pt idx="860">
                  <c:v>63.524607254504481</c:v>
                </c:pt>
                <c:pt idx="861">
                  <c:v>63.533912061035096</c:v>
                </c:pt>
                <c:pt idx="862">
                  <c:v>63.543212793820153</c:v>
                </c:pt>
                <c:pt idx="863">
                  <c:v>63.552509465891454</c:v>
                </c:pt>
                <c:pt idx="864">
                  <c:v>63.561802090244441</c:v>
                </c:pt>
                <c:pt idx="865">
                  <c:v>63.571090679838356</c:v>
                </c:pt>
                <c:pt idx="866">
                  <c:v>63.58037524759645</c:v>
                </c:pt>
                <c:pt idx="867">
                  <c:v>63.589655806406135</c:v>
                </c:pt>
                <c:pt idx="868">
                  <c:v>63.598932369119133</c:v>
                </c:pt>
                <c:pt idx="869">
                  <c:v>63.608204948551673</c:v>
                </c:pt>
                <c:pt idx="870">
                  <c:v>63.617473557484637</c:v>
                </c:pt>
                <c:pt idx="871">
                  <c:v>63.626738208663767</c:v>
                </c:pt>
                <c:pt idx="872">
                  <c:v>63.635998914799778</c:v>
                </c:pt>
                <c:pt idx="873">
                  <c:v>63.645255688568568</c:v>
                </c:pt>
                <c:pt idx="874">
                  <c:v>63.654508542611346</c:v>
                </c:pt>
                <c:pt idx="875">
                  <c:v>63.663757489534831</c:v>
                </c:pt>
                <c:pt idx="876">
                  <c:v>63.67300254191138</c:v>
                </c:pt>
                <c:pt idx="877">
                  <c:v>63.682243712279195</c:v>
                </c:pt>
                <c:pt idx="878">
                  <c:v>63.691481013142415</c:v>
                </c:pt>
                <c:pt idx="879">
                  <c:v>63.700714456971347</c:v>
                </c:pt>
                <c:pt idx="880">
                  <c:v>63.709944056202595</c:v>
                </c:pt>
                <c:pt idx="881">
                  <c:v>63.719169823239213</c:v>
                </c:pt>
                <c:pt idx="882">
                  <c:v>63.728391770450855</c:v>
                </c:pt>
                <c:pt idx="883">
                  <c:v>63.737609910173965</c:v>
                </c:pt>
                <c:pt idx="884">
                  <c:v>63.74682425471191</c:v>
                </c:pt>
                <c:pt idx="885">
                  <c:v>63.756034816335138</c:v>
                </c:pt>
                <c:pt idx="886">
                  <c:v>63.765241607281318</c:v>
                </c:pt>
                <c:pt idx="887">
                  <c:v>63.774444639755529</c:v>
                </c:pt>
                <c:pt idx="888">
                  <c:v>63.783643925930392</c:v>
                </c:pt>
                <c:pt idx="889">
                  <c:v>63.792839477946188</c:v>
                </c:pt>
                <c:pt idx="890">
                  <c:v>63.802031307911093</c:v>
                </c:pt>
                <c:pt idx="891">
                  <c:v>63.811219427901243</c:v>
                </c:pt>
                <c:pt idx="892">
                  <c:v>63.820403849960925</c:v>
                </c:pt>
                <c:pt idx="893">
                  <c:v>63.829584586102733</c:v>
                </c:pt>
                <c:pt idx="894">
                  <c:v>63.838761648307681</c:v>
                </c:pt>
                <c:pt idx="895">
                  <c:v>63.847935048525414</c:v>
                </c:pt>
                <c:pt idx="896">
                  <c:v>63.857104798674236</c:v>
                </c:pt>
                <c:pt idx="897">
                  <c:v>63.866270910641404</c:v>
                </c:pt>
                <c:pt idx="898">
                  <c:v>63.875433396283185</c:v>
                </c:pt>
                <c:pt idx="899">
                  <c:v>63.884592267424985</c:v>
                </c:pt>
                <c:pt idx="900">
                  <c:v>63.893747535861557</c:v>
                </c:pt>
                <c:pt idx="901">
                  <c:v>63.902899213357081</c:v>
                </c:pt>
                <c:pt idx="902">
                  <c:v>63.912047311645374</c:v>
                </c:pt>
                <c:pt idx="903">
                  <c:v>63.921191842429948</c:v>
                </c:pt>
                <c:pt idx="904">
                  <c:v>63.930332817384233</c:v>
                </c:pt>
                <c:pt idx="905">
                  <c:v>63.939470248151643</c:v>
                </c:pt>
                <c:pt idx="906">
                  <c:v>63.948604146345779</c:v>
                </c:pt>
                <c:pt idx="907">
                  <c:v>63.957734523550521</c:v>
                </c:pt>
                <c:pt idx="908">
                  <c:v>63.966861391320201</c:v>
                </c:pt>
                <c:pt idx="909">
                  <c:v>63.97598476117971</c:v>
                </c:pt>
                <c:pt idx="910">
                  <c:v>63.985104644624649</c:v>
                </c:pt>
                <c:pt idx="911">
                  <c:v>63.99422105312145</c:v>
                </c:pt>
                <c:pt idx="912">
                  <c:v>64.00333399810755</c:v>
                </c:pt>
                <c:pt idx="913">
                  <c:v>64.012443490991458</c:v>
                </c:pt>
                <c:pt idx="914">
                  <c:v>64.021549543153</c:v>
                </c:pt>
                <c:pt idx="915">
                  <c:v>64.030652165943295</c:v>
                </c:pt>
                <c:pt idx="916">
                  <c:v>64.039751370685025</c:v>
                </c:pt>
                <c:pt idx="917">
                  <c:v>64.048847168672495</c:v>
                </c:pt>
                <c:pt idx="918">
                  <c:v>64.057939571171801</c:v>
                </c:pt>
                <c:pt idx="919">
                  <c:v>64.067028589420914</c:v>
                </c:pt>
                <c:pt idx="920">
                  <c:v>64.076114234629884</c:v>
                </c:pt>
                <c:pt idx="921">
                  <c:v>64.085196517980847</c:v>
                </c:pt>
                <c:pt idx="922">
                  <c:v>64.094275450628331</c:v>
                </c:pt>
                <c:pt idx="923">
                  <c:v>64.103351043699178</c:v>
                </c:pt>
                <c:pt idx="924">
                  <c:v>64.112423308292819</c:v>
                </c:pt>
                <c:pt idx="925">
                  <c:v>64.1214922554814</c:v>
                </c:pt>
                <c:pt idx="926">
                  <c:v>64.130557896309782</c:v>
                </c:pt>
                <c:pt idx="927">
                  <c:v>64.139620241795811</c:v>
                </c:pt>
                <c:pt idx="928">
                  <c:v>64.148679302930347</c:v>
                </c:pt>
                <c:pt idx="929">
                  <c:v>64.157735090677434</c:v>
                </c:pt>
                <c:pt idx="930">
                  <c:v>64.166787615974371</c:v>
                </c:pt>
                <c:pt idx="931">
                  <c:v>64.175836889731926</c:v>
                </c:pt>
                <c:pt idx="932">
                  <c:v>64.184882922834376</c:v>
                </c:pt>
                <c:pt idx="933">
                  <c:v>64.193925726139682</c:v>
                </c:pt>
                <c:pt idx="934">
                  <c:v>64.202965310479541</c:v>
                </c:pt>
                <c:pt idx="935">
                  <c:v>64.212001686659576</c:v>
                </c:pt>
                <c:pt idx="936">
                  <c:v>64.22103486545943</c:v>
                </c:pt>
                <c:pt idx="937">
                  <c:v>64.230064857632897</c:v>
                </c:pt>
                <c:pt idx="938">
                  <c:v>64.239091673907978</c:v>
                </c:pt>
                <c:pt idx="939">
                  <c:v>64.248115324987126</c:v>
                </c:pt>
                <c:pt idx="940">
                  <c:v>64.257135821547209</c:v>
                </c:pt>
                <c:pt idx="941">
                  <c:v>64.266153174239761</c:v>
                </c:pt>
                <c:pt idx="942">
                  <c:v>64.275167393690992</c:v>
                </c:pt>
                <c:pt idx="943">
                  <c:v>64.284178490502001</c:v>
                </c:pt>
                <c:pt idx="944">
                  <c:v>64.293186475248831</c:v>
                </c:pt>
                <c:pt idx="945">
                  <c:v>64.30219135848256</c:v>
                </c:pt>
                <c:pt idx="946">
                  <c:v>64.31119315072948</c:v>
                </c:pt>
                <c:pt idx="947">
                  <c:v>64.320191862491185</c:v>
                </c:pt>
                <c:pt idx="948">
                  <c:v>64.329187504244672</c:v>
                </c:pt>
                <c:pt idx="949">
                  <c:v>64.338180086442435</c:v>
                </c:pt>
                <c:pt idx="950">
                  <c:v>64.347169619512641</c:v>
                </c:pt>
                <c:pt idx="951">
                  <c:v>64.3561561138592</c:v>
                </c:pt>
                <c:pt idx="952">
                  <c:v>64.365139579861847</c:v>
                </c:pt>
                <c:pt idx="953">
                  <c:v>64.374120027876302</c:v>
                </c:pt>
                <c:pt idx="954">
                  <c:v>64.383097468234382</c:v>
                </c:pt>
                <c:pt idx="955">
                  <c:v>64.392071911244045</c:v>
                </c:pt>
                <c:pt idx="956">
                  <c:v>64.401043367189558</c:v>
                </c:pt>
                <c:pt idx="957">
                  <c:v>64.410011846331642</c:v>
                </c:pt>
                <c:pt idx="958">
                  <c:v>64.418977358907441</c:v>
                </c:pt>
                <c:pt idx="959">
                  <c:v>64.427939915130764</c:v>
                </c:pt>
                <c:pt idx="960">
                  <c:v>64.43689952519216</c:v>
                </c:pt>
                <c:pt idx="961">
                  <c:v>64.445856199258955</c:v>
                </c:pt>
                <c:pt idx="962">
                  <c:v>64.454809947475454</c:v>
                </c:pt>
                <c:pt idx="963">
                  <c:v>64.463760779962982</c:v>
                </c:pt>
                <c:pt idx="964">
                  <c:v>64.472708706820015</c:v>
                </c:pt>
                <c:pt idx="965">
                  <c:v>64.48165373812229</c:v>
                </c:pt>
                <c:pt idx="966">
                  <c:v>64.490595883922836</c:v>
                </c:pt>
                <c:pt idx="967">
                  <c:v>64.499535154252229</c:v>
                </c:pt>
                <c:pt idx="968">
                  <c:v>64.508471559118519</c:v>
                </c:pt>
                <c:pt idx="969">
                  <c:v>64.517405108507489</c:v>
                </c:pt>
                <c:pt idx="970">
                  <c:v>64.526335812382612</c:v>
                </c:pt>
                <c:pt idx="971">
                  <c:v>64.535263680685276</c:v>
                </c:pt>
                <c:pt idx="972">
                  <c:v>64.544188723334813</c:v>
                </c:pt>
                <c:pt idx="973">
                  <c:v>64.553110950228628</c:v>
                </c:pt>
                <c:pt idx="974">
                  <c:v>64.562030371242258</c:v>
                </c:pt>
                <c:pt idx="975">
                  <c:v>64.570946996229551</c:v>
                </c:pt>
                <c:pt idx="976">
                  <c:v>64.579860835022671</c:v>
                </c:pt>
                <c:pt idx="977">
                  <c:v>64.588771897432281</c:v>
                </c:pt>
                <c:pt idx="978">
                  <c:v>64.597680193247555</c:v>
                </c:pt>
                <c:pt idx="979">
                  <c:v>64.606585732236397</c:v>
                </c:pt>
                <c:pt idx="980">
                  <c:v>64.615488524145377</c:v>
                </c:pt>
                <c:pt idx="981">
                  <c:v>64.624388578699978</c:v>
                </c:pt>
                <c:pt idx="982">
                  <c:v>64.633285905604609</c:v>
                </c:pt>
                <c:pt idx="983">
                  <c:v>64.642180514542702</c:v>
                </c:pt>
                <c:pt idx="984">
                  <c:v>64.651072415176856</c:v>
                </c:pt>
                <c:pt idx="985">
                  <c:v>64.659961617148852</c:v>
                </c:pt>
                <c:pt idx="986">
                  <c:v>64.66884813007988</c:v>
                </c:pt>
                <c:pt idx="987">
                  <c:v>64.677731963570452</c:v>
                </c:pt>
                <c:pt idx="988">
                  <c:v>64.686613127200687</c:v>
                </c:pt>
                <c:pt idx="989">
                  <c:v>64.695491630530228</c:v>
                </c:pt>
                <c:pt idx="990">
                  <c:v>64.704367483098494</c:v>
                </c:pt>
                <c:pt idx="991">
                  <c:v>64.713240694424627</c:v>
                </c:pt>
                <c:pt idx="992">
                  <c:v>64.722111274007688</c:v>
                </c:pt>
                <c:pt idx="993">
                  <c:v>64.730979231326714</c:v>
                </c:pt>
                <c:pt idx="994">
                  <c:v>64.739844575840806</c:v>
                </c:pt>
                <c:pt idx="995">
                  <c:v>64.748707316989211</c:v>
                </c:pt>
                <c:pt idx="996">
                  <c:v>64.757567464191425</c:v>
                </c:pt>
                <c:pt idx="997">
                  <c:v>64.766425026847287</c:v>
                </c:pt>
                <c:pt idx="998">
                  <c:v>64.775280014337099</c:v>
                </c:pt>
                <c:pt idx="999">
                  <c:v>64.784132436021594</c:v>
                </c:pt>
                <c:pt idx="1000">
                  <c:v>64.792982301242176</c:v>
                </c:pt>
                <c:pt idx="1001">
                  <c:v>64.801829619320927</c:v>
                </c:pt>
                <c:pt idx="1002">
                  <c:v>64.81067439956071</c:v>
                </c:pt>
                <c:pt idx="1003">
                  <c:v>64.819516651245252</c:v>
                </c:pt>
                <c:pt idx="1004">
                  <c:v>64.828356383639218</c:v>
                </c:pt>
                <c:pt idx="1005">
                  <c:v>64.837193605988361</c:v>
                </c:pt>
                <c:pt idx="1006">
                  <c:v>64.84602832751952</c:v>
                </c:pt>
                <c:pt idx="1007">
                  <c:v>64.854860557440773</c:v>
                </c:pt>
                <c:pt idx="1008">
                  <c:v>64.863690304941471</c:v>
                </c:pt>
                <c:pt idx="1009">
                  <c:v>64.87251757919239</c:v>
                </c:pt>
                <c:pt idx="1010">
                  <c:v>64.881342389345733</c:v>
                </c:pt>
                <c:pt idx="1011">
                  <c:v>64.890164744535298</c:v>
                </c:pt>
                <c:pt idx="1012">
                  <c:v>64.898984653876497</c:v>
                </c:pt>
                <c:pt idx="1013">
                  <c:v>64.907802126466478</c:v>
                </c:pt>
                <c:pt idx="1014">
                  <c:v>64.916617171384175</c:v>
                </c:pt>
                <c:pt idx="1015">
                  <c:v>64.925429797690441</c:v>
                </c:pt>
                <c:pt idx="1016">
                  <c:v>64.934240014428084</c:v>
                </c:pt>
                <c:pt idx="1017">
                  <c:v>64.943047830621936</c:v>
                </c:pt>
                <c:pt idx="1018">
                  <c:v>64.951853255279048</c:v>
                </c:pt>
                <c:pt idx="1019">
                  <c:v>64.96065629738861</c:v>
                </c:pt>
                <c:pt idx="1020">
                  <c:v>64.969456965922134</c:v>
                </c:pt>
                <c:pt idx="1021">
                  <c:v>64.978255269833539</c:v>
                </c:pt>
                <c:pt idx="1022">
                  <c:v>64.987051218059165</c:v>
                </c:pt>
                <c:pt idx="1023">
                  <c:v>64.995844819517913</c:v>
                </c:pt>
                <c:pt idx="1024">
                  <c:v>65.004636083111322</c:v>
                </c:pt>
                <c:pt idx="1025">
                  <c:v>65.013425017723577</c:v>
                </c:pt>
                <c:pt idx="1026">
                  <c:v>65.022211632221726</c:v>
                </c:pt>
                <c:pt idx="1027">
                  <c:v>65.030995935455607</c:v>
                </c:pt>
                <c:pt idx="1028">
                  <c:v>65.03977793625802</c:v>
                </c:pt>
                <c:pt idx="1029">
                  <c:v>65.048557643444767</c:v>
                </c:pt>
                <c:pt idx="1030">
                  <c:v>65.057335065814769</c:v>
                </c:pt>
                <c:pt idx="1031">
                  <c:v>65.066110212150093</c:v>
                </c:pt>
                <c:pt idx="1032">
                  <c:v>65.074883091216066</c:v>
                </c:pt>
                <c:pt idx="1033">
                  <c:v>65.083653711761357</c:v>
                </c:pt>
                <c:pt idx="1034">
                  <c:v>65.092422082518013</c:v>
                </c:pt>
                <c:pt idx="1035">
                  <c:v>65.101188212201549</c:v>
                </c:pt>
                <c:pt idx="1036">
                  <c:v>65.10995210951107</c:v>
                </c:pt>
                <c:pt idx="1037">
                  <c:v>65.118713783129294</c:v>
                </c:pt>
                <c:pt idx="1038">
                  <c:v>65.127473241722626</c:v>
                </c:pt>
                <c:pt idx="1039">
                  <c:v>65.136230493941284</c:v>
                </c:pt>
                <c:pt idx="1040">
                  <c:v>65.144985548419314</c:v>
                </c:pt>
                <c:pt idx="1041">
                  <c:v>65.153738413774704</c:v>
                </c:pt>
                <c:pt idx="1042">
                  <c:v>65.162489098609456</c:v>
                </c:pt>
                <c:pt idx="1043">
                  <c:v>65.171237611509625</c:v>
                </c:pt>
                <c:pt idx="1044">
                  <c:v>65.179983961045437</c:v>
                </c:pt>
                <c:pt idx="1045">
                  <c:v>65.188728155771315</c:v>
                </c:pt>
                <c:pt idx="1046">
                  <c:v>65.197470204226036</c:v>
                </c:pt>
                <c:pt idx="1047">
                  <c:v>65.206210114932688</c:v>
                </c:pt>
                <c:pt idx="1048">
                  <c:v>65.214947896398812</c:v>
                </c:pt>
                <c:pt idx="1049">
                  <c:v>65.223683557116487</c:v>
                </c:pt>
                <c:pt idx="1050">
                  <c:v>65.232417105562376</c:v>
                </c:pt>
                <c:pt idx="1051">
                  <c:v>65.241148550197778</c:v>
                </c:pt>
                <c:pt idx="1052">
                  <c:v>65.249877899468714</c:v>
                </c:pt>
                <c:pt idx="1053">
                  <c:v>65.258605161806045</c:v>
                </c:pt>
                <c:pt idx="1054">
                  <c:v>65.267330345625467</c:v>
                </c:pt>
                <c:pt idx="1055">
                  <c:v>65.276053459327628</c:v>
                </c:pt>
                <c:pt idx="1056">
                  <c:v>65.284774511298181</c:v>
                </c:pt>
                <c:pt idx="1057">
                  <c:v>65.293493509907861</c:v>
                </c:pt>
                <c:pt idx="1058">
                  <c:v>65.30221046351258</c:v>
                </c:pt>
                <c:pt idx="1059">
                  <c:v>65.310925380453412</c:v>
                </c:pt>
                <c:pt idx="1060">
                  <c:v>65.319638269056767</c:v>
                </c:pt>
                <c:pt idx="1061">
                  <c:v>65.32834913763439</c:v>
                </c:pt>
                <c:pt idx="1062">
                  <c:v>65.337057994483459</c:v>
                </c:pt>
                <c:pt idx="1063">
                  <c:v>65.345764847886628</c:v>
                </c:pt>
                <c:pt idx="1064">
                  <c:v>65.354469706112141</c:v>
                </c:pt>
                <c:pt idx="1065">
                  <c:v>65.363172577413835</c:v>
                </c:pt>
                <c:pt idx="1066">
                  <c:v>65.371873470031275</c:v>
                </c:pt>
                <c:pt idx="1067">
                  <c:v>65.380572392189762</c:v>
                </c:pt>
                <c:pt idx="1068">
                  <c:v>65.38926935210047</c:v>
                </c:pt>
                <c:pt idx="1069">
                  <c:v>65.39796435796039</c:v>
                </c:pt>
                <c:pt idx="1070">
                  <c:v>65.406657417952559</c:v>
                </c:pt>
                <c:pt idx="1071">
                  <c:v>65.415348540245972</c:v>
                </c:pt>
                <c:pt idx="1072">
                  <c:v>65.424037732995799</c:v>
                </c:pt>
                <c:pt idx="1073">
                  <c:v>65.432725004343268</c:v>
                </c:pt>
                <c:pt idx="1074">
                  <c:v>65.441410362415922</c:v>
                </c:pt>
                <c:pt idx="1075">
                  <c:v>65.450093815327548</c:v>
                </c:pt>
                <c:pt idx="1076">
                  <c:v>65.458775371178291</c:v>
                </c:pt>
                <c:pt idx="1077">
                  <c:v>65.467455038054723</c:v>
                </c:pt>
                <c:pt idx="1078">
                  <c:v>65.476132824029889</c:v>
                </c:pt>
                <c:pt idx="1079">
                  <c:v>65.484808737163405</c:v>
                </c:pt>
                <c:pt idx="1080">
                  <c:v>65.493482785501456</c:v>
                </c:pt>
                <c:pt idx="1081">
                  <c:v>65.502154977076941</c:v>
                </c:pt>
                <c:pt idx="1082">
                  <c:v>65.510825319909472</c:v>
                </c:pt>
                <c:pt idx="1083">
                  <c:v>65.519493822005501</c:v>
                </c:pt>
                <c:pt idx="1084">
                  <c:v>65.528160491358264</c:v>
                </c:pt>
                <c:pt idx="1085">
                  <c:v>65.536825335948009</c:v>
                </c:pt>
                <c:pt idx="1086">
                  <c:v>65.545488363741939</c:v>
                </c:pt>
                <c:pt idx="1087">
                  <c:v>65.554149582694279</c:v>
                </c:pt>
                <c:pt idx="1088">
                  <c:v>65.562809000746398</c:v>
                </c:pt>
                <c:pt idx="1089">
                  <c:v>65.571466625826844</c:v>
                </c:pt>
                <c:pt idx="1090">
                  <c:v>65.580122465851375</c:v>
                </c:pt>
                <c:pt idx="1091">
                  <c:v>65.588776528723074</c:v>
                </c:pt>
                <c:pt idx="1092">
                  <c:v>65.597428822332361</c:v>
                </c:pt>
                <c:pt idx="1093">
                  <c:v>65.606079354557068</c:v>
                </c:pt>
                <c:pt idx="1094">
                  <c:v>65.614728133262545</c:v>
                </c:pt>
                <c:pt idx="1095">
                  <c:v>65.623375166301614</c:v>
                </c:pt>
                <c:pt idx="1096">
                  <c:v>65.632020461514756</c:v>
                </c:pt>
                <c:pt idx="1097">
                  <c:v>65.640664026730107</c:v>
                </c:pt>
                <c:pt idx="1098">
                  <c:v>65.649305869763481</c:v>
                </c:pt>
                <c:pt idx="1099">
                  <c:v>65.657945998418484</c:v>
                </c:pt>
                <c:pt idx="1100">
                  <c:v>65.6665844204866</c:v>
                </c:pt>
                <c:pt idx="1101">
                  <c:v>65.675221143747166</c:v>
                </c:pt>
                <c:pt idx="1102">
                  <c:v>65.683856175967477</c:v>
                </c:pt>
                <c:pt idx="1103">
                  <c:v>65.692489524902854</c:v>
                </c:pt>
                <c:pt idx="1104">
                  <c:v>65.70112119829669</c:v>
                </c:pt>
                <c:pt idx="1105">
                  <c:v>65.709751203880487</c:v>
                </c:pt>
                <c:pt idx="1106">
                  <c:v>65.71837954937395</c:v>
                </c:pt>
                <c:pt idx="1107">
                  <c:v>65.727006242485047</c:v>
                </c:pt>
                <c:pt idx="1108">
                  <c:v>65.735631290910035</c:v>
                </c:pt>
                <c:pt idx="1109">
                  <c:v>65.744254702333507</c:v>
                </c:pt>
                <c:pt idx="1110">
                  <c:v>65.752876484428498</c:v>
                </c:pt>
                <c:pt idx="1111">
                  <c:v>65.761496644856521</c:v>
                </c:pt>
                <c:pt idx="1112">
                  <c:v>65.770115191267607</c:v>
                </c:pt>
                <c:pt idx="1113">
                  <c:v>65.778732131300373</c:v>
                </c:pt>
                <c:pt idx="1114">
                  <c:v>65.787347472582113</c:v>
                </c:pt>
                <c:pt idx="1115">
                  <c:v>65.795961222728749</c:v>
                </c:pt>
                <c:pt idx="1116">
                  <c:v>65.804573389345023</c:v>
                </c:pt>
                <c:pt idx="1117">
                  <c:v>65.81318398002449</c:v>
                </c:pt>
                <c:pt idx="1118">
                  <c:v>65.821793002349509</c:v>
                </c:pt>
                <c:pt idx="1119">
                  <c:v>65.830400463891422</c:v>
                </c:pt>
                <c:pt idx="1120">
                  <c:v>65.839006372210534</c:v>
                </c:pt>
                <c:pt idx="1121">
                  <c:v>65.847610734856161</c:v>
                </c:pt>
                <c:pt idx="1122">
                  <c:v>65.856213559366736</c:v>
                </c:pt>
                <c:pt idx="1123">
                  <c:v>65.86481485326982</c:v>
                </c:pt>
                <c:pt idx="1124">
                  <c:v>65.87341462408213</c:v>
                </c:pt>
                <c:pt idx="1125">
                  <c:v>65.882012879309713</c:v>
                </c:pt>
                <c:pt idx="1126">
                  <c:v>65.890609626447855</c:v>
                </c:pt>
                <c:pt idx="1127">
                  <c:v>65.899204872981215</c:v>
                </c:pt>
                <c:pt idx="1128">
                  <c:v>65.907798626383908</c:v>
                </c:pt>
                <c:pt idx="1129">
                  <c:v>65.916390894119431</c:v>
                </c:pt>
                <c:pt idx="1130">
                  <c:v>65.924981683640866</c:v>
                </c:pt>
                <c:pt idx="1131">
                  <c:v>65.933571002390849</c:v>
                </c:pt>
                <c:pt idx="1132">
                  <c:v>65.942158857801616</c:v>
                </c:pt>
                <c:pt idx="1133">
                  <c:v>65.950745257295125</c:v>
                </c:pt>
                <c:pt idx="1134">
                  <c:v>65.959330208283006</c:v>
                </c:pt>
                <c:pt idx="1135">
                  <c:v>65.967913718166727</c:v>
                </c:pt>
                <c:pt idx="1136">
                  <c:v>65.976495794337552</c:v>
                </c:pt>
                <c:pt idx="1137">
                  <c:v>65.985076444176642</c:v>
                </c:pt>
                <c:pt idx="1138">
                  <c:v>65.993655675055123</c:v>
                </c:pt>
                <c:pt idx="1139">
                  <c:v>66.00223349433405</c:v>
                </c:pt>
                <c:pt idx="1140">
                  <c:v>66.010809909364568</c:v>
                </c:pt>
                <c:pt idx="1141">
                  <c:v>66.019384927487906</c:v>
                </c:pt>
                <c:pt idx="1142">
                  <c:v>66.027958556035415</c:v>
                </c:pt>
                <c:pt idx="1143">
                  <c:v>66.03653080232867</c:v>
                </c:pt>
                <c:pt idx="1144">
                  <c:v>66.045101673679468</c:v>
                </c:pt>
                <c:pt idx="1145">
                  <c:v>66.053671177389916</c:v>
                </c:pt>
                <c:pt idx="1146">
                  <c:v>66.062239320752454</c:v>
                </c:pt>
                <c:pt idx="1147">
                  <c:v>66.070806111049947</c:v>
                </c:pt>
                <c:pt idx="1148">
                  <c:v>66.079371555555667</c:v>
                </c:pt>
                <c:pt idx="1149">
                  <c:v>66.087935661533422</c:v>
                </c:pt>
                <c:pt idx="1150">
                  <c:v>66.096498436237539</c:v>
                </c:pt>
                <c:pt idx="1151">
                  <c:v>66.10505988691294</c:v>
                </c:pt>
                <c:pt idx="1152">
                  <c:v>66.113620020795224</c:v>
                </c:pt>
                <c:pt idx="1153">
                  <c:v>66.122178845110653</c:v>
                </c:pt>
                <c:pt idx="1154">
                  <c:v>66.130736367076267</c:v>
                </c:pt>
                <c:pt idx="1155">
                  <c:v>66.139292593899853</c:v>
                </c:pt>
                <c:pt idx="1156">
                  <c:v>66.147847532780091</c:v>
                </c:pt>
                <c:pt idx="1157">
                  <c:v>66.156401190906507</c:v>
                </c:pt>
                <c:pt idx="1158">
                  <c:v>66.164953575459606</c:v>
                </c:pt>
                <c:pt idx="1159">
                  <c:v>66.173504693610866</c:v>
                </c:pt>
                <c:pt idx="1160">
                  <c:v>66.1820545525228</c:v>
                </c:pt>
                <c:pt idx="1161">
                  <c:v>66.19060315934901</c:v>
                </c:pt>
                <c:pt idx="1162">
                  <c:v>66.199150521234216</c:v>
                </c:pt>
                <c:pt idx="1163">
                  <c:v>66.207696645314343</c:v>
                </c:pt>
                <c:pt idx="1164">
                  <c:v>66.216241538716531</c:v>
                </c:pt>
                <c:pt idx="1165">
                  <c:v>66.224785208559211</c:v>
                </c:pt>
                <c:pt idx="1166">
                  <c:v>66.233327661952131</c:v>
                </c:pt>
                <c:pt idx="1167">
                  <c:v>66.24186890599637</c:v>
                </c:pt>
                <c:pt idx="1168">
                  <c:v>66.250408947784507</c:v>
                </c:pt>
                <c:pt idx="1169">
                  <c:v>66.258947794400498</c:v>
                </c:pt>
                <c:pt idx="1170">
                  <c:v>66.2674854529199</c:v>
                </c:pt>
                <c:pt idx="1171">
                  <c:v>66.276021930409755</c:v>
                </c:pt>
                <c:pt idx="1172">
                  <c:v>66.284557233928723</c:v>
                </c:pt>
                <c:pt idx="1173">
                  <c:v>66.293091370527179</c:v>
                </c:pt>
                <c:pt idx="1174">
                  <c:v>66.301624347247113</c:v>
                </c:pt>
                <c:pt idx="1175">
                  <c:v>66.310156171122301</c:v>
                </c:pt>
                <c:pt idx="1176">
                  <c:v>66.31868684917832</c:v>
                </c:pt>
                <c:pt idx="1177">
                  <c:v>66.327216388432561</c:v>
                </c:pt>
                <c:pt idx="1178">
                  <c:v>66.3357447958943</c:v>
                </c:pt>
                <c:pt idx="1179">
                  <c:v>66.344272078564742</c:v>
                </c:pt>
                <c:pt idx="1180">
                  <c:v>66.352798243437078</c:v>
                </c:pt>
                <c:pt idx="1181">
                  <c:v>66.361323297496497</c:v>
                </c:pt>
                <c:pt idx="1182">
                  <c:v>66.369847247720287</c:v>
                </c:pt>
                <c:pt idx="1183">
                  <c:v>66.378370101077806</c:v>
                </c:pt>
                <c:pt idx="1184">
                  <c:v>66.386891864530568</c:v>
                </c:pt>
                <c:pt idx="1185">
                  <c:v>66.395412545032329</c:v>
                </c:pt>
                <c:pt idx="1186">
                  <c:v>66.403932149529041</c:v>
                </c:pt>
                <c:pt idx="1187">
                  <c:v>66.412450684958969</c:v>
                </c:pt>
                <c:pt idx="1188">
                  <c:v>66.420968158252705</c:v>
                </c:pt>
                <c:pt idx="1189">
                  <c:v>66.429484576333209</c:v>
                </c:pt>
                <c:pt idx="1190">
                  <c:v>66.437999946115895</c:v>
                </c:pt>
                <c:pt idx="1191">
                  <c:v>66.446514274508587</c:v>
                </c:pt>
                <c:pt idx="1192">
                  <c:v>66.45502756841168</c:v>
                </c:pt>
                <c:pt idx="1193">
                  <c:v>66.463539834718063</c:v>
                </c:pt>
                <c:pt idx="1194">
                  <c:v>66.472051080313278</c:v>
                </c:pt>
                <c:pt idx="1195">
                  <c:v>66.480561312075466</c:v>
                </c:pt>
                <c:pt idx="1196">
                  <c:v>66.489070536875488</c:v>
                </c:pt>
                <c:pt idx="1197">
                  <c:v>66.497578761576889</c:v>
                </c:pt>
                <c:pt idx="1198">
                  <c:v>66.50608599303601</c:v>
                </c:pt>
                <c:pt idx="1199">
                  <c:v>66.514592238102011</c:v>
                </c:pt>
                <c:pt idx="1200">
                  <c:v>66.52309750361691</c:v>
                </c:pt>
                <c:pt idx="1201">
                  <c:v>66.5316017964156</c:v>
                </c:pt>
                <c:pt idx="1202">
                  <c:v>66.540105123325944</c:v>
                </c:pt>
                <c:pt idx="1203">
                  <c:v>66.548607491168781</c:v>
                </c:pt>
                <c:pt idx="1204">
                  <c:v>66.557108906757975</c:v>
                </c:pt>
                <c:pt idx="1205">
                  <c:v>66.565609376900454</c:v>
                </c:pt>
                <c:pt idx="1206">
                  <c:v>66.574108908396269</c:v>
                </c:pt>
                <c:pt idx="1207">
                  <c:v>66.582607508038635</c:v>
                </c:pt>
                <c:pt idx="1208">
                  <c:v>66.591105182613944</c:v>
                </c:pt>
                <c:pt idx="1209">
                  <c:v>66.599601938901827</c:v>
                </c:pt>
                <c:pt idx="1210">
                  <c:v>66.608097783675234</c:v>
                </c:pt>
                <c:pt idx="1211">
                  <c:v>66.616592723700364</c:v>
                </c:pt>
                <c:pt idx="1212">
                  <c:v>66.625086765736867</c:v>
                </c:pt>
                <c:pt idx="1213">
                  <c:v>66.633579916537741</c:v>
                </c:pt>
                <c:pt idx="1214">
                  <c:v>66.642072182849432</c:v>
                </c:pt>
                <c:pt idx="1215">
                  <c:v>66.650563571411908</c:v>
                </c:pt>
                <c:pt idx="1216">
                  <c:v>66.659054088958655</c:v>
                </c:pt>
                <c:pt idx="1217">
                  <c:v>66.667543742216708</c:v>
                </c:pt>
                <c:pt idx="1218">
                  <c:v>66.676032537906721</c:v>
                </c:pt>
                <c:pt idx="1219">
                  <c:v>66.684520482743054</c:v>
                </c:pt>
                <c:pt idx="1220">
                  <c:v>66.693007583433683</c:v>
                </c:pt>
                <c:pt idx="1221">
                  <c:v>66.70149384668035</c:v>
                </c:pt>
                <c:pt idx="1222">
                  <c:v>66.709979279178611</c:v>
                </c:pt>
                <c:pt idx="1223">
                  <c:v>66.718463887617759</c:v>
                </c:pt>
                <c:pt idx="1224">
                  <c:v>66.726947678681029</c:v>
                </c:pt>
                <c:pt idx="1225">
                  <c:v>66.735430659045477</c:v>
                </c:pt>
                <c:pt idx="1226">
                  <c:v>66.743912835382147</c:v>
                </c:pt>
                <c:pt idx="1227">
                  <c:v>66.752394214356045</c:v>
                </c:pt>
                <c:pt idx="1228">
                  <c:v>66.760874802626191</c:v>
                </c:pt>
                <c:pt idx="1229">
                  <c:v>66.769354606845667</c:v>
                </c:pt>
                <c:pt idx="1230">
                  <c:v>66.777833633661643</c:v>
                </c:pt>
                <c:pt idx="1231">
                  <c:v>66.786311889715435</c:v>
                </c:pt>
                <c:pt idx="1232">
                  <c:v>66.794789381642545</c:v>
                </c:pt>
                <c:pt idx="1233">
                  <c:v>66.803266116072649</c:v>
                </c:pt>
                <c:pt idx="1234">
                  <c:v>66.811742099629726</c:v>
                </c:pt>
                <c:pt idx="1235">
                  <c:v>66.820217338932039</c:v>
                </c:pt>
                <c:pt idx="1236">
                  <c:v>66.828691840592171</c:v>
                </c:pt>
                <c:pt idx="1237">
                  <c:v>66.837165611217088</c:v>
                </c:pt>
                <c:pt idx="1238">
                  <c:v>66.845638657408173</c:v>
                </c:pt>
                <c:pt idx="1239">
                  <c:v>66.854110985761238</c:v>
                </c:pt>
                <c:pt idx="1240">
                  <c:v>66.86258260286661</c:v>
                </c:pt>
                <c:pt idx="1241">
                  <c:v>66.871053515309129</c:v>
                </c:pt>
                <c:pt idx="1242">
                  <c:v>66.879523729668236</c:v>
                </c:pt>
                <c:pt idx="1243">
                  <c:v>66.88799325251793</c:v>
                </c:pt>
                <c:pt idx="1244">
                  <c:v>66.896462090426894</c:v>
                </c:pt>
                <c:pt idx="1245">
                  <c:v>66.904930249958468</c:v>
                </c:pt>
                <c:pt idx="1246">
                  <c:v>66.913397737670735</c:v>
                </c:pt>
                <c:pt idx="1247">
                  <c:v>66.921864560116532</c:v>
                </c:pt>
                <c:pt idx="1248">
                  <c:v>66.930330723843497</c:v>
                </c:pt>
                <c:pt idx="1249">
                  <c:v>66.938796235394094</c:v>
                </c:pt>
                <c:pt idx="1250">
                  <c:v>66.947261101305656</c:v>
                </c:pt>
                <c:pt idx="1251">
                  <c:v>66.955725328110489</c:v>
                </c:pt>
                <c:pt idx="1252">
                  <c:v>66.964188922335751</c:v>
                </c:pt>
                <c:pt idx="1253">
                  <c:v>66.972651890503698</c:v>
                </c:pt>
                <c:pt idx="1254">
                  <c:v>66.9811142391315</c:v>
                </c:pt>
                <c:pt idx="1255">
                  <c:v>66.989575974731494</c:v>
                </c:pt>
                <c:pt idx="1256">
                  <c:v>66.998037103811058</c:v>
                </c:pt>
                <c:pt idx="1257">
                  <c:v>67.006497632872723</c:v>
                </c:pt>
                <c:pt idx="1258">
                  <c:v>67.014957568414204</c:v>
                </c:pt>
                <c:pt idx="1259">
                  <c:v>67.023416916928426</c:v>
                </c:pt>
                <c:pt idx="1260">
                  <c:v>67.031875684903582</c:v>
                </c:pt>
                <c:pt idx="1261">
                  <c:v>67.040333878823105</c:v>
                </c:pt>
                <c:pt idx="1262">
                  <c:v>67.048791505165809</c:v>
                </c:pt>
                <c:pt idx="1263">
                  <c:v>67.057248570405861</c:v>
                </c:pt>
                <c:pt idx="1264">
                  <c:v>67.065705081012794</c:v>
                </c:pt>
                <c:pt idx="1265">
                  <c:v>67.074161043451596</c:v>
                </c:pt>
                <c:pt idx="1266">
                  <c:v>67.082616464182777</c:v>
                </c:pt>
                <c:pt idx="1267">
                  <c:v>67.091071349662272</c:v>
                </c:pt>
                <c:pt idx="1268">
                  <c:v>67.099525706341623</c:v>
                </c:pt>
                <c:pt idx="1269">
                  <c:v>67.107979540667941</c:v>
                </c:pt>
                <c:pt idx="1270">
                  <c:v>67.116432859083943</c:v>
                </c:pt>
                <c:pt idx="1271">
                  <c:v>67.124885668028028</c:v>
                </c:pt>
                <c:pt idx="1272">
                  <c:v>67.133337973934289</c:v>
                </c:pt>
                <c:pt idx="1273">
                  <c:v>67.141789783232525</c:v>
                </c:pt>
                <c:pt idx="1274">
                  <c:v>67.150241102348303</c:v>
                </c:pt>
                <c:pt idx="1275">
                  <c:v>67.158691937703011</c:v>
                </c:pt>
                <c:pt idx="1276">
                  <c:v>67.167142295713873</c:v>
                </c:pt>
                <c:pt idx="1277">
                  <c:v>67.175592182793977</c:v>
                </c:pt>
                <c:pt idx="1278">
                  <c:v>67.184041605352334</c:v>
                </c:pt>
                <c:pt idx="1279">
                  <c:v>67.19249056979389</c:v>
                </c:pt>
                <c:pt idx="1280">
                  <c:v>67.200939082519568</c:v>
                </c:pt>
                <c:pt idx="1281">
                  <c:v>67.209387149926329</c:v>
                </c:pt>
                <c:pt idx="1282">
                  <c:v>67.21783477840718</c:v>
                </c:pt>
                <c:pt idx="1283">
                  <c:v>67.226281974351224</c:v>
                </c:pt>
                <c:pt idx="1284">
                  <c:v>67.234728744143666</c:v>
                </c:pt>
                <c:pt idx="1285">
                  <c:v>67.243175094165906</c:v>
                </c:pt>
                <c:pt idx="1286">
                  <c:v>67.251621030795505</c:v>
                </c:pt>
                <c:pt idx="1287">
                  <c:v>67.260066560406287</c:v>
                </c:pt>
                <c:pt idx="1288">
                  <c:v>67.268511689368324</c:v>
                </c:pt>
                <c:pt idx="1289">
                  <c:v>67.276956424047995</c:v>
                </c:pt>
                <c:pt idx="1290">
                  <c:v>67.285400770808025</c:v>
                </c:pt>
                <c:pt idx="1291">
                  <c:v>67.293844736007514</c:v>
                </c:pt>
                <c:pt idx="1292">
                  <c:v>67.302288326001943</c:v>
                </c:pt>
                <c:pt idx="1293">
                  <c:v>67.310731547143263</c:v>
                </c:pt>
                <c:pt idx="1294">
                  <c:v>67.319174405779918</c:v>
                </c:pt>
                <c:pt idx="1295">
                  <c:v>67.327616908256815</c:v>
                </c:pt>
                <c:pt idx="1296">
                  <c:v>67.33605906091546</c:v>
                </c:pt>
                <c:pt idx="1297">
                  <c:v>67.34450087009391</c:v>
                </c:pt>
                <c:pt idx="1298">
                  <c:v>67.352942342126852</c:v>
                </c:pt>
                <c:pt idx="1299">
                  <c:v>67.36138348334562</c:v>
                </c:pt>
                <c:pt idx="1300">
                  <c:v>67.36982430007825</c:v>
                </c:pt>
                <c:pt idx="1301">
                  <c:v>67.378264798649482</c:v>
                </c:pt>
                <c:pt idx="1302">
                  <c:v>67.386704985380831</c:v>
                </c:pt>
                <c:pt idx="1303">
                  <c:v>67.395144866590599</c:v>
                </c:pt>
                <c:pt idx="1304">
                  <c:v>67.40358444859389</c:v>
                </c:pt>
                <c:pt idx="1305">
                  <c:v>67.412023737702711</c:v>
                </c:pt>
                <c:pt idx="1306">
                  <c:v>67.420462740225915</c:v>
                </c:pt>
                <c:pt idx="1307">
                  <c:v>67.428901462469312</c:v>
                </c:pt>
                <c:pt idx="1308">
                  <c:v>67.437339910735702</c:v>
                </c:pt>
                <c:pt idx="1309">
                  <c:v>67.445778091324811</c:v>
                </c:pt>
                <c:pt idx="1310">
                  <c:v>67.454216010533472</c:v>
                </c:pt>
                <c:pt idx="1311">
                  <c:v>67.462653674655513</c:v>
                </c:pt>
                <c:pt idx="1312">
                  <c:v>67.471091089981925</c:v>
                </c:pt>
                <c:pt idx="1313">
                  <c:v>67.479528262800812</c:v>
                </c:pt>
                <c:pt idx="1314">
                  <c:v>67.487965199397422</c:v>
                </c:pt>
                <c:pt idx="1315">
                  <c:v>67.496401906054231</c:v>
                </c:pt>
                <c:pt idx="1316">
                  <c:v>67.50483838905096</c:v>
                </c:pt>
                <c:pt idx="1317">
                  <c:v>67.513274654664556</c:v>
                </c:pt>
                <c:pt idx="1318">
                  <c:v>67.521710709169298</c:v>
                </c:pt>
                <c:pt idx="1319">
                  <c:v>67.530146558836819</c:v>
                </c:pt>
                <c:pt idx="1320">
                  <c:v>67.538582209936095</c:v>
                </c:pt>
                <c:pt idx="1321">
                  <c:v>67.547017668733503</c:v>
                </c:pt>
                <c:pt idx="1322">
                  <c:v>67.555452941492902</c:v>
                </c:pt>
                <c:pt idx="1323">
                  <c:v>67.563888034475568</c:v>
                </c:pt>
                <c:pt idx="1324">
                  <c:v>67.572322953940301</c:v>
                </c:pt>
                <c:pt idx="1325">
                  <c:v>67.580757706143473</c:v>
                </c:pt>
                <c:pt idx="1326">
                  <c:v>67.589192297338968</c:v>
                </c:pt>
                <c:pt idx="1327">
                  <c:v>67.597626733778327</c:v>
                </c:pt>
                <c:pt idx="1328">
                  <c:v>67.606061021710715</c:v>
                </c:pt>
                <c:pt idx="1329">
                  <c:v>67.614495167382955</c:v>
                </c:pt>
                <c:pt idx="1330">
                  <c:v>67.62292917703958</c:v>
                </c:pt>
                <c:pt idx="1331">
                  <c:v>67.631363056922893</c:v>
                </c:pt>
                <c:pt idx="1332">
                  <c:v>67.639796813272923</c:v>
                </c:pt>
                <c:pt idx="1333">
                  <c:v>67.648230452327525</c:v>
                </c:pt>
                <c:pt idx="1334">
                  <c:v>67.656663980322406</c:v>
                </c:pt>
                <c:pt idx="1335">
                  <c:v>67.665097403491131</c:v>
                </c:pt>
                <c:pt idx="1336">
                  <c:v>67.67353072806516</c:v>
                </c:pt>
                <c:pt idx="1337">
                  <c:v>67.681963960273904</c:v>
                </c:pt>
                <c:pt idx="1338">
                  <c:v>67.690397106344761</c:v>
                </c:pt>
                <c:pt idx="1339">
                  <c:v>67.698830172503079</c:v>
                </c:pt>
                <c:pt idx="1340">
                  <c:v>67.707263164972318</c:v>
                </c:pt>
                <c:pt idx="1341">
                  <c:v>67.715696089973946</c:v>
                </c:pt>
                <c:pt idx="1342">
                  <c:v>67.724128953727543</c:v>
                </c:pt>
                <c:pt idx="1343">
                  <c:v>67.732561762450857</c:v>
                </c:pt>
                <c:pt idx="1344">
                  <c:v>67.74099452235977</c:v>
                </c:pt>
                <c:pt idx="1345">
                  <c:v>67.749427239668393</c:v>
                </c:pt>
                <c:pt idx="1346">
                  <c:v>67.757859920589027</c:v>
                </c:pt>
                <c:pt idx="1347">
                  <c:v>67.766292571332301</c:v>
                </c:pt>
                <c:pt idx="1348">
                  <c:v>67.774725198107078</c:v>
                </c:pt>
                <c:pt idx="1349">
                  <c:v>67.783157807120617</c:v>
                </c:pt>
                <c:pt idx="1350">
                  <c:v>67.791590404578471</c:v>
                </c:pt>
                <c:pt idx="1351">
                  <c:v>67.800022996684646</c:v>
                </c:pt>
                <c:pt idx="1352">
                  <c:v>67.808455589641568</c:v>
                </c:pt>
                <c:pt idx="1353">
                  <c:v>67.816888189650086</c:v>
                </c:pt>
                <c:pt idx="1354">
                  <c:v>67.825320802909587</c:v>
                </c:pt>
                <c:pt idx="1355">
                  <c:v>67.833753435617993</c:v>
                </c:pt>
                <c:pt idx="1356">
                  <c:v>67.842186093971719</c:v>
                </c:pt>
                <c:pt idx="1357">
                  <c:v>67.850618784165846</c:v>
                </c:pt>
                <c:pt idx="1358">
                  <c:v>67.859051512394032</c:v>
                </c:pt>
                <c:pt idx="1359">
                  <c:v>67.867484284848587</c:v>
                </c:pt>
                <c:pt idx="1360">
                  <c:v>67.875917107720568</c:v>
                </c:pt>
                <c:pt idx="1361">
                  <c:v>67.884349987199684</c:v>
                </c:pt>
                <c:pt idx="1362">
                  <c:v>67.89278292947445</c:v>
                </c:pt>
                <c:pt idx="1363">
                  <c:v>67.901215940732115</c:v>
                </c:pt>
                <c:pt idx="1364">
                  <c:v>67.909649027158792</c:v>
                </c:pt>
                <c:pt idx="1365">
                  <c:v>67.91808219493943</c:v>
                </c:pt>
                <c:pt idx="1366">
                  <c:v>67.926515450257838</c:v>
                </c:pt>
                <c:pt idx="1367">
                  <c:v>67.934948799296762</c:v>
                </c:pt>
                <c:pt idx="1368">
                  <c:v>67.94338224823791</c:v>
                </c:pt>
                <c:pt idx="1369">
                  <c:v>67.951815803261908</c:v>
                </c:pt>
                <c:pt idx="1370">
                  <c:v>67.960249470548447</c:v>
                </c:pt>
                <c:pt idx="1371">
                  <c:v>67.968683256276265</c:v>
                </c:pt>
                <c:pt idx="1372">
                  <c:v>67.977117166623131</c:v>
                </c:pt>
                <c:pt idx="1373">
                  <c:v>67.985551207765965</c:v>
                </c:pt>
                <c:pt idx="1374">
                  <c:v>67.993985385880777</c:v>
                </c:pt>
                <c:pt idx="1375">
                  <c:v>68.002419707142792</c:v>
                </c:pt>
                <c:pt idx="1376">
                  <c:v>68.010854177726429</c:v>
                </c:pt>
                <c:pt idx="1377">
                  <c:v>68.01928880380531</c:v>
                </c:pt>
                <c:pt idx="1378">
                  <c:v>68.027723591552373</c:v>
                </c:pt>
                <c:pt idx="1379">
                  <c:v>68.036158547139806</c:v>
                </c:pt>
                <c:pt idx="1380">
                  <c:v>68.044593676739169</c:v>
                </c:pt>
                <c:pt idx="1381">
                  <c:v>68.053028986521355</c:v>
                </c:pt>
                <c:pt idx="1382">
                  <c:v>68.061464482656646</c:v>
                </c:pt>
                <c:pt idx="1383">
                  <c:v>68.069900171314785</c:v>
                </c:pt>
                <c:pt idx="1384">
                  <c:v>68.078336058664959</c:v>
                </c:pt>
                <c:pt idx="1385">
                  <c:v>68.086772150875817</c:v>
                </c:pt>
                <c:pt idx="1386">
                  <c:v>68.095208454115564</c:v>
                </c:pt>
                <c:pt idx="1387">
                  <c:v>68.103644974551926</c:v>
                </c:pt>
                <c:pt idx="1388">
                  <c:v>68.112081718352258</c:v>
                </c:pt>
                <c:pt idx="1389">
                  <c:v>68.120518691683486</c:v>
                </c:pt>
                <c:pt idx="1390">
                  <c:v>68.128955900712214</c:v>
                </c:pt>
                <c:pt idx="1391">
                  <c:v>68.137393351604715</c:v>
                </c:pt>
                <c:pt idx="1392">
                  <c:v>68.145831050526979</c:v>
                </c:pt>
                <c:pt idx="1393">
                  <c:v>68.154269003644728</c:v>
                </c:pt>
                <c:pt idx="1394">
                  <c:v>68.162707217123469</c:v>
                </c:pt>
                <c:pt idx="1395">
                  <c:v>68.171145697128509</c:v>
                </c:pt>
                <c:pt idx="1396">
                  <c:v>68.179584449825015</c:v>
                </c:pt>
                <c:pt idx="1397">
                  <c:v>68.188023481377996</c:v>
                </c:pt>
                <c:pt idx="1398">
                  <c:v>68.196462797952378</c:v>
                </c:pt>
                <c:pt idx="1399">
                  <c:v>68.204902405713014</c:v>
                </c:pt>
                <c:pt idx="1400">
                  <c:v>68.213342310824729</c:v>
                </c:pt>
                <c:pt idx="1401">
                  <c:v>68.221782519452347</c:v>
                </c:pt>
                <c:pt idx="1402">
                  <c:v>68.230223037760709</c:v>
                </c:pt>
                <c:pt idx="1403">
                  <c:v>68.238663871914724</c:v>
                </c:pt>
                <c:pt idx="1404">
                  <c:v>68.247105028079403</c:v>
                </c:pt>
                <c:pt idx="1405">
                  <c:v>68.255546512419841</c:v>
                </c:pt>
                <c:pt idx="1406">
                  <c:v>68.263988331101345</c:v>
                </c:pt>
                <c:pt idx="1407">
                  <c:v>68.272430490289381</c:v>
                </c:pt>
                <c:pt idx="1408">
                  <c:v>68.280872996149597</c:v>
                </c:pt>
                <c:pt idx="1409">
                  <c:v>68.28931585484797</c:v>
                </c:pt>
                <c:pt idx="1410">
                  <c:v>68.297759072550676</c:v>
                </c:pt>
                <c:pt idx="1411">
                  <c:v>68.306202655424272</c:v>
                </c:pt>
                <c:pt idx="1412">
                  <c:v>68.314646609635616</c:v>
                </c:pt>
                <c:pt idx="1413">
                  <c:v>68.32309094135195</c:v>
                </c:pt>
                <c:pt idx="1414">
                  <c:v>68.33153565674094</c:v>
                </c:pt>
                <c:pt idx="1415">
                  <c:v>68.339980761970679</c:v>
                </c:pt>
                <c:pt idx="1416">
                  <c:v>68.348426263209731</c:v>
                </c:pt>
                <c:pt idx="1417">
                  <c:v>68.35687216662717</c:v>
                </c:pt>
                <c:pt idx="1418">
                  <c:v>68.365318478392581</c:v>
                </c:pt>
                <c:pt idx="1419">
                  <c:v>68.373765204676147</c:v>
                </c:pt>
                <c:pt idx="1420">
                  <c:v>68.382212351648633</c:v>
                </c:pt>
                <c:pt idx="1421">
                  <c:v>68.390659925481415</c:v>
                </c:pt>
                <c:pt idx="1422">
                  <c:v>68.399107932346567</c:v>
                </c:pt>
                <c:pt idx="1423">
                  <c:v>68.407556378416842</c:v>
                </c:pt>
                <c:pt idx="1424">
                  <c:v>68.416005269865678</c:v>
                </c:pt>
                <c:pt idx="1425">
                  <c:v>68.424454612867308</c:v>
                </c:pt>
                <c:pt idx="1426">
                  <c:v>68.432904413596745</c:v>
                </c:pt>
                <c:pt idx="1427">
                  <c:v>68.441354678229843</c:v>
                </c:pt>
                <c:pt idx="1428">
                  <c:v>68.449805412943235</c:v>
                </c:pt>
                <c:pt idx="1429">
                  <c:v>68.458256623914508</c:v>
                </c:pt>
                <c:pt idx="1430">
                  <c:v>68.46670831732213</c:v>
                </c:pt>
                <c:pt idx="1431">
                  <c:v>68.475160499345506</c:v>
                </c:pt>
                <c:pt idx="1432">
                  <c:v>68.483613176165036</c:v>
                </c:pt>
                <c:pt idx="1433">
                  <c:v>68.492066353962116</c:v>
                </c:pt>
                <c:pt idx="1434">
                  <c:v>68.500520038919205</c:v>
                </c:pt>
                <c:pt idx="1435">
                  <c:v>68.508974237219789</c:v>
                </c:pt>
                <c:pt idx="1436">
                  <c:v>68.517428955048473</c:v>
                </c:pt>
                <c:pt idx="1437">
                  <c:v>68.525884198591029</c:v>
                </c:pt>
                <c:pt idx="1438">
                  <c:v>68.534339974034353</c:v>
                </c:pt>
                <c:pt idx="1439">
                  <c:v>68.54279628756656</c:v>
                </c:pt>
                <c:pt idx="1440">
                  <c:v>68.55125314537699</c:v>
                </c:pt>
                <c:pt idx="1441">
                  <c:v>68.559710553656245</c:v>
                </c:pt>
                <c:pt idx="1442">
                  <c:v>68.568168518596195</c:v>
                </c:pt>
                <c:pt idx="1443">
                  <c:v>68.576627046390072</c:v>
                </c:pt>
                <c:pt idx="1444">
                  <c:v>68.585086143232431</c:v>
                </c:pt>
                <c:pt idx="1445">
                  <c:v>68.59354581531926</c:v>
                </c:pt>
                <c:pt idx="1446">
                  <c:v>68.602006068847899</c:v>
                </c:pt>
                <c:pt idx="1447">
                  <c:v>68.610466910017209</c:v>
                </c:pt>
                <c:pt idx="1448">
                  <c:v>68.618928345027484</c:v>
                </c:pt>
                <c:pt idx="1449">
                  <c:v>68.627390380080556</c:v>
                </c:pt>
                <c:pt idx="1450">
                  <c:v>68.635853021379788</c:v>
                </c:pt>
                <c:pt idx="1451">
                  <c:v>68.644316275130123</c:v>
                </c:pt>
                <c:pt idx="1452">
                  <c:v>68.652780147538124</c:v>
                </c:pt>
                <c:pt idx="1453">
                  <c:v>68.661244644812001</c:v>
                </c:pt>
                <c:pt idx="1454">
                  <c:v>68.669709773161614</c:v>
                </c:pt>
                <c:pt idx="1455">
                  <c:v>68.678175538798541</c:v>
                </c:pt>
                <c:pt idx="1456">
                  <c:v>68.68664194793611</c:v>
                </c:pt>
                <c:pt idx="1457">
                  <c:v>68.69510900678938</c:v>
                </c:pt>
                <c:pt idx="1458">
                  <c:v>68.703576721575246</c:v>
                </c:pt>
                <c:pt idx="1459">
                  <c:v>68.712045098512434</c:v>
                </c:pt>
                <c:pt idx="1460">
                  <c:v>68.720514143821518</c:v>
                </c:pt>
                <c:pt idx="1461">
                  <c:v>68.728983863724963</c:v>
                </c:pt>
                <c:pt idx="1462">
                  <c:v>68.73745426444718</c:v>
                </c:pt>
                <c:pt idx="1463">
                  <c:v>68.745925352214542</c:v>
                </c:pt>
                <c:pt idx="1464">
                  <c:v>68.754397133255381</c:v>
                </c:pt>
                <c:pt idx="1465">
                  <c:v>68.762869613800106</c:v>
                </c:pt>
                <c:pt idx="1466">
                  <c:v>68.771342800081143</c:v>
                </c:pt>
                <c:pt idx="1467">
                  <c:v>68.779816698333008</c:v>
                </c:pt>
                <c:pt idx="1468">
                  <c:v>68.78829131479236</c:v>
                </c:pt>
                <c:pt idx="1469">
                  <c:v>68.796766655697994</c:v>
                </c:pt>
                <c:pt idx="1470">
                  <c:v>68.805242727290889</c:v>
                </c:pt>
                <c:pt idx="1471">
                  <c:v>68.813719535814229</c:v>
                </c:pt>
                <c:pt idx="1472">
                  <c:v>68.822197087513501</c:v>
                </c:pt>
                <c:pt idx="1473">
                  <c:v>68.830675388636379</c:v>
                </c:pt>
                <c:pt idx="1474">
                  <c:v>68.839154445432953</c:v>
                </c:pt>
                <c:pt idx="1475">
                  <c:v>68.847634264155559</c:v>
                </c:pt>
                <c:pt idx="1476">
                  <c:v>68.856114851059019</c:v>
                </c:pt>
                <c:pt idx="1477">
                  <c:v>68.864596212400443</c:v>
                </c:pt>
                <c:pt idx="1478">
                  <c:v>68.873078354439485</c:v>
                </c:pt>
                <c:pt idx="1479">
                  <c:v>68.881561283438231</c:v>
                </c:pt>
                <c:pt idx="1480">
                  <c:v>68.890045005661264</c:v>
                </c:pt>
                <c:pt idx="1481">
                  <c:v>68.898529527375729</c:v>
                </c:pt>
                <c:pt idx="1482">
                  <c:v>68.907014854851312</c:v>
                </c:pt>
                <c:pt idx="1483">
                  <c:v>68.915500994360343</c:v>
                </c:pt>
                <c:pt idx="1484">
                  <c:v>68.923987952177754</c:v>
                </c:pt>
                <c:pt idx="1485">
                  <c:v>68.932475734581161</c:v>
                </c:pt>
                <c:pt idx="1486">
                  <c:v>68.940964347850894</c:v>
                </c:pt>
                <c:pt idx="1487">
                  <c:v>68.949453798269971</c:v>
                </c:pt>
                <c:pt idx="1488">
                  <c:v>68.957944092124237</c:v>
                </c:pt>
                <c:pt idx="1489">
                  <c:v>68.966435235702278</c:v>
                </c:pt>
                <c:pt idx="1490">
                  <c:v>68.974927235295553</c:v>
                </c:pt>
                <c:pt idx="1491">
                  <c:v>68.983420097198362</c:v>
                </c:pt>
                <c:pt idx="1492">
                  <c:v>68.991913827707933</c:v>
                </c:pt>
                <c:pt idx="1493">
                  <c:v>69.000408433124349</c:v>
                </c:pt>
                <c:pt idx="1494">
                  <c:v>69.008903919750765</c:v>
                </c:pt>
                <c:pt idx="1495">
                  <c:v>69.017400293893218</c:v>
                </c:pt>
                <c:pt idx="1496">
                  <c:v>69.025897561860859</c:v>
                </c:pt>
                <c:pt idx="1497">
                  <c:v>69.034395729965865</c:v>
                </c:pt>
                <c:pt idx="1498">
                  <c:v>69.042894804523485</c:v>
                </c:pt>
                <c:pt idx="1499">
                  <c:v>69.051394791852132</c:v>
                </c:pt>
                <c:pt idx="1500">
                  <c:v>69.059895698273365</c:v>
                </c:pt>
                <c:pt idx="1501">
                  <c:v>69.068397530111923</c:v>
                </c:pt>
                <c:pt idx="1502">
                  <c:v>69.076900293695772</c:v>
                </c:pt>
                <c:pt idx="1503">
                  <c:v>69.085403995356174</c:v>
                </c:pt>
                <c:pt idx="1504">
                  <c:v>69.093908641427603</c:v>
                </c:pt>
                <c:pt idx="1505">
                  <c:v>69.102414238247945</c:v>
                </c:pt>
                <c:pt idx="1506">
                  <c:v>69.110920792158396</c:v>
                </c:pt>
                <c:pt idx="1507">
                  <c:v>69.119428309503533</c:v>
                </c:pt>
                <c:pt idx="1508">
                  <c:v>69.127936796631388</c:v>
                </c:pt>
                <c:pt idx="1509">
                  <c:v>69.136446259893418</c:v>
                </c:pt>
                <c:pt idx="1510">
                  <c:v>69.144956705644617</c:v>
                </c:pt>
                <c:pt idx="1511">
                  <c:v>69.153468140243433</c:v>
                </c:pt>
                <c:pt idx="1512">
                  <c:v>69.161980570051938</c:v>
                </c:pt>
                <c:pt idx="1513">
                  <c:v>69.17049400143577</c:v>
                </c:pt>
                <c:pt idx="1514">
                  <c:v>69.179008440764164</c:v>
                </c:pt>
                <c:pt idx="1515">
                  <c:v>69.187523894410063</c:v>
                </c:pt>
                <c:pt idx="1516">
                  <c:v>69.196040368750047</c:v>
                </c:pt>
                <c:pt idx="1517">
                  <c:v>69.204557870164464</c:v>
                </c:pt>
                <c:pt idx="1518">
                  <c:v>69.213076405037384</c:v>
                </c:pt>
                <c:pt idx="1519">
                  <c:v>69.221595979756714</c:v>
                </c:pt>
                <c:pt idx="1520">
                  <c:v>69.23011660071414</c:v>
                </c:pt>
                <c:pt idx="1521">
                  <c:v>69.238638274305217</c:v>
                </c:pt>
                <c:pt idx="1522">
                  <c:v>69.247161006929417</c:v>
                </c:pt>
                <c:pt idx="1523">
                  <c:v>69.255684804990125</c:v>
                </c:pt>
                <c:pt idx="1524">
                  <c:v>69.264209674894687</c:v>
                </c:pt>
                <c:pt idx="1525">
                  <c:v>69.272735623054416</c:v>
                </c:pt>
                <c:pt idx="1526">
                  <c:v>69.281262655884703</c:v>
                </c:pt>
                <c:pt idx="1527">
                  <c:v>69.289790779804974</c:v>
                </c:pt>
                <c:pt idx="1528">
                  <c:v>69.29832000123875</c:v>
                </c:pt>
                <c:pt idx="1529">
                  <c:v>69.30685032661367</c:v>
                </c:pt>
                <c:pt idx="1530">
                  <c:v>69.315381762361582</c:v>
                </c:pt>
                <c:pt idx="1531">
                  <c:v>69.323914314918483</c:v>
                </c:pt>
                <c:pt idx="1532">
                  <c:v>69.332447990724646</c:v>
                </c:pt>
                <c:pt idx="1533">
                  <c:v>69.340982796224566</c:v>
                </c:pt>
                <c:pt idx="1534">
                  <c:v>69.349518737867072</c:v>
                </c:pt>
                <c:pt idx="1535">
                  <c:v>69.358055822105342</c:v>
                </c:pt>
                <c:pt idx="1536">
                  <c:v>69.36659405539686</c:v>
                </c:pt>
                <c:pt idx="1537">
                  <c:v>69.375133444203598</c:v>
                </c:pt>
                <c:pt idx="1538">
                  <c:v>69.383673994991909</c:v>
                </c:pt>
                <c:pt idx="1539">
                  <c:v>69.392215714232663</c:v>
                </c:pt>
                <c:pt idx="1540">
                  <c:v>69.400758608401176</c:v>
                </c:pt>
                <c:pt idx="1541">
                  <c:v>69.409302683977373</c:v>
                </c:pt>
                <c:pt idx="1542">
                  <c:v>69.417847947445736</c:v>
                </c:pt>
                <c:pt idx="1543">
                  <c:v>69.426394405295341</c:v>
                </c:pt>
                <c:pt idx="1544">
                  <c:v>69.434942064019936</c:v>
                </c:pt>
                <c:pt idx="1545">
                  <c:v>69.443490930117932</c:v>
                </c:pt>
                <c:pt idx="1546">
                  <c:v>69.452041010092472</c:v>
                </c:pt>
                <c:pt idx="1547">
                  <c:v>69.460592310451446</c:v>
                </c:pt>
                <c:pt idx="1548">
                  <c:v>69.469144837707546</c:v>
                </c:pt>
                <c:pt idx="1549">
                  <c:v>69.477698598378282</c:v>
                </c:pt>
                <c:pt idx="1550">
                  <c:v>69.486253598985982</c:v>
                </c:pt>
                <c:pt idx="1551">
                  <c:v>69.494809846057919</c:v>
                </c:pt>
                <c:pt idx="1552">
                  <c:v>69.503367346126282</c:v>
                </c:pt>
                <c:pt idx="1553">
                  <c:v>69.511926105728236</c:v>
                </c:pt>
                <c:pt idx="1554">
                  <c:v>69.520486131405903</c:v>
                </c:pt>
                <c:pt idx="1555">
                  <c:v>69.529047429706466</c:v>
                </c:pt>
                <c:pt idx="1556">
                  <c:v>69.537610007182181</c:v>
                </c:pt>
                <c:pt idx="1557">
                  <c:v>69.546173870390447</c:v>
                </c:pt>
                <c:pt idx="1558">
                  <c:v>69.554739025893724</c:v>
                </c:pt>
                <c:pt idx="1559">
                  <c:v>69.563305480259714</c:v>
                </c:pt>
                <c:pt idx="1560">
                  <c:v>69.571873240061294</c:v>
                </c:pt>
                <c:pt idx="1561">
                  <c:v>69.580442311876624</c:v>
                </c:pt>
                <c:pt idx="1562">
                  <c:v>69.589012702289153</c:v>
                </c:pt>
                <c:pt idx="1563">
                  <c:v>69.597584417887589</c:v>
                </c:pt>
                <c:pt idx="1564">
                  <c:v>69.606157465266079</c:v>
                </c:pt>
                <c:pt idx="1565">
                  <c:v>69.614731851024104</c:v>
                </c:pt>
                <c:pt idx="1566">
                  <c:v>69.62330758176661</c:v>
                </c:pt>
                <c:pt idx="1567">
                  <c:v>69.631884664103993</c:v>
                </c:pt>
                <c:pt idx="1568">
                  <c:v>69.640463104652156</c:v>
                </c:pt>
                <c:pt idx="1569">
                  <c:v>69.649042910032534</c:v>
                </c:pt>
                <c:pt idx="1570">
                  <c:v>69.657624086872161</c:v>
                </c:pt>
                <c:pt idx="1571">
                  <c:v>69.66620664180364</c:v>
                </c:pt>
                <c:pt idx="1572">
                  <c:v>69.67479058146526</c:v>
                </c:pt>
                <c:pt idx="1573">
                  <c:v>69.683375912500992</c:v>
                </c:pt>
                <c:pt idx="1574">
                  <c:v>69.691962641560508</c:v>
                </c:pt>
                <c:pt idx="1575">
                  <c:v>69.700550775299263</c:v>
                </c:pt>
                <c:pt idx="1576">
                  <c:v>69.709140320378467</c:v>
                </c:pt>
                <c:pt idx="1577">
                  <c:v>69.717731283465213</c:v>
                </c:pt>
                <c:pt idx="1578">
                  <c:v>69.726323671232464</c:v>
                </c:pt>
                <c:pt idx="1579">
                  <c:v>69.734917490359024</c:v>
                </c:pt>
                <c:pt idx="1580">
                  <c:v>69.743512747529692</c:v>
                </c:pt>
                <c:pt idx="1581">
                  <c:v>69.752109449435267</c:v>
                </c:pt>
                <c:pt idx="1582">
                  <c:v>69.760707602772527</c:v>
                </c:pt>
                <c:pt idx="1583">
                  <c:v>69.769307214244307</c:v>
                </c:pt>
                <c:pt idx="1584">
                  <c:v>69.777908290559552</c:v>
                </c:pt>
                <c:pt idx="1585">
                  <c:v>69.78651083843333</c:v>
                </c:pt>
                <c:pt idx="1586">
                  <c:v>69.795114864586878</c:v>
                </c:pt>
                <c:pt idx="1587">
                  <c:v>69.803720375747659</c:v>
                </c:pt>
                <c:pt idx="1588">
                  <c:v>69.812327378649357</c:v>
                </c:pt>
                <c:pt idx="1589">
                  <c:v>69.820935880031925</c:v>
                </c:pt>
                <c:pt idx="1590">
                  <c:v>69.829545886641668</c:v>
                </c:pt>
                <c:pt idx="1591">
                  <c:v>69.838157405231215</c:v>
                </c:pt>
                <c:pt idx="1592">
                  <c:v>69.846770442559645</c:v>
                </c:pt>
                <c:pt idx="1593">
                  <c:v>69.855385005392407</c:v>
                </c:pt>
                <c:pt idx="1594">
                  <c:v>69.86400110050144</c:v>
                </c:pt>
                <c:pt idx="1595">
                  <c:v>69.872618734665252</c:v>
                </c:pt>
                <c:pt idx="1596">
                  <c:v>69.881237914668802</c:v>
                </c:pt>
                <c:pt idx="1597">
                  <c:v>69.889858647303711</c:v>
                </c:pt>
                <c:pt idx="1598">
                  <c:v>69.898480939368199</c:v>
                </c:pt>
                <c:pt idx="1599">
                  <c:v>69.907104797667159</c:v>
                </c:pt>
                <c:pt idx="1600">
                  <c:v>69.915730229012183</c:v>
                </c:pt>
                <c:pt idx="1601">
                  <c:v>69.924357240221582</c:v>
                </c:pt>
                <c:pt idx="1602">
                  <c:v>69.932985838120487</c:v>
                </c:pt>
                <c:pt idx="1603">
                  <c:v>69.941616029540825</c:v>
                </c:pt>
                <c:pt idx="1604">
                  <c:v>69.950247821321398</c:v>
                </c:pt>
                <c:pt idx="1605">
                  <c:v>69.958881220307902</c:v>
                </c:pt>
                <c:pt idx="1606">
                  <c:v>69.967516233352953</c:v>
                </c:pt>
                <c:pt idx="1607">
                  <c:v>69.976152867316159</c:v>
                </c:pt>
                <c:pt idx="1608">
                  <c:v>69.984791129064149</c:v>
                </c:pt>
                <c:pt idx="1609">
                  <c:v>69.993431025470599</c:v>
                </c:pt>
                <c:pt idx="1610">
                  <c:v>70.002072563416291</c:v>
                </c:pt>
                <c:pt idx="1611">
                  <c:v>70.010715749789142</c:v>
                </c:pt>
                <c:pt idx="1612">
                  <c:v>70.019360591484215</c:v>
                </c:pt>
                <c:pt idx="1613">
                  <c:v>70.028007095403822</c:v>
                </c:pt>
                <c:pt idx="1614">
                  <c:v>70.036655268457523</c:v>
                </c:pt>
                <c:pt idx="1615">
                  <c:v>70.045305117562151</c:v>
                </c:pt>
                <c:pt idx="1616">
                  <c:v>70.053956649641918</c:v>
                </c:pt>
                <c:pt idx="1617">
                  <c:v>70.062609871628354</c:v>
                </c:pt>
                <c:pt idx="1618">
                  <c:v>70.071264790460461</c:v>
                </c:pt>
                <c:pt idx="1619">
                  <c:v>70.079921413084676</c:v>
                </c:pt>
                <c:pt idx="1620">
                  <c:v>70.088579746454911</c:v>
                </c:pt>
                <c:pt idx="1621">
                  <c:v>70.097239797532652</c:v>
                </c:pt>
                <c:pt idx="1622">
                  <c:v>70.105901573286943</c:v>
                </c:pt>
                <c:pt idx="1623">
                  <c:v>70.114565080694433</c:v>
                </c:pt>
                <c:pt idx="1624">
                  <c:v>70.12323032673946</c:v>
                </c:pt>
                <c:pt idx="1625">
                  <c:v>70.131897318414062</c:v>
                </c:pt>
                <c:pt idx="1626">
                  <c:v>70.140566062717994</c:v>
                </c:pt>
                <c:pt idx="1627">
                  <c:v>70.149236566658828</c:v>
                </c:pt>
                <c:pt idx="1628">
                  <c:v>70.15790883725191</c:v>
                </c:pt>
                <c:pt idx="1629">
                  <c:v>70.166582881520526</c:v>
                </c:pt>
                <c:pt idx="1630">
                  <c:v>70.175258706495782</c:v>
                </c:pt>
                <c:pt idx="1631">
                  <c:v>70.183936319216826</c:v>
                </c:pt>
                <c:pt idx="1632">
                  <c:v>70.192615726730736</c:v>
                </c:pt>
                <c:pt idx="1633">
                  <c:v>70.201296936092618</c:v>
                </c:pt>
                <c:pt idx="1634">
                  <c:v>70.209979954365707</c:v>
                </c:pt>
                <c:pt idx="1635">
                  <c:v>70.218664788621311</c:v>
                </c:pt>
                <c:pt idx="1636">
                  <c:v>70.227351445938908</c:v>
                </c:pt>
                <c:pt idx="1637">
                  <c:v>70.236039933406175</c:v>
                </c:pt>
                <c:pt idx="1638">
                  <c:v>70.244730258119048</c:v>
                </c:pt>
                <c:pt idx="1639">
                  <c:v>70.253422427181746</c:v>
                </c:pt>
                <c:pt idx="1640">
                  <c:v>70.262116447706788</c:v>
                </c:pt>
                <c:pt idx="1641">
                  <c:v>70.270812326815104</c:v>
                </c:pt>
                <c:pt idx="1642">
                  <c:v>70.279510071636011</c:v>
                </c:pt>
                <c:pt idx="1643">
                  <c:v>70.288209689307322</c:v>
                </c:pt>
                <c:pt idx="1644">
                  <c:v>70.296911186975308</c:v>
                </c:pt>
                <c:pt idx="1645">
                  <c:v>70.305614571794791</c:v>
                </c:pt>
                <c:pt idx="1646">
                  <c:v>70.314319850929223</c:v>
                </c:pt>
                <c:pt idx="1647">
                  <c:v>70.323027031550609</c:v>
                </c:pt>
                <c:pt idx="1648">
                  <c:v>70.331736120839722</c:v>
                </c:pt>
                <c:pt idx="1649">
                  <c:v>70.340447125985975</c:v>
                </c:pt>
                <c:pt idx="1650">
                  <c:v>70.349160054187593</c:v>
                </c:pt>
                <c:pt idx="1651">
                  <c:v>70.357874912651567</c:v>
                </c:pt>
                <c:pt idx="1652">
                  <c:v>70.366591708593759</c:v>
                </c:pt>
                <c:pt idx="1653">
                  <c:v>70.375310449238953</c:v>
                </c:pt>
                <c:pt idx="1654">
                  <c:v>70.384031141820813</c:v>
                </c:pt>
                <c:pt idx="1655">
                  <c:v>70.392753793582017</c:v>
                </c:pt>
                <c:pt idx="1656">
                  <c:v>70.401478411774278</c:v>
                </c:pt>
                <c:pt idx="1657">
                  <c:v>70.410205003658376</c:v>
                </c:pt>
                <c:pt idx="1658">
                  <c:v>70.418933576504187</c:v>
                </c:pt>
                <c:pt idx="1659">
                  <c:v>70.427664137590753</c:v>
                </c:pt>
                <c:pt idx="1660">
                  <c:v>70.436396694206351</c:v>
                </c:pt>
                <c:pt idx="1661">
                  <c:v>70.445131253648469</c:v>
                </c:pt>
                <c:pt idx="1662">
                  <c:v>70.453867823223945</c:v>
                </c:pt>
                <c:pt idx="1663">
                  <c:v>70.462606410248881</c:v>
                </c:pt>
                <c:pt idx="1664">
                  <c:v>70.471347022048846</c:v>
                </c:pt>
                <c:pt idx="1665">
                  <c:v>70.480089665958786</c:v>
                </c:pt>
                <c:pt idx="1666">
                  <c:v>70.48883434932317</c:v>
                </c:pt>
                <c:pt idx="1667">
                  <c:v>70.49758107949593</c:v>
                </c:pt>
                <c:pt idx="1668">
                  <c:v>70.506329863840634</c:v>
                </c:pt>
                <c:pt idx="1669">
                  <c:v>70.515080709730427</c:v>
                </c:pt>
                <c:pt idx="1670">
                  <c:v>70.523833624548132</c:v>
                </c:pt>
                <c:pt idx="1671">
                  <c:v>70.532588615686265</c:v>
                </c:pt>
                <c:pt idx="1672">
                  <c:v>70.541345690547118</c:v>
                </c:pt>
                <c:pt idx="1673">
                  <c:v>70.550104856542774</c:v>
                </c:pt>
                <c:pt idx="1674">
                  <c:v>70.558866121095178</c:v>
                </c:pt>
                <c:pt idx="1675">
                  <c:v>70.567629491636154</c:v>
                </c:pt>
                <c:pt idx="1676">
                  <c:v>70.576394975607457</c:v>
                </c:pt>
                <c:pt idx="1677">
                  <c:v>70.585162580460874</c:v>
                </c:pt>
                <c:pt idx="1678">
                  <c:v>70.593932313658186</c:v>
                </c:pt>
                <c:pt idx="1679">
                  <c:v>70.602704182671303</c:v>
                </c:pt>
                <c:pt idx="1680">
                  <c:v>70.611478194982212</c:v>
                </c:pt>
                <c:pt idx="1681">
                  <c:v>70.620254358083145</c:v>
                </c:pt>
                <c:pt idx="1682">
                  <c:v>70.629032679476509</c:v>
                </c:pt>
                <c:pt idx="1683">
                  <c:v>70.637813166675016</c:v>
                </c:pt>
                <c:pt idx="1684">
                  <c:v>70.646595827201665</c:v>
                </c:pt>
                <c:pt idx="1685">
                  <c:v>70.655380668589899</c:v>
                </c:pt>
                <c:pt idx="1686">
                  <c:v>70.664167698383508</c:v>
                </c:pt>
                <c:pt idx="1687">
                  <c:v>70.672956924136798</c:v>
                </c:pt>
                <c:pt idx="1688">
                  <c:v>70.681748353414562</c:v>
                </c:pt>
                <c:pt idx="1689">
                  <c:v>70.690541993792195</c:v>
                </c:pt>
                <c:pt idx="1690">
                  <c:v>70.699337852855692</c:v>
                </c:pt>
                <c:pt idx="1691">
                  <c:v>70.708135938201707</c:v>
                </c:pt>
                <c:pt idx="1692">
                  <c:v>70.716936257437595</c:v>
                </c:pt>
                <c:pt idx="1693">
                  <c:v>70.725738818181526</c:v>
                </c:pt>
                <c:pt idx="1694">
                  <c:v>70.73454362806244</c:v>
                </c:pt>
                <c:pt idx="1695">
                  <c:v>70.743350694720135</c:v>
                </c:pt>
                <c:pt idx="1696">
                  <c:v>70.752160025805367</c:v>
                </c:pt>
                <c:pt idx="1697">
                  <c:v>70.760971628979817</c:v>
                </c:pt>
                <c:pt idx="1698">
                  <c:v>70.769785511916211</c:v>
                </c:pt>
                <c:pt idx="1699">
                  <c:v>70.778601682298302</c:v>
                </c:pt>
                <c:pt idx="1700">
                  <c:v>70.787420147820995</c:v>
                </c:pt>
                <c:pt idx="1701">
                  <c:v>70.796240916190342</c:v>
                </c:pt>
                <c:pt idx="1702">
                  <c:v>70.805063995123604</c:v>
                </c:pt>
                <c:pt idx="1703">
                  <c:v>70.813889392349324</c:v>
                </c:pt>
                <c:pt idx="1704">
                  <c:v>70.822717115607375</c:v>
                </c:pt>
                <c:pt idx="1705">
                  <c:v>70.831547172648968</c:v>
                </c:pt>
                <c:pt idx="1706">
                  <c:v>70.840379571236767</c:v>
                </c:pt>
                <c:pt idx="1707">
                  <c:v>70.849214319144906</c:v>
                </c:pt>
                <c:pt idx="1708">
                  <c:v>70.858051424159015</c:v>
                </c:pt>
                <c:pt idx="1709">
                  <c:v>70.866890894076334</c:v>
                </c:pt>
                <c:pt idx="1710">
                  <c:v>70.875732736705729</c:v>
                </c:pt>
                <c:pt idx="1711">
                  <c:v>70.884576959867729</c:v>
                </c:pt>
                <c:pt idx="1712">
                  <c:v>70.893423571394607</c:v>
                </c:pt>
                <c:pt idx="1713">
                  <c:v>70.90227257913044</c:v>
                </c:pt>
                <c:pt idx="1714">
                  <c:v>70.911123990931117</c:v>
                </c:pt>
                <c:pt idx="1715">
                  <c:v>70.919977814664449</c:v>
                </c:pt>
                <c:pt idx="1716">
                  <c:v>70.928834058210171</c:v>
                </c:pt>
                <c:pt idx="1717">
                  <c:v>70.937692729460039</c:v>
                </c:pt>
                <c:pt idx="1718">
                  <c:v>70.946553836317833</c:v>
                </c:pt>
                <c:pt idx="1719">
                  <c:v>70.955417386699466</c:v>
                </c:pt>
                <c:pt idx="1720">
                  <c:v>70.964283388532991</c:v>
                </c:pt>
                <c:pt idx="1721">
                  <c:v>70.973151849758722</c:v>
                </c:pt>
                <c:pt idx="1722">
                  <c:v>70.982022778329167</c:v>
                </c:pt>
                <c:pt idx="1723">
                  <c:v>70.990896182209227</c:v>
                </c:pt>
                <c:pt idx="1724">
                  <c:v>70.999772069376149</c:v>
                </c:pt>
                <c:pt idx="1725">
                  <c:v>71.008650447819619</c:v>
                </c:pt>
                <c:pt idx="1726">
                  <c:v>71.017531325541825</c:v>
                </c:pt>
                <c:pt idx="1727">
                  <c:v>71.026414710557447</c:v>
                </c:pt>
                <c:pt idx="1728">
                  <c:v>71.035300610893842</c:v>
                </c:pt>
                <c:pt idx="1729">
                  <c:v>71.044189034590957</c:v>
                </c:pt>
                <c:pt idx="1730">
                  <c:v>71.053079989701487</c:v>
                </c:pt>
                <c:pt idx="1731">
                  <c:v>71.06197348429086</c:v>
                </c:pt>
                <c:pt idx="1732">
                  <c:v>71.070869526437377</c:v>
                </c:pt>
                <c:pt idx="1733">
                  <c:v>71.07976812423216</c:v>
                </c:pt>
                <c:pt idx="1734">
                  <c:v>71.088669285779304</c:v>
                </c:pt>
                <c:pt idx="1735">
                  <c:v>71.097573019195892</c:v>
                </c:pt>
                <c:pt idx="1736">
                  <c:v>71.106479332612011</c:v>
                </c:pt>
                <c:pt idx="1737">
                  <c:v>71.115388234170922</c:v>
                </c:pt>
                <c:pt idx="1738">
                  <c:v>71.124299732029002</c:v>
                </c:pt>
                <c:pt idx="1739">
                  <c:v>71.133213834355885</c:v>
                </c:pt>
                <c:pt idx="1740">
                  <c:v>71.142130549334425</c:v>
                </c:pt>
                <c:pt idx="1741">
                  <c:v>71.151049885160873</c:v>
                </c:pt>
                <c:pt idx="1742">
                  <c:v>71.159971850044826</c:v>
                </c:pt>
                <c:pt idx="1743">
                  <c:v>71.168896452209367</c:v>
                </c:pt>
                <c:pt idx="1744">
                  <c:v>71.177823699891093</c:v>
                </c:pt>
                <c:pt idx="1745">
                  <c:v>71.186753601340129</c:v>
                </c:pt>
                <c:pt idx="1746">
                  <c:v>71.195686164820245</c:v>
                </c:pt>
                <c:pt idx="1747">
                  <c:v>71.204621398608936</c:v>
                </c:pt>
                <c:pt idx="1748">
                  <c:v>71.213559310997383</c:v>
                </c:pt>
                <c:pt idx="1749">
                  <c:v>71.222499910290622</c:v>
                </c:pt>
                <c:pt idx="1750">
                  <c:v>71.231443204807519</c:v>
                </c:pt>
                <c:pt idx="1751">
                  <c:v>71.240389202880891</c:v>
                </c:pt>
                <c:pt idx="1752">
                  <c:v>71.249337912857527</c:v>
                </c:pt>
                <c:pt idx="1753">
                  <c:v>71.258289343098255</c:v>
                </c:pt>
                <c:pt idx="1754">
                  <c:v>71.267243501978029</c:v>
                </c:pt>
                <c:pt idx="1755">
                  <c:v>71.276200397885972</c:v>
                </c:pt>
                <c:pt idx="1756">
                  <c:v>71.285160039225389</c:v>
                </c:pt>
                <c:pt idx="1757">
                  <c:v>71.294122434413921</c:v>
                </c:pt>
                <c:pt idx="1758">
                  <c:v>71.303087591883539</c:v>
                </c:pt>
                <c:pt idx="1759">
                  <c:v>71.312055520080662</c:v>
                </c:pt>
                <c:pt idx="1760">
                  <c:v>71.321026227466106</c:v>
                </c:pt>
                <c:pt idx="1761">
                  <c:v>71.329999722515311</c:v>
                </c:pt>
                <c:pt idx="1762">
                  <c:v>71.338976013718238</c:v>
                </c:pt>
                <c:pt idx="1763">
                  <c:v>71.347955109579559</c:v>
                </c:pt>
                <c:pt idx="1764">
                  <c:v>71.356937018618652</c:v>
                </c:pt>
                <c:pt idx="1765">
                  <c:v>71.36592174936969</c:v>
                </c:pt>
                <c:pt idx="1766">
                  <c:v>71.374909310381668</c:v>
                </c:pt>
                <c:pt idx="1767">
                  <c:v>71.383899710218529</c:v>
                </c:pt>
                <c:pt idx="1768">
                  <c:v>71.392892957459168</c:v>
                </c:pt>
                <c:pt idx="1769">
                  <c:v>71.401889060697542</c:v>
                </c:pt>
                <c:pt idx="1770">
                  <c:v>71.410888028542686</c:v>
                </c:pt>
                <c:pt idx="1771">
                  <c:v>71.419889869618814</c:v>
                </c:pt>
                <c:pt idx="1772">
                  <c:v>71.428894592565385</c:v>
                </c:pt>
                <c:pt idx="1773">
                  <c:v>71.437902206037151</c:v>
                </c:pt>
                <c:pt idx="1774">
                  <c:v>71.446912718704198</c:v>
                </c:pt>
                <c:pt idx="1775">
                  <c:v>71.455926139252085</c:v>
                </c:pt>
                <c:pt idx="1776">
                  <c:v>71.46494247638185</c:v>
                </c:pt>
                <c:pt idx="1777">
                  <c:v>71.473961738810047</c:v>
                </c:pt>
                <c:pt idx="1778">
                  <c:v>71.482983935268933</c:v>
                </c:pt>
                <c:pt idx="1779">
                  <c:v>71.492009074506413</c:v>
                </c:pt>
                <c:pt idx="1780">
                  <c:v>71.501037165286135</c:v>
                </c:pt>
                <c:pt idx="1781">
                  <c:v>71.510068216387594</c:v>
                </c:pt>
                <c:pt idx="1782">
                  <c:v>71.519102236606173</c:v>
                </c:pt>
                <c:pt idx="1783">
                  <c:v>71.528139234753226</c:v>
                </c:pt>
                <c:pt idx="1784">
                  <c:v>71.53717921965611</c:v>
                </c:pt>
                <c:pt idx="1785">
                  <c:v>71.546222200158297</c:v>
                </c:pt>
                <c:pt idx="1786">
                  <c:v>71.555268185119402</c:v>
                </c:pt>
                <c:pt idx="1787">
                  <c:v>71.564317183415298</c:v>
                </c:pt>
                <c:pt idx="1788">
                  <c:v>71.573369203938128</c:v>
                </c:pt>
                <c:pt idx="1789">
                  <c:v>71.582424255596422</c:v>
                </c:pt>
                <c:pt idx="1790">
                  <c:v>71.591482347315122</c:v>
                </c:pt>
                <c:pt idx="1791">
                  <c:v>71.600543488035726</c:v>
                </c:pt>
                <c:pt idx="1792">
                  <c:v>71.609607686716259</c:v>
                </c:pt>
                <c:pt idx="1793">
                  <c:v>71.618674952331389</c:v>
                </c:pt>
                <c:pt idx="1794">
                  <c:v>71.627745293872565</c:v>
                </c:pt>
                <c:pt idx="1795">
                  <c:v>71.636818720347932</c:v>
                </c:pt>
                <c:pt idx="1796">
                  <c:v>71.645895240782551</c:v>
                </c:pt>
                <c:pt idx="1797">
                  <c:v>71.654974864218417</c:v>
                </c:pt>
                <c:pt idx="1798">
                  <c:v>71.664057599714468</c:v>
                </c:pt>
                <c:pt idx="1799">
                  <c:v>71.673143456346779</c:v>
                </c:pt>
                <c:pt idx="1800">
                  <c:v>71.682232443208505</c:v>
                </c:pt>
                <c:pt idx="1801">
                  <c:v>71.691324569410057</c:v>
                </c:pt>
                <c:pt idx="1802">
                  <c:v>71.700419844079121</c:v>
                </c:pt>
                <c:pt idx="1803">
                  <c:v>71.70951827636074</c:v>
                </c:pt>
                <c:pt idx="1804">
                  <c:v>71.718619875417389</c:v>
                </c:pt>
                <c:pt idx="1805">
                  <c:v>71.727724650429039</c:v>
                </c:pt>
                <c:pt idx="1806">
                  <c:v>71.73683261059324</c:v>
                </c:pt>
                <c:pt idx="1807">
                  <c:v>71.745943765125219</c:v>
                </c:pt>
                <c:pt idx="1808">
                  <c:v>71.755058123257911</c:v>
                </c:pt>
                <c:pt idx="1809">
                  <c:v>71.764175694242027</c:v>
                </c:pt>
                <c:pt idx="1810">
                  <c:v>71.773296487346215</c:v>
                </c:pt>
                <c:pt idx="1811">
                  <c:v>71.782420511856984</c:v>
                </c:pt>
                <c:pt idx="1812">
                  <c:v>71.791547777078947</c:v>
                </c:pt>
                <c:pt idx="1813">
                  <c:v>71.80067829233478</c:v>
                </c:pt>
                <c:pt idx="1814">
                  <c:v>71.80981206696535</c:v>
                </c:pt>
                <c:pt idx="1815">
                  <c:v>71.81894911032974</c:v>
                </c:pt>
                <c:pt idx="1816">
                  <c:v>71.828089431805424</c:v>
                </c:pt>
                <c:pt idx="1817">
                  <c:v>71.83723304078822</c:v>
                </c:pt>
                <c:pt idx="1818">
                  <c:v>71.846379946692451</c:v>
                </c:pt>
                <c:pt idx="1819">
                  <c:v>71.855530158951012</c:v>
                </c:pt>
                <c:pt idx="1820">
                  <c:v>71.864683687015415</c:v>
                </c:pt>
                <c:pt idx="1821">
                  <c:v>71.873840540355914</c:v>
                </c:pt>
                <c:pt idx="1822">
                  <c:v>71.883000728461482</c:v>
                </c:pt>
                <c:pt idx="1823">
                  <c:v>71.89216426084009</c:v>
                </c:pt>
                <c:pt idx="1824">
                  <c:v>71.901331147018524</c:v>
                </c:pt>
                <c:pt idx="1825">
                  <c:v>71.910501396542685</c:v>
                </c:pt>
                <c:pt idx="1826">
                  <c:v>71.919675018977557</c:v>
                </c:pt>
                <c:pt idx="1827">
                  <c:v>71.928852023907311</c:v>
                </c:pt>
                <c:pt idx="1828">
                  <c:v>71.938032420935386</c:v>
                </c:pt>
                <c:pt idx="1829">
                  <c:v>71.947216219684577</c:v>
                </c:pt>
                <c:pt idx="1830">
                  <c:v>71.956403429797106</c:v>
                </c:pt>
                <c:pt idx="1831">
                  <c:v>71.965594060934691</c:v>
                </c:pt>
                <c:pt idx="1832">
                  <c:v>71.974788122778662</c:v>
                </c:pt>
                <c:pt idx="1833">
                  <c:v>71.983985625030016</c:v>
                </c:pt>
                <c:pt idx="1834">
                  <c:v>71.993186577409489</c:v>
                </c:pt>
                <c:pt idx="1835">
                  <c:v>72.002390989657698</c:v>
                </c:pt>
                <c:pt idx="1836">
                  <c:v>72.011598871535114</c:v>
                </c:pt>
                <c:pt idx="1837">
                  <c:v>72.020810232822285</c:v>
                </c:pt>
                <c:pt idx="1838">
                  <c:v>72.030025083319813</c:v>
                </c:pt>
                <c:pt idx="1839">
                  <c:v>72.039243432848437</c:v>
                </c:pt>
                <c:pt idx="1840">
                  <c:v>72.048465291249215</c:v>
                </c:pt>
                <c:pt idx="1841">
                  <c:v>72.057690668383515</c:v>
                </c:pt>
                <c:pt idx="1842">
                  <c:v>72.066919574133109</c:v>
                </c:pt>
                <c:pt idx="1843">
                  <c:v>72.076152018400307</c:v>
                </c:pt>
                <c:pt idx="1844">
                  <c:v>72.085388011108023</c:v>
                </c:pt>
                <c:pt idx="1845">
                  <c:v>72.094627562199818</c:v>
                </c:pt>
                <c:pt idx="1846">
                  <c:v>72.103870681640032</c:v>
                </c:pt>
                <c:pt idx="1847">
                  <c:v>72.113117379413879</c:v>
                </c:pt>
                <c:pt idx="1848">
                  <c:v>72.122367665527491</c:v>
                </c:pt>
                <c:pt idx="1849">
                  <c:v>72.131621550008049</c:v>
                </c:pt>
                <c:pt idx="1850">
                  <c:v>72.140879042903819</c:v>
                </c:pt>
                <c:pt idx="1851">
                  <c:v>72.150140154284315</c:v>
                </c:pt>
                <c:pt idx="1852">
                  <c:v>72.159404894240282</c:v>
                </c:pt>
                <c:pt idx="1853">
                  <c:v>72.168673272883922</c:v>
                </c:pt>
                <c:pt idx="1854">
                  <c:v>72.177945300348824</c:v>
                </c:pt>
                <c:pt idx="1855">
                  <c:v>72.187220986790223</c:v>
                </c:pt>
                <c:pt idx="1856">
                  <c:v>72.196500342384923</c:v>
                </c:pt>
                <c:pt idx="1857">
                  <c:v>72.205783377331514</c:v>
                </c:pt>
                <c:pt idx="1858">
                  <c:v>72.215070101850444</c:v>
                </c:pt>
                <c:pt idx="1859">
                  <c:v>72.224360526184</c:v>
                </c:pt>
                <c:pt idx="1860">
                  <c:v>72.233654660596557</c:v>
                </c:pt>
                <c:pt idx="1861">
                  <c:v>72.24295251537454</c:v>
                </c:pt>
                <c:pt idx="1862">
                  <c:v>72.252254100826647</c:v>
                </c:pt>
                <c:pt idx="1863">
                  <c:v>72.261559427283771</c:v>
                </c:pt>
                <c:pt idx="1864">
                  <c:v>72.270868505099259</c:v>
                </c:pt>
                <c:pt idx="1865">
                  <c:v>72.280181344648881</c:v>
                </c:pt>
                <c:pt idx="1866">
                  <c:v>72.289497956331061</c:v>
                </c:pt>
                <c:pt idx="1867">
                  <c:v>72.298818350566776</c:v>
                </c:pt>
                <c:pt idx="1868">
                  <c:v>72.308142537799853</c:v>
                </c:pt>
                <c:pt idx="1869">
                  <c:v>72.317470528496926</c:v>
                </c:pt>
                <c:pt idx="1870">
                  <c:v>72.326802333147583</c:v>
                </c:pt>
                <c:pt idx="1871">
                  <c:v>72.336137962264488</c:v>
                </c:pt>
                <c:pt idx="1872">
                  <c:v>72.345477426383411</c:v>
                </c:pt>
                <c:pt idx="1873">
                  <c:v>72.354820736063374</c:v>
                </c:pt>
                <c:pt idx="1874">
                  <c:v>72.364167901886731</c:v>
                </c:pt>
                <c:pt idx="1875">
                  <c:v>72.37351893445927</c:v>
                </c:pt>
                <c:pt idx="1876">
                  <c:v>72.382873844410341</c:v>
                </c:pt>
                <c:pt idx="1877">
                  <c:v>72.392232642392855</c:v>
                </c:pt>
                <c:pt idx="1878">
                  <c:v>72.401595339083528</c:v>
                </c:pt>
                <c:pt idx="1879">
                  <c:v>72.410961945182834</c:v>
                </c:pt>
                <c:pt idx="1880">
                  <c:v>72.420332471415222</c:v>
                </c:pt>
                <c:pt idx="1881">
                  <c:v>72.429706928529143</c:v>
                </c:pt>
                <c:pt idx="1882">
                  <c:v>72.439085327297221</c:v>
                </c:pt>
                <c:pt idx="1883">
                  <c:v>72.448467678516224</c:v>
                </c:pt>
                <c:pt idx="1884">
                  <c:v>72.457853993007333</c:v>
                </c:pt>
                <c:pt idx="1885">
                  <c:v>72.467244281616118</c:v>
                </c:pt>
                <c:pt idx="1886">
                  <c:v>72.476638555212702</c:v>
                </c:pt>
                <c:pt idx="1887">
                  <c:v>72.486036824691823</c:v>
                </c:pt>
                <c:pt idx="1888">
                  <c:v>72.495439100972987</c:v>
                </c:pt>
                <c:pt idx="1889">
                  <c:v>72.50484539500053</c:v>
                </c:pt>
                <c:pt idx="1890">
                  <c:v>72.514255717743737</c:v>
                </c:pt>
                <c:pt idx="1891">
                  <c:v>72.523670080196936</c:v>
                </c:pt>
                <c:pt idx="1892">
                  <c:v>72.533088493379637</c:v>
                </c:pt>
                <c:pt idx="1893">
                  <c:v>72.5425109683366</c:v>
                </c:pt>
                <c:pt idx="1894">
                  <c:v>72.55193751613794</c:v>
                </c:pt>
                <c:pt idx="1895">
                  <c:v>72.561368147879307</c:v>
                </c:pt>
                <c:pt idx="1896">
                  <c:v>72.570802874681846</c:v>
                </c:pt>
                <c:pt idx="1897">
                  <c:v>72.580241707692466</c:v>
                </c:pt>
                <c:pt idx="1898">
                  <c:v>72.58968465808384</c:v>
                </c:pt>
                <c:pt idx="1899">
                  <c:v>72.599131737054549</c:v>
                </c:pt>
                <c:pt idx="1900">
                  <c:v>72.608582955829206</c:v>
                </c:pt>
                <c:pt idx="1901">
                  <c:v>72.618038325658546</c:v>
                </c:pt>
                <c:pt idx="1902">
                  <c:v>72.627497857819534</c:v>
                </c:pt>
                <c:pt idx="1903">
                  <c:v>72.636961563615472</c:v>
                </c:pt>
                <c:pt idx="1904">
                  <c:v>72.646429454376147</c:v>
                </c:pt>
                <c:pt idx="1905">
                  <c:v>72.655901541457879</c:v>
                </c:pt>
                <c:pt idx="1906">
                  <c:v>72.665377836243692</c:v>
                </c:pt>
                <c:pt idx="1907">
                  <c:v>72.67485835014341</c:v>
                </c:pt>
                <c:pt idx="1908">
                  <c:v>72.684343094593729</c:v>
                </c:pt>
                <c:pt idx="1909">
                  <c:v>72.693832081058403</c:v>
                </c:pt>
                <c:pt idx="1910">
                  <c:v>72.703325321028288</c:v>
                </c:pt>
                <c:pt idx="1911">
                  <c:v>72.712822826021508</c:v>
                </c:pt>
                <c:pt idx="1912">
                  <c:v>72.722324607583545</c:v>
                </c:pt>
                <c:pt idx="1913">
                  <c:v>72.731830677287348</c:v>
                </c:pt>
                <c:pt idx="1914">
                  <c:v>72.741341046733481</c:v>
                </c:pt>
                <c:pt idx="1915">
                  <c:v>72.750855727550217</c:v>
                </c:pt>
                <c:pt idx="1916">
                  <c:v>72.760374731393611</c:v>
                </c:pt>
                <c:pt idx="1917">
                  <c:v>72.769898069947743</c:v>
                </c:pt>
                <c:pt idx="1918">
                  <c:v>72.779425754924688</c:v>
                </c:pt>
                <c:pt idx="1919">
                  <c:v>72.788957798064757</c:v>
                </c:pt>
                <c:pt idx="1920">
                  <c:v>72.7984942111365</c:v>
                </c:pt>
                <c:pt idx="1921">
                  <c:v>72.808035005936972</c:v>
                </c:pt>
                <c:pt idx="1922">
                  <c:v>72.817580194291679</c:v>
                </c:pt>
                <c:pt idx="1923">
                  <c:v>72.82712978805489</c:v>
                </c:pt>
                <c:pt idx="1924">
                  <c:v>72.836683799109565</c:v>
                </c:pt>
                <c:pt idx="1925">
                  <c:v>72.846242239367641</c:v>
                </c:pt>
                <c:pt idx="1926">
                  <c:v>72.855805120770043</c:v>
                </c:pt>
                <c:pt idx="1927">
                  <c:v>72.86537245528686</c:v>
                </c:pt>
                <c:pt idx="1928">
                  <c:v>72.87494425491748</c:v>
                </c:pt>
                <c:pt idx="1929">
                  <c:v>72.884520531690669</c:v>
                </c:pt>
                <c:pt idx="1930">
                  <c:v>72.894101297664733</c:v>
                </c:pt>
                <c:pt idx="1931">
                  <c:v>72.903686564927597</c:v>
                </c:pt>
                <c:pt idx="1932">
                  <c:v>72.913276345597026</c:v>
                </c:pt>
                <c:pt idx="1933">
                  <c:v>72.922870651820645</c:v>
                </c:pt>
                <c:pt idx="1934">
                  <c:v>72.932469495776147</c:v>
                </c:pt>
                <c:pt idx="1935">
                  <c:v>72.942072889671323</c:v>
                </c:pt>
                <c:pt idx="1936">
                  <c:v>72.951680845744306</c:v>
                </c:pt>
                <c:pt idx="1937">
                  <c:v>72.96129337626364</c:v>
                </c:pt>
                <c:pt idx="1938">
                  <c:v>72.970910493528422</c:v>
                </c:pt>
                <c:pt idx="1939">
                  <c:v>72.980532209868429</c:v>
                </c:pt>
                <c:pt idx="1940">
                  <c:v>72.990158537644206</c:v>
                </c:pt>
                <c:pt idx="1941">
                  <c:v>72.999789489247291</c:v>
                </c:pt>
                <c:pt idx="1942">
                  <c:v>73.009425077100289</c:v>
                </c:pt>
                <c:pt idx="1943">
                  <c:v>73.019065313656995</c:v>
                </c:pt>
                <c:pt idx="1944">
                  <c:v>73.028710211402554</c:v>
                </c:pt>
                <c:pt idx="1945">
                  <c:v>73.038359782853576</c:v>
                </c:pt>
                <c:pt idx="1946">
                  <c:v>73.048014040558286</c:v>
                </c:pt>
                <c:pt idx="1947">
                  <c:v>73.057672997096688</c:v>
                </c:pt>
                <c:pt idx="1948">
                  <c:v>73.067336665080603</c:v>
                </c:pt>
                <c:pt idx="1949">
                  <c:v>73.077005057153912</c:v>
                </c:pt>
                <c:pt idx="1950">
                  <c:v>73.086678185992682</c:v>
                </c:pt>
                <c:pt idx="1951">
                  <c:v>73.096356064305198</c:v>
                </c:pt>
                <c:pt idx="1952">
                  <c:v>73.10603870483223</c:v>
                </c:pt>
                <c:pt idx="1953">
                  <c:v>73.115726120347105</c:v>
                </c:pt>
                <c:pt idx="1954">
                  <c:v>73.125418323655893</c:v>
                </c:pt>
                <c:pt idx="1955">
                  <c:v>73.135115327597475</c:v>
                </c:pt>
                <c:pt idx="1956">
                  <c:v>73.144817145043746</c:v>
                </c:pt>
                <c:pt idx="1957">
                  <c:v>73.154523788899738</c:v>
                </c:pt>
                <c:pt idx="1958">
                  <c:v>73.164235272103753</c:v>
                </c:pt>
                <c:pt idx="1959">
                  <c:v>73.173951607627544</c:v>
                </c:pt>
                <c:pt idx="1960">
                  <c:v>73.183672808476402</c:v>
                </c:pt>
                <c:pt idx="1961">
                  <c:v>73.193398887689369</c:v>
                </c:pt>
                <c:pt idx="1962">
                  <c:v>73.20312985833931</c:v>
                </c:pt>
                <c:pt idx="1963">
                  <c:v>73.212865733533107</c:v>
                </c:pt>
                <c:pt idx="1964">
                  <c:v>73.222606526411795</c:v>
                </c:pt>
                <c:pt idx="1965">
                  <c:v>73.232352250150711</c:v>
                </c:pt>
                <c:pt idx="1966">
                  <c:v>73.242102917959656</c:v>
                </c:pt>
                <c:pt idx="1967">
                  <c:v>73.251858543083017</c:v>
                </c:pt>
                <c:pt idx="1968">
                  <c:v>73.261619138799901</c:v>
                </c:pt>
                <c:pt idx="1969">
                  <c:v>73.271384718424386</c:v>
                </c:pt>
                <c:pt idx="1970">
                  <c:v>73.281155295305538</c:v>
                </c:pt>
                <c:pt idx="1971">
                  <c:v>73.290930882827666</c:v>
                </c:pt>
                <c:pt idx="1972">
                  <c:v>73.300711494410379</c:v>
                </c:pt>
                <c:pt idx="1973">
                  <c:v>73.310497143508883</c:v>
                </c:pt>
                <c:pt idx="1974">
                  <c:v>73.320287843613983</c:v>
                </c:pt>
                <c:pt idx="1975">
                  <c:v>73.330083608252323</c:v>
                </c:pt>
                <c:pt idx="1976">
                  <c:v>73.339884450986546</c:v>
                </c:pt>
                <c:pt idx="1977">
                  <c:v>73.349690385415386</c:v>
                </c:pt>
                <c:pt idx="1978">
                  <c:v>73.359501425173903</c:v>
                </c:pt>
                <c:pt idx="1979">
                  <c:v>73.369317583933608</c:v>
                </c:pt>
                <c:pt idx="1980">
                  <c:v>73.379138875402589</c:v>
                </c:pt>
                <c:pt idx="1981">
                  <c:v>73.388965313325755</c:v>
                </c:pt>
                <c:pt idx="1982">
                  <c:v>73.398796911484908</c:v>
                </c:pt>
                <c:pt idx="1983">
                  <c:v>73.408633683698952</c:v>
                </c:pt>
                <c:pt idx="1984">
                  <c:v>73.418475643824038</c:v>
                </c:pt>
                <c:pt idx="1985">
                  <c:v>73.428322805753751</c:v>
                </c:pt>
                <c:pt idx="1986">
                  <c:v>73.438175183419261</c:v>
                </c:pt>
                <c:pt idx="1987">
                  <c:v>73.448032790789469</c:v>
                </c:pt>
                <c:pt idx="1988">
                  <c:v>73.457895641871204</c:v>
                </c:pt>
                <c:pt idx="1989">
                  <c:v>73.467763750709352</c:v>
                </c:pt>
                <c:pt idx="1990">
                  <c:v>73.477637131387098</c:v>
                </c:pt>
                <c:pt idx="1991">
                  <c:v>73.487515798025996</c:v>
                </c:pt>
                <c:pt idx="1992">
                  <c:v>73.497399764786195</c:v>
                </c:pt>
                <c:pt idx="1993">
                  <c:v>73.507289045866614</c:v>
                </c:pt>
                <c:pt idx="1994">
                  <c:v>73.517183655505079</c:v>
                </c:pt>
                <c:pt idx="1995">
                  <c:v>73.527083607978554</c:v>
                </c:pt>
                <c:pt idx="1996">
                  <c:v>73.536988917603225</c:v>
                </c:pt>
                <c:pt idx="1997">
                  <c:v>73.54689959873474</c:v>
                </c:pt>
                <c:pt idx="1998">
                  <c:v>73.556815665768411</c:v>
                </c:pt>
                <c:pt idx="1999">
                  <c:v>73.56673713313927</c:v>
                </c:pt>
                <c:pt idx="2000" formatCode="General">
                  <c:v>73.576664015322379</c:v>
                </c:pt>
                <c:pt idx="2001" formatCode="General">
                  <c:v>73.586596326832932</c:v>
                </c:pt>
                <c:pt idx="2002" formatCode="General">
                  <c:v>73.596534082226427</c:v>
                </c:pt>
                <c:pt idx="2003" formatCode="General">
                  <c:v>73.606477296098916</c:v>
                </c:pt>
                <c:pt idx="2004" formatCode="General">
                  <c:v>73.616425983087098</c:v>
                </c:pt>
                <c:pt idx="2005" formatCode="General">
                  <c:v>73.626380157868539</c:v>
                </c:pt>
                <c:pt idx="2006" formatCode="General">
                  <c:v>73.636339835161905</c:v>
                </c:pt>
                <c:pt idx="2007" formatCode="General">
                  <c:v>73.646305029727017</c:v>
                </c:pt>
                <c:pt idx="2008" formatCode="General">
                  <c:v>73.656275756365147</c:v>
                </c:pt>
                <c:pt idx="2009" formatCode="General">
                  <c:v>73.666252029919221</c:v>
                </c:pt>
                <c:pt idx="2010" formatCode="General">
                  <c:v>73.676233865273858</c:v>
                </c:pt>
                <c:pt idx="2011" formatCode="General">
                  <c:v>73.686221277355727</c:v>
                </c:pt>
                <c:pt idx="2012" formatCode="General">
                  <c:v>73.696214281133592</c:v>
                </c:pt>
                <c:pt idx="2013" formatCode="General">
                  <c:v>73.70621289161862</c:v>
                </c:pt>
                <c:pt idx="2014" formatCode="General">
                  <c:v>73.716217123864496</c:v>
                </c:pt>
                <c:pt idx="2015" formatCode="General">
                  <c:v>73.726226992967639</c:v>
                </c:pt>
                <c:pt idx="2016" formatCode="General">
                  <c:v>73.736242514067371</c:v>
                </c:pt>
                <c:pt idx="2017" formatCode="General">
                  <c:v>73.746263702346155</c:v>
                </c:pt>
                <c:pt idx="2018" formatCode="General">
                  <c:v>73.756290573029759</c:v>
                </c:pt>
                <c:pt idx="2019" formatCode="General">
                  <c:v>73.766323141387417</c:v>
                </c:pt>
                <c:pt idx="2020" formatCode="General">
                  <c:v>73.776361422732123</c:v>
                </c:pt>
                <c:pt idx="2021" formatCode="General">
                  <c:v>73.786405432420707</c:v>
                </c:pt>
                <c:pt idx="2022" formatCode="General">
                  <c:v>73.796455185854114</c:v>
                </c:pt>
                <c:pt idx="2023" formatCode="General">
                  <c:v>73.806510698477609</c:v>
                </c:pt>
                <c:pt idx="2024" formatCode="General">
                  <c:v>73.816571985780868</c:v>
                </c:pt>
                <c:pt idx="2025" formatCode="General">
                  <c:v>73.826639063298373</c:v>
                </c:pt>
                <c:pt idx="2026" formatCode="General">
                  <c:v>73.836711946609412</c:v>
                </c:pt>
                <c:pt idx="2027" formatCode="General">
                  <c:v>73.846790651338381</c:v>
                </c:pt>
                <c:pt idx="2028" formatCode="General">
                  <c:v>73.85687519315502</c:v>
                </c:pt>
                <c:pt idx="2029" formatCode="General">
                  <c:v>73.866965587774558</c:v>
                </c:pt>
                <c:pt idx="2030" formatCode="General">
                  <c:v>73.877061850957901</c:v>
                </c:pt>
                <c:pt idx="2031" formatCode="General">
                  <c:v>73.887163998511909</c:v>
                </c:pt>
                <c:pt idx="2032" formatCode="General">
                  <c:v>73.897272046289586</c:v>
                </c:pt>
                <c:pt idx="2033" formatCode="General">
                  <c:v>73.907386010190237</c:v>
                </c:pt>
                <c:pt idx="2034" formatCode="General">
                  <c:v>73.917505906159747</c:v>
                </c:pt>
                <c:pt idx="2035" formatCode="General">
                  <c:v>73.927631750190741</c:v>
                </c:pt>
                <c:pt idx="2036" formatCode="General">
                  <c:v>73.937763558322843</c:v>
                </c:pt>
                <c:pt idx="2037" formatCode="General">
                  <c:v>73.947901346642823</c:v>
                </c:pt>
                <c:pt idx="2038" formatCode="General">
                  <c:v>73.958045131284919</c:v>
                </c:pt>
                <c:pt idx="2039" formatCode="General">
                  <c:v>73.968194928430933</c:v>
                </c:pt>
                <c:pt idx="2040" formatCode="General">
                  <c:v>73.97835075431054</c:v>
                </c:pt>
                <c:pt idx="2041" formatCode="General">
                  <c:v>73.988512625201452</c:v>
                </c:pt>
                <c:pt idx="2042" formatCode="General">
                  <c:v>73.998680557429665</c:v>
                </c:pt>
                <c:pt idx="2043" formatCode="General">
                  <c:v>74.008854567369681</c:v>
                </c:pt>
                <c:pt idx="2044" formatCode="General">
                  <c:v>74.019034671444729</c:v>
                </c:pt>
                <c:pt idx="2045" formatCode="General">
                  <c:v>74.029220886126978</c:v>
                </c:pt>
                <c:pt idx="2046" formatCode="General">
                  <c:v>74.039413227937729</c:v>
                </c:pt>
                <c:pt idx="2047" formatCode="General">
                  <c:v>74.04961171344776</c:v>
                </c:pt>
                <c:pt idx="2048" formatCode="General">
                  <c:v>74.059816359277406</c:v>
                </c:pt>
                <c:pt idx="2049" formatCode="General">
                  <c:v>74.070027182096879</c:v>
                </c:pt>
                <c:pt idx="2050" formatCode="General">
                  <c:v>74.08024419862646</c:v>
                </c:pt>
                <c:pt idx="2051" formatCode="General">
                  <c:v>74.09046742563676</c:v>
                </c:pt>
                <c:pt idx="2052" formatCode="General">
                  <c:v>74.100696879948956</c:v>
                </c:pt>
                <c:pt idx="2053" formatCode="General">
                  <c:v>74.110932578434955</c:v>
                </c:pt>
                <c:pt idx="2054" formatCode="General">
                  <c:v>74.121174538017712</c:v>
                </c:pt>
                <c:pt idx="2055" formatCode="General">
                  <c:v>74.131422775671425</c:v>
                </c:pt>
                <c:pt idx="2056" formatCode="General">
                  <c:v>74.141677308421805</c:v>
                </c:pt>
                <c:pt idx="2057" formatCode="General">
                  <c:v>74.151938153346237</c:v>
                </c:pt>
                <c:pt idx="2058" formatCode="General">
                  <c:v>74.162205327574114</c:v>
                </c:pt>
                <c:pt idx="2059" formatCode="General">
                  <c:v>74.172478848287042</c:v>
                </c:pt>
                <c:pt idx="2060" formatCode="General">
                  <c:v>74.18275873271908</c:v>
                </c:pt>
                <c:pt idx="2061" formatCode="General">
                  <c:v>74.193044998156935</c:v>
                </c:pt>
                <c:pt idx="2062" formatCode="General">
                  <c:v>74.203337661940338</c:v>
                </c:pt>
                <c:pt idx="2063" formatCode="General">
                  <c:v>74.213636741462153</c:v>
                </c:pt>
                <c:pt idx="2064" formatCode="General">
                  <c:v>74.223942254168691</c:v>
                </c:pt>
                <c:pt idx="2065" formatCode="General">
                  <c:v>74.234254217559979</c:v>
                </c:pt>
                <c:pt idx="2066" formatCode="General">
                  <c:v>74.244572649189948</c:v>
                </c:pt>
                <c:pt idx="2067" formatCode="General">
                  <c:v>74.254897566666727</c:v>
                </c:pt>
                <c:pt idx="2068" formatCode="General">
                  <c:v>74.265228987652904</c:v>
                </c:pt>
                <c:pt idx="2069" formatCode="General">
                  <c:v>74.275566929865789</c:v>
                </c:pt>
                <c:pt idx="2070" formatCode="General">
                  <c:v>74.285911411077606</c:v>
                </c:pt>
                <c:pt idx="2071" formatCode="General">
                  <c:v>74.296262449115829</c:v>
                </c:pt>
                <c:pt idx="2072" formatCode="General">
                  <c:v>74.306620061863384</c:v>
                </c:pt>
                <c:pt idx="2073" formatCode="General">
                  <c:v>74.316984267258945</c:v>
                </c:pt>
                <c:pt idx="2074" formatCode="General">
                  <c:v>74.327355083297206</c:v>
                </c:pt>
                <c:pt idx="2075" formatCode="General">
                  <c:v>74.337732528029107</c:v>
                </c:pt>
                <c:pt idx="2076" formatCode="General">
                  <c:v>74.34811661956212</c:v>
                </c:pt>
                <c:pt idx="2077" formatCode="General">
                  <c:v>74.358507376060516</c:v>
                </c:pt>
                <c:pt idx="2078" formatCode="General">
                  <c:v>74.368904815745637</c:v>
                </c:pt>
                <c:pt idx="2079" formatCode="General">
                  <c:v>74.379308956896153</c:v>
                </c:pt>
                <c:pt idx="2080" formatCode="General">
                  <c:v>74.389719817848359</c:v>
                </c:pt>
                <c:pt idx="2081" formatCode="General">
                  <c:v>74.400137416996415</c:v>
                </c:pt>
                <c:pt idx="2082" formatCode="General">
                  <c:v>74.410561772792647</c:v>
                </c:pt>
                <c:pt idx="2083" formatCode="General">
                  <c:v>74.42099290374783</c:v>
                </c:pt>
                <c:pt idx="2084" formatCode="General">
                  <c:v>74.431430828431417</c:v>
                </c:pt>
                <c:pt idx="2085" formatCode="General">
                  <c:v>74.441875565471889</c:v>
                </c:pt>
                <c:pt idx="2086" formatCode="General">
                  <c:v>74.452327133556977</c:v>
                </c:pt>
                <c:pt idx="2087" formatCode="General">
                  <c:v>74.462785551433981</c:v>
                </c:pt>
                <c:pt idx="2088" formatCode="General">
                  <c:v>74.47325083791003</c:v>
                </c:pt>
                <c:pt idx="2089" formatCode="General">
                  <c:v>74.483723011852391</c:v>
                </c:pt>
                <c:pt idx="2090" formatCode="General">
                  <c:v>74.494202092188729</c:v>
                </c:pt>
                <c:pt idx="2091" formatCode="General">
                  <c:v>74.504688097907447</c:v>
                </c:pt>
                <c:pt idx="2092" formatCode="General">
                  <c:v>74.515181048057926</c:v>
                </c:pt>
                <c:pt idx="2093" formatCode="General">
                  <c:v>74.525680961750794</c:v>
                </c:pt>
                <c:pt idx="2094" formatCode="General">
                  <c:v>74.536187858158328</c:v>
                </c:pt>
                <c:pt idx="2095" formatCode="General">
                  <c:v>74.546701756514679</c:v>
                </c:pt>
                <c:pt idx="2096" formatCode="General">
                  <c:v>74.557222676116126</c:v>
                </c:pt>
                <c:pt idx="2097" formatCode="General">
                  <c:v>74.567750636321449</c:v>
                </c:pt>
                <c:pt idx="2098" formatCode="General">
                  <c:v>74.578285656552239</c:v>
                </c:pt>
                <c:pt idx="2099" formatCode="General">
                  <c:v>74.588827756293114</c:v>
                </c:pt>
                <c:pt idx="2100" formatCode="General">
                  <c:v>74.59937695509214</c:v>
                </c:pt>
                <c:pt idx="2101" formatCode="General">
                  <c:v>74.609933272561037</c:v>
                </c:pt>
                <c:pt idx="2102" formatCode="General">
                  <c:v>74.620496728375514</c:v>
                </c:pt>
                <c:pt idx="2103" formatCode="General">
                  <c:v>74.631067342275642</c:v>
                </c:pt>
                <c:pt idx="2104" formatCode="General">
                  <c:v>74.641645134066096</c:v>
                </c:pt>
                <c:pt idx="2105" formatCode="General">
                  <c:v>74.652230123616462</c:v>
                </c:pt>
                <c:pt idx="2106" formatCode="General">
                  <c:v>74.66282233086163</c:v>
                </c:pt>
                <c:pt idx="2107" formatCode="General">
                  <c:v>74.673421775802041</c:v>
                </c:pt>
                <c:pt idx="2108" formatCode="General">
                  <c:v>74.684028478504018</c:v>
                </c:pt>
                <c:pt idx="2109" formatCode="General">
                  <c:v>74.694642459100123</c:v>
                </c:pt>
                <c:pt idx="2110" formatCode="General">
                  <c:v>74.705263737789451</c:v>
                </c:pt>
                <c:pt idx="2111" formatCode="General">
                  <c:v>74.715892334837946</c:v>
                </c:pt>
                <c:pt idx="2112" formatCode="General">
                  <c:v>74.726528270578768</c:v>
                </c:pt>
                <c:pt idx="2113" formatCode="General">
                  <c:v>74.737171565412567</c:v>
                </c:pt>
                <c:pt idx="2114" formatCode="General">
                  <c:v>74.747822239807874</c:v>
                </c:pt>
                <c:pt idx="2115" formatCode="General">
                  <c:v>74.758480314301408</c:v>
                </c:pt>
                <c:pt idx="2116" formatCode="General">
                  <c:v>74.769145809498383</c:v>
                </c:pt>
                <c:pt idx="2117" formatCode="General">
                  <c:v>74.779818746072877</c:v>
                </c:pt>
                <c:pt idx="2118" formatCode="General">
                  <c:v>74.790499144768191</c:v>
                </c:pt>
                <c:pt idx="2119" formatCode="General">
                  <c:v>74.801187026397145</c:v>
                </c:pt>
                <c:pt idx="2120" formatCode="General">
                  <c:v>74.811882411842447</c:v>
                </c:pt>
                <c:pt idx="2121" formatCode="General">
                  <c:v>74.822585322057023</c:v>
                </c:pt>
                <c:pt idx="2122" formatCode="General">
                  <c:v>74.833295778064397</c:v>
                </c:pt>
                <c:pt idx="2123" formatCode="General">
                  <c:v>74.844013800958976</c:v>
                </c:pt>
                <c:pt idx="2124" formatCode="General">
                  <c:v>74.854739411906507</c:v>
                </c:pt>
                <c:pt idx="2125" formatCode="General">
                  <c:v>74.865472632144332</c:v>
                </c:pt>
                <c:pt idx="2126" formatCode="General">
                  <c:v>74.876213482981768</c:v>
                </c:pt>
                <c:pt idx="2127" formatCode="General">
                  <c:v>74.886961985800497</c:v>
                </c:pt>
                <c:pt idx="2128" formatCode="General">
                  <c:v>74.897718162054886</c:v>
                </c:pt>
                <c:pt idx="2129" formatCode="General">
                  <c:v>74.908482033272421</c:v>
                </c:pt>
                <c:pt idx="2130" formatCode="General">
                  <c:v>74.919253621053954</c:v>
                </c:pt>
                <c:pt idx="2131" formatCode="General">
                  <c:v>74.930032947074181</c:v>
                </c:pt>
                <c:pt idx="2132" formatCode="General">
                  <c:v>74.940820033081948</c:v>
                </c:pt>
                <c:pt idx="2133" formatCode="General">
                  <c:v>74.95161490090068</c:v>
                </c:pt>
                <c:pt idx="2134" formatCode="General">
                  <c:v>74.962417572428649</c:v>
                </c:pt>
                <c:pt idx="2135" formatCode="General">
                  <c:v>74.973228069639475</c:v>
                </c:pt>
                <c:pt idx="2136" formatCode="General">
                  <c:v>74.984046414582409</c:v>
                </c:pt>
                <c:pt idx="2137" formatCode="General">
                  <c:v>74.994872629382797</c:v>
                </c:pt>
                <c:pt idx="2138" formatCode="General">
                  <c:v>75.005706736242374</c:v>
                </c:pt>
                <c:pt idx="2139" formatCode="General">
                  <c:v>75.016548757439722</c:v>
                </c:pt>
                <c:pt idx="2140" formatCode="General">
                  <c:v>75.027398715330591</c:v>
                </c:pt>
                <c:pt idx="2141" formatCode="General">
                  <c:v>75.038256632348393</c:v>
                </c:pt>
                <c:pt idx="2142" formatCode="General">
                  <c:v>75.049122531004457</c:v>
                </c:pt>
                <c:pt idx="2143" formatCode="General">
                  <c:v>75.059996433888557</c:v>
                </c:pt>
                <c:pt idx="2144" formatCode="General">
                  <c:v>75.070878363669195</c:v>
                </c:pt>
                <c:pt idx="2145" formatCode="General">
                  <c:v>75.081768343094083</c:v>
                </c:pt>
                <c:pt idx="2146" formatCode="General">
                  <c:v>75.09266639499053</c:v>
                </c:pt>
                <c:pt idx="2147" formatCode="General">
                  <c:v>75.103572542265809</c:v>
                </c:pt>
                <c:pt idx="2148" formatCode="General">
                  <c:v>75.114486807907582</c:v>
                </c:pt>
                <c:pt idx="2149" formatCode="General">
                  <c:v>75.125409214984373</c:v>
                </c:pt>
                <c:pt idx="2150" formatCode="General">
                  <c:v>75.136339786645848</c:v>
                </c:pt>
                <c:pt idx="2151" formatCode="General">
                  <c:v>75.14727854612336</c:v>
                </c:pt>
                <c:pt idx="2152" formatCode="General">
                  <c:v>75.158225516730297</c:v>
                </c:pt>
                <c:pt idx="2153" formatCode="General">
                  <c:v>75.169180721862531</c:v>
                </c:pt>
                <c:pt idx="2154" formatCode="General">
                  <c:v>75.180144184998795</c:v>
                </c:pt>
                <c:pt idx="2155" formatCode="General">
                  <c:v>75.191115929701184</c:v>
                </c:pt>
                <c:pt idx="2156" formatCode="General">
                  <c:v>75.202095979615507</c:v>
                </c:pt>
                <c:pt idx="2157" formatCode="General">
                  <c:v>75.213084358471804</c:v>
                </c:pt>
                <c:pt idx="2158" formatCode="General">
                  <c:v>75.224081090084681</c:v>
                </c:pt>
                <c:pt idx="2159" formatCode="General">
                  <c:v>75.235086198353812</c:v>
                </c:pt>
                <c:pt idx="2160" formatCode="General">
                  <c:v>75.246099707264335</c:v>
                </c:pt>
                <c:pt idx="2161" formatCode="General">
                  <c:v>75.257121640887405</c:v>
                </c:pt>
                <c:pt idx="2162" formatCode="General">
                  <c:v>75.268152023380438</c:v>
                </c:pt>
                <c:pt idx="2163" formatCode="General">
                  <c:v>75.279190878987777</c:v>
                </c:pt>
                <c:pt idx="2164" formatCode="General">
                  <c:v>75.290238232040963</c:v>
                </c:pt>
                <c:pt idx="2165" formatCode="General">
                  <c:v>75.301294106959318</c:v>
                </c:pt>
                <c:pt idx="2166" formatCode="General">
                  <c:v>75.312358528250314</c:v>
                </c:pt>
                <c:pt idx="2167" formatCode="General">
                  <c:v>75.323431520510113</c:v>
                </c:pt>
                <c:pt idx="2168" formatCode="General">
                  <c:v>75.334513108423948</c:v>
                </c:pt>
                <c:pt idx="2169" formatCode="General">
                  <c:v>75.345603316766628</c:v>
                </c:pt>
                <c:pt idx="2170" formatCode="General">
                  <c:v>75.356702170403025</c:v>
                </c:pt>
                <c:pt idx="2171" formatCode="General">
                  <c:v>75.367809694288468</c:v>
                </c:pt>
                <c:pt idx="2172" formatCode="General">
                  <c:v>75.378925913469345</c:v>
                </c:pt>
                <c:pt idx="2173" formatCode="General">
                  <c:v>75.390050853083451</c:v>
                </c:pt>
                <c:pt idx="2174" formatCode="General">
                  <c:v>75.401184538360567</c:v>
                </c:pt>
                <c:pt idx="2175" formatCode="General">
                  <c:v>75.412326994622887</c:v>
                </c:pt>
                <c:pt idx="2176" formatCode="General">
                  <c:v>75.423478247285516</c:v>
                </c:pt>
                <c:pt idx="2177" formatCode="General">
                  <c:v>75.434638321856937</c:v>
                </c:pt>
                <c:pt idx="2178" formatCode="General">
                  <c:v>75.445807243939569</c:v>
                </c:pt>
                <c:pt idx="2179" formatCode="General">
                  <c:v>75.456985039230219</c:v>
                </c:pt>
                <c:pt idx="2180" formatCode="General">
                  <c:v>75.468171733520563</c:v>
                </c:pt>
                <c:pt idx="2181" formatCode="General">
                  <c:v>75.479367352697693</c:v>
                </c:pt>
                <c:pt idx="2182" formatCode="General">
                  <c:v>75.490571922744621</c:v>
                </c:pt>
                <c:pt idx="2183" formatCode="General">
                  <c:v>75.50178546974071</c:v>
                </c:pt>
                <c:pt idx="2184" formatCode="General">
                  <c:v>75.513008019862312</c:v>
                </c:pt>
                <c:pt idx="2185" formatCode="General">
                  <c:v>75.524239599383179</c:v>
                </c:pt>
                <c:pt idx="2186" formatCode="General">
                  <c:v>75.535480234675035</c:v>
                </c:pt>
                <c:pt idx="2187" formatCode="General">
                  <c:v>75.546729952208082</c:v>
                </c:pt>
                <c:pt idx="2188" formatCode="General">
                  <c:v>75.557988778551547</c:v>
                </c:pt>
                <c:pt idx="2189" formatCode="General">
                  <c:v>75.569256740374158</c:v>
                </c:pt>
                <c:pt idx="2190" formatCode="General">
                  <c:v>75.580533864444746</c:v>
                </c:pt>
                <c:pt idx="2191" formatCode="General">
                  <c:v>75.591820177632727</c:v>
                </c:pt>
                <c:pt idx="2192" formatCode="General">
                  <c:v>75.60311570690871</c:v>
                </c:pt>
                <c:pt idx="2193" formatCode="General">
                  <c:v>75.614420479344957</c:v>
                </c:pt>
                <c:pt idx="2194" formatCode="General">
                  <c:v>75.625734522115948</c:v>
                </c:pt>
                <c:pt idx="2195" formatCode="General">
                  <c:v>75.63705786249902</c:v>
                </c:pt>
                <c:pt idx="2196" formatCode="General">
                  <c:v>75.64839052787481</c:v>
                </c:pt>
                <c:pt idx="2197" formatCode="General">
                  <c:v>75.659732545727849</c:v>
                </c:pt>
                <c:pt idx="2198" formatCode="General">
                  <c:v>75.671083943647176</c:v>
                </c:pt>
                <c:pt idx="2199" formatCode="General">
                  <c:v>75.682444749326834</c:v>
                </c:pt>
                <c:pt idx="2200" formatCode="General">
                  <c:v>75.693814990566466</c:v>
                </c:pt>
                <c:pt idx="2201" formatCode="General">
                  <c:v>75.705194695271928</c:v>
                </c:pt>
                <c:pt idx="2202" formatCode="General">
                  <c:v>75.71658389145577</c:v>
                </c:pt>
                <c:pt idx="2203" formatCode="General">
                  <c:v>75.727982607237962</c:v>
                </c:pt>
                <c:pt idx="2204" formatCode="General">
                  <c:v>75.739390870846279</c:v>
                </c:pt>
                <c:pt idx="2205" formatCode="General">
                  <c:v>75.750808710617108</c:v>
                </c:pt>
                <c:pt idx="2206" formatCode="General">
                  <c:v>75.76223615499589</c:v>
                </c:pt>
                <c:pt idx="2207" formatCode="General">
                  <c:v>75.773673232537774</c:v>
                </c:pt>
                <c:pt idx="2208" formatCode="General">
                  <c:v>75.78511997190823</c:v>
                </c:pt>
                <c:pt idx="2209" formatCode="General">
                  <c:v>75.796576401883613</c:v>
                </c:pt>
                <c:pt idx="2210" formatCode="General">
                  <c:v>75.808042551351789</c:v>
                </c:pt>
                <c:pt idx="2211" formatCode="General">
                  <c:v>75.819518449312795</c:v>
                </c:pt>
                <c:pt idx="2212" formatCode="General">
                  <c:v>75.831004124879357</c:v>
                </c:pt>
                <c:pt idx="2213" formatCode="General">
                  <c:v>75.842499607277631</c:v>
                </c:pt>
                <c:pt idx="2214" formatCode="General">
                  <c:v>75.854004925847718</c:v>
                </c:pt>
                <c:pt idx="2215" formatCode="General">
                  <c:v>75.865520110044386</c:v>
                </c:pt>
                <c:pt idx="2216" formatCode="General">
                  <c:v>75.877045189437638</c:v>
                </c:pt>
                <c:pt idx="2217" formatCode="General">
                  <c:v>75.888580193713409</c:v>
                </c:pt>
                <c:pt idx="2218" formatCode="General">
                  <c:v>75.90012515267415</c:v>
                </c:pt>
                <c:pt idx="2219" formatCode="General">
                  <c:v>75.911680096239522</c:v>
                </c:pt>
                <c:pt idx="2220" formatCode="General">
                  <c:v>75.923245054447008</c:v>
                </c:pt>
                <c:pt idx="2221" formatCode="General">
                  <c:v>75.93482005745264</c:v>
                </c:pt>
                <c:pt idx="2222" formatCode="General">
                  <c:v>75.946405135531577</c:v>
                </c:pt>
                <c:pt idx="2223" formatCode="General">
                  <c:v>75.95800031907882</c:v>
                </c:pt>
                <c:pt idx="2224" formatCode="General">
                  <c:v>75.969605638609892</c:v>
                </c:pt>
                <c:pt idx="2225" formatCode="General">
                  <c:v>75.981221124761447</c:v>
                </c:pt>
                <c:pt idx="2226" formatCode="General">
                  <c:v>75.992846808292057</c:v>
                </c:pt>
                <c:pt idx="2227" formatCode="General">
                  <c:v>76.004482720082791</c:v>
                </c:pt>
                <c:pt idx="2228" formatCode="General">
                  <c:v>76.016128891137967</c:v>
                </c:pt>
                <c:pt idx="2229" formatCode="General">
                  <c:v>76.027785352585823</c:v>
                </c:pt>
                <c:pt idx="2230" formatCode="General">
                  <c:v>76.039452135679241</c:v>
                </c:pt>
                <c:pt idx="2231" formatCode="General">
                  <c:v>76.051129271796441</c:v>
                </c:pt>
                <c:pt idx="2232" formatCode="General">
                  <c:v>76.062816792441652</c:v>
                </c:pt>
                <c:pt idx="2233" formatCode="General">
                  <c:v>76.074514729245863</c:v>
                </c:pt>
                <c:pt idx="2234" formatCode="General">
                  <c:v>76.086223113967577</c:v>
                </c:pt>
                <c:pt idx="2235" formatCode="General">
                  <c:v>76.097941978493438</c:v>
                </c:pt>
                <c:pt idx="2236" formatCode="General">
                  <c:v>76.109671354839065</c:v>
                </c:pt>
                <c:pt idx="2237" formatCode="General">
                  <c:v>76.121411275149725</c:v>
                </c:pt>
                <c:pt idx="2238" formatCode="General">
                  <c:v>76.133161771701083</c:v>
                </c:pt>
                <c:pt idx="2239" formatCode="General">
                  <c:v>76.144922876899955</c:v>
                </c:pt>
                <c:pt idx="2240" formatCode="General">
                  <c:v>76.156694623285048</c:v>
                </c:pt>
                <c:pt idx="2241" formatCode="General">
                  <c:v>76.168477043527744</c:v>
                </c:pt>
                <c:pt idx="2242" formatCode="General">
                  <c:v>76.18027017043282</c:v>
                </c:pt>
                <c:pt idx="2243" formatCode="General">
                  <c:v>76.19207403693926</c:v>
                </c:pt>
                <c:pt idx="2244" formatCode="General">
                  <c:v>76.203888676120968</c:v>
                </c:pt>
                <c:pt idx="2245" formatCode="General">
                  <c:v>76.215714121187588</c:v>
                </c:pt>
                <c:pt idx="2246" formatCode="General">
                  <c:v>76.227550405485317</c:v>
                </c:pt>
                <c:pt idx="2247" formatCode="General">
                  <c:v>76.239397562497601</c:v>
                </c:pt>
                <c:pt idx="2248" formatCode="General">
                  <c:v>76.251255625846028</c:v>
                </c:pt>
                <c:pt idx="2249" formatCode="General">
                  <c:v>76.263124629291056</c:v>
                </c:pt>
                <c:pt idx="2250" formatCode="General">
                  <c:v>76.275004606732864</c:v>
                </c:pt>
                <c:pt idx="2251" formatCode="General">
                  <c:v>76.286895592212147</c:v>
                </c:pt>
                <c:pt idx="2252" formatCode="General">
                  <c:v>76.298797619910914</c:v>
                </c:pt>
                <c:pt idx="2253" formatCode="General">
                  <c:v>76.310710724153338</c:v>
                </c:pt>
                <c:pt idx="2254" formatCode="General">
                  <c:v>76.322634939406612</c:v>
                </c:pt>
                <c:pt idx="2255" formatCode="General">
                  <c:v>76.334570300281698</c:v>
                </c:pt>
                <c:pt idx="2256" formatCode="General">
                  <c:v>76.346516841534282</c:v>
                </c:pt>
                <c:pt idx="2257" formatCode="General">
                  <c:v>76.358474598065499</c:v>
                </c:pt>
                <c:pt idx="2258" formatCode="General">
                  <c:v>76.370443604922897</c:v>
                </c:pt>
                <c:pt idx="2259" formatCode="General">
                  <c:v>76.382423897301251</c:v>
                </c:pt>
                <c:pt idx="2260" formatCode="General">
                  <c:v>76.394415510543354</c:v>
                </c:pt>
                <c:pt idx="2261" formatCode="General">
                  <c:v>76.406418480141085</c:v>
                </c:pt>
                <c:pt idx="2262" formatCode="General">
                  <c:v>76.418432841736063</c:v>
                </c:pt>
                <c:pt idx="2263" formatCode="General">
                  <c:v>76.430458631120715</c:v>
                </c:pt>
                <c:pt idx="2264" formatCode="General">
                  <c:v>76.442495884239008</c:v>
                </c:pt>
                <c:pt idx="2265" formatCode="General">
                  <c:v>76.45454463718751</c:v>
                </c:pt>
                <c:pt idx="2266" formatCode="General">
                  <c:v>76.466604926216192</c:v>
                </c:pt>
                <c:pt idx="2267" formatCode="General">
                  <c:v>76.478676787729327</c:v>
                </c:pt>
                <c:pt idx="2268" formatCode="General">
                  <c:v>76.4907602582865</c:v>
                </c:pt>
                <c:pt idx="2269" formatCode="General">
                  <c:v>76.502855374603442</c:v>
                </c:pt>
                <c:pt idx="2270" formatCode="General">
                  <c:v>76.514962173553016</c:v>
                </c:pt>
                <c:pt idx="2271" formatCode="General">
                  <c:v>76.527080692166152</c:v>
                </c:pt>
                <c:pt idx="2272" formatCode="General">
                  <c:v>76.539210967632755</c:v>
                </c:pt>
                <c:pt idx="2273" formatCode="General">
                  <c:v>76.551353037302704</c:v>
                </c:pt>
                <c:pt idx="2274" formatCode="General">
                  <c:v>76.5635069386868</c:v>
                </c:pt>
                <c:pt idx="2275" formatCode="General">
                  <c:v>76.575672709457734</c:v>
                </c:pt>
                <c:pt idx="2276" formatCode="General">
                  <c:v>76.587850387451041</c:v>
                </c:pt>
                <c:pt idx="2277" formatCode="General">
                  <c:v>76.600040010666078</c:v>
                </c:pt>
                <c:pt idx="2278" formatCode="General">
                  <c:v>76.612241617267102</c:v>
                </c:pt>
                <c:pt idx="2279" formatCode="General">
                  <c:v>76.624455245584144</c:v>
                </c:pt>
                <c:pt idx="2280" formatCode="General">
                  <c:v>76.636680934114096</c:v>
                </c:pt>
                <c:pt idx="2281" formatCode="General">
                  <c:v>76.648918721521696</c:v>
                </c:pt>
                <c:pt idx="2282" formatCode="General">
                  <c:v>76.661168646640533</c:v>
                </c:pt>
                <c:pt idx="2283" formatCode="General">
                  <c:v>76.673430748474118</c:v>
                </c:pt>
                <c:pt idx="2284" formatCode="General">
                  <c:v>76.685705066196874</c:v>
                </c:pt>
                <c:pt idx="2285" formatCode="General">
                  <c:v>76.697991639155234</c:v>
                </c:pt>
                <c:pt idx="2286" formatCode="General">
                  <c:v>76.710290506868603</c:v>
                </c:pt>
                <c:pt idx="2287" formatCode="General">
                  <c:v>76.722601709030528</c:v>
                </c:pt>
                <c:pt idx="2288" formatCode="General">
                  <c:v>76.734925285509675</c:v>
                </c:pt>
                <c:pt idx="2289" formatCode="General">
                  <c:v>76.747261276350983</c:v>
                </c:pt>
                <c:pt idx="2290" formatCode="General">
                  <c:v>76.75960972177667</c:v>
                </c:pt>
                <c:pt idx="2291" formatCode="General">
                  <c:v>76.771970662187357</c:v>
                </c:pt>
                <c:pt idx="2292" formatCode="General">
                  <c:v>76.784344138163206</c:v>
                </c:pt>
                <c:pt idx="2293" formatCode="General">
                  <c:v>76.79673019046497</c:v>
                </c:pt>
                <c:pt idx="2294" formatCode="General">
                  <c:v>76.809128860035173</c:v>
                </c:pt>
                <c:pt idx="2295" formatCode="General">
                  <c:v>76.821540187999176</c:v>
                </c:pt>
                <c:pt idx="2296" formatCode="General">
                  <c:v>76.833964215666327</c:v>
                </c:pt>
                <c:pt idx="2297" formatCode="General">
                  <c:v>76.846400984531172</c:v>
                </c:pt>
                <c:pt idx="2298" formatCode="General">
                  <c:v>76.858850536274474</c:v>
                </c:pt>
                <c:pt idx="2299" formatCode="General">
                  <c:v>76.871312912764523</c:v>
                </c:pt>
                <c:pt idx="2300" formatCode="General">
                  <c:v>76.883788156058216</c:v>
                </c:pt>
                <c:pt idx="2301" formatCode="General">
                  <c:v>76.896276308402236</c:v>
                </c:pt>
                <c:pt idx="2302" formatCode="General">
                  <c:v>76.908777412234329</c:v>
                </c:pt>
                <c:pt idx="2303" formatCode="General">
                  <c:v>76.921291510184361</c:v>
                </c:pt>
                <c:pt idx="2304" formatCode="General">
                  <c:v>76.933818645075647</c:v>
                </c:pt>
                <c:pt idx="2305" formatCode="General">
                  <c:v>76.946358859926136</c:v>
                </c:pt>
                <c:pt idx="2306" formatCode="General">
                  <c:v>76.958912197949601</c:v>
                </c:pt>
                <c:pt idx="2307" formatCode="General">
                  <c:v>76.971478702556922</c:v>
                </c:pt>
                <c:pt idx="2308" formatCode="General">
                  <c:v>76.984058417357318</c:v>
                </c:pt>
                <c:pt idx="2309" formatCode="General">
                  <c:v>76.99665138615957</c:v>
                </c:pt>
                <c:pt idx="2310" formatCode="General">
                  <c:v>77.009257652973375</c:v>
                </c:pt>
                <c:pt idx="2311" formatCode="General">
                  <c:v>77.021877262010491</c:v>
                </c:pt>
                <c:pt idx="2312" formatCode="General">
                  <c:v>77.034510257686165</c:v>
                </c:pt>
                <c:pt idx="2313" formatCode="General">
                  <c:v>77.047156684620333</c:v>
                </c:pt>
                <c:pt idx="2314" formatCode="General">
                  <c:v>77.059816587638963</c:v>
                </c:pt>
                <c:pt idx="2315" formatCode="General">
                  <c:v>77.072490011775358</c:v>
                </c:pt>
                <c:pt idx="2316" formatCode="General">
                  <c:v>77.085177002271507</c:v>
                </c:pt>
                <c:pt idx="2317" formatCode="General">
                  <c:v>77.097877604579395</c:v>
                </c:pt>
                <c:pt idx="2318" formatCode="General">
                  <c:v>77.110591864362405</c:v>
                </c:pt>
                <c:pt idx="2319" formatCode="General">
                  <c:v>77.123319827496601</c:v>
                </c:pt>
                <c:pt idx="2320" formatCode="General">
                  <c:v>77.136061540072149</c:v>
                </c:pt>
                <c:pt idx="2321" formatCode="General">
                  <c:v>77.148817048394747</c:v>
                </c:pt>
                <c:pt idx="2322" formatCode="General">
                  <c:v>77.161586398986856</c:v>
                </c:pt>
                <c:pt idx="2323" formatCode="General">
                  <c:v>77.174369638589312</c:v>
                </c:pt>
                <c:pt idx="2324" formatCode="General">
                  <c:v>77.187166814162609</c:v>
                </c:pt>
                <c:pt idx="2325" formatCode="General">
                  <c:v>77.199977972888334</c:v>
                </c:pt>
                <c:pt idx="2326" formatCode="General">
                  <c:v>77.212803162170701</c:v>
                </c:pt>
                <c:pt idx="2327" formatCode="General">
                  <c:v>77.225642429637858</c:v>
                </c:pt>
                <c:pt idx="2328" formatCode="General">
                  <c:v>77.238495823143467</c:v>
                </c:pt>
                <c:pt idx="2329" formatCode="General">
                  <c:v>77.251363390768148</c:v>
                </c:pt>
                <c:pt idx="2330" formatCode="General">
                  <c:v>77.26424518082095</c:v>
                </c:pt>
                <c:pt idx="2331" formatCode="General">
                  <c:v>77.277141241840837</c:v>
                </c:pt>
                <c:pt idx="2332" formatCode="General">
                  <c:v>77.29005162259827</c:v>
                </c:pt>
                <c:pt idx="2333" formatCode="General">
                  <c:v>77.302976372096623</c:v>
                </c:pt>
                <c:pt idx="2334" formatCode="General">
                  <c:v>77.315915539573822</c:v>
                </c:pt>
                <c:pt idx="2335" formatCode="General">
                  <c:v>77.328869174503865</c:v>
                </c:pt>
                <c:pt idx="2336" formatCode="General">
                  <c:v>77.341837326598309</c:v>
                </c:pt>
                <c:pt idx="2337" formatCode="General">
                  <c:v>77.354820045807969</c:v>
                </c:pt>
                <c:pt idx="2338" formatCode="General">
                  <c:v>77.367817382324418</c:v>
                </c:pt>
                <c:pt idx="2339" formatCode="General">
                  <c:v>77.380829386581624</c:v>
                </c:pt>
                <c:pt idx="2340" formatCode="General">
                  <c:v>77.393856109257541</c:v>
                </c:pt>
                <c:pt idx="2341" formatCode="General">
                  <c:v>77.406897601275787</c:v>
                </c:pt>
                <c:pt idx="2342" formatCode="General">
                  <c:v>77.41995391380722</c:v>
                </c:pt>
                <c:pt idx="2343" formatCode="General">
                  <c:v>77.433025098271642</c:v>
                </c:pt>
                <c:pt idx="2344" formatCode="General">
                  <c:v>77.446111206339452</c:v>
                </c:pt>
                <c:pt idx="2345" formatCode="General">
                  <c:v>77.459212289933319</c:v>
                </c:pt>
                <c:pt idx="2346" formatCode="General">
                  <c:v>77.472328401229916</c:v>
                </c:pt>
                <c:pt idx="2347" formatCode="General">
                  <c:v>77.48545959266157</c:v>
                </c:pt>
                <c:pt idx="2348" formatCode="General">
                  <c:v>77.498605916918095</c:v>
                </c:pt>
                <c:pt idx="2349" formatCode="General">
                  <c:v>77.511767426948367</c:v>
                </c:pt>
                <c:pt idx="2350" formatCode="General">
                  <c:v>77.524944175962261</c:v>
                </c:pt>
                <c:pt idx="2351" formatCode="General">
                  <c:v>77.53813621743231</c:v>
                </c:pt>
                <c:pt idx="2352" formatCode="General">
                  <c:v>77.551343605095497</c:v>
                </c:pt>
                <c:pt idx="2353" formatCode="General">
                  <c:v>77.564566392955129</c:v>
                </c:pt>
                <c:pt idx="2354" formatCode="General">
                  <c:v>77.577804635282575</c:v>
                </c:pt>
                <c:pt idx="2355" formatCode="General">
                  <c:v>77.591058386619096</c:v>
                </c:pt>
                <c:pt idx="2356" formatCode="General">
                  <c:v>77.604327701777819</c:v>
                </c:pt>
                <c:pt idx="2357" formatCode="General">
                  <c:v>77.617612635845376</c:v>
                </c:pt>
                <c:pt idx="2358" formatCode="General">
                  <c:v>77.630913244184029</c:v>
                </c:pt>
                <c:pt idx="2359" formatCode="General">
                  <c:v>77.644229582433397</c:v>
                </c:pt>
                <c:pt idx="2360" formatCode="General">
                  <c:v>77.657561706512425</c:v>
                </c:pt>
                <c:pt idx="2361" formatCode="General">
                  <c:v>77.670909672621306</c:v>
                </c:pt>
                <c:pt idx="2362" formatCode="General">
                  <c:v>77.684273537243442</c:v>
                </c:pt>
                <c:pt idx="2363" formatCode="General">
                  <c:v>77.697653357147416</c:v>
                </c:pt>
                <c:pt idx="2364" formatCode="General">
                  <c:v>77.711049189388902</c:v>
                </c:pt>
                <c:pt idx="2365" formatCode="General">
                  <c:v>77.724461091312733</c:v>
                </c:pt>
                <c:pt idx="2366" formatCode="General">
                  <c:v>77.737889120554925</c:v>
                </c:pt>
                <c:pt idx="2367" formatCode="General">
                  <c:v>77.75133333504462</c:v>
                </c:pt>
                <c:pt idx="2368" formatCode="General">
                  <c:v>77.764793793006206</c:v>
                </c:pt>
                <c:pt idx="2369" formatCode="General">
                  <c:v>77.77827055296143</c:v>
                </c:pt>
                <c:pt idx="2370" formatCode="General">
                  <c:v>77.791763673731339</c:v>
                </c:pt>
                <c:pt idx="2371" formatCode="General">
                  <c:v>77.805273214438529</c:v>
                </c:pt>
                <c:pt idx="2372" formatCode="General">
                  <c:v>77.818799234509157</c:v>
                </c:pt>
                <c:pt idx="2373" formatCode="General">
                  <c:v>77.83234179367517</c:v>
                </c:pt>
                <c:pt idx="2374" formatCode="General">
                  <c:v>77.845900951976446</c:v>
                </c:pt>
                <c:pt idx="2375" formatCode="General">
                  <c:v>77.859476769762921</c:v>
                </c:pt>
                <c:pt idx="2376" formatCode="General">
                  <c:v>77.873069307696809</c:v>
                </c:pt>
                <c:pt idx="2377" formatCode="General">
                  <c:v>77.886678626754872</c:v>
                </c:pt>
                <c:pt idx="2378" formatCode="General">
                  <c:v>77.900304788230613</c:v>
                </c:pt>
                <c:pt idx="2379" formatCode="General">
                  <c:v>77.913947853736516</c:v>
                </c:pt>
                <c:pt idx="2380" formatCode="General">
                  <c:v>77.927607885206399</c:v>
                </c:pt>
                <c:pt idx="2381" formatCode="General">
                  <c:v>77.941284944897589</c:v>
                </c:pt>
                <c:pt idx="2382" formatCode="General">
                  <c:v>77.954979095393369</c:v>
                </c:pt>
                <c:pt idx="2383" formatCode="General">
                  <c:v>77.968690399605265</c:v>
                </c:pt>
                <c:pt idx="2384" formatCode="General">
                  <c:v>77.982418920775402</c:v>
                </c:pt>
                <c:pt idx="2385" formatCode="General">
                  <c:v>77.996164722478852</c:v>
                </c:pt>
                <c:pt idx="2386" formatCode="General">
                  <c:v>78.009927868626164</c:v>
                </c:pt>
                <c:pt idx="2387" formatCode="General">
                  <c:v>78.023708423465607</c:v>
                </c:pt>
                <c:pt idx="2388" formatCode="General">
                  <c:v>78.037506451585799</c:v>
                </c:pt>
                <c:pt idx="2389" formatCode="General">
                  <c:v>78.051322017918011</c:v>
                </c:pt>
                <c:pt idx="2390" formatCode="General">
                  <c:v>78.065155187738824</c:v>
                </c:pt>
                <c:pt idx="2391" formatCode="General">
                  <c:v>78.079006026672516</c:v>
                </c:pt>
                <c:pt idx="2392" formatCode="General">
                  <c:v>78.092874600693648</c:v>
                </c:pt>
                <c:pt idx="2393" formatCode="General">
                  <c:v>78.106760976129664</c:v>
                </c:pt>
                <c:pt idx="2394" formatCode="General">
                  <c:v>78.120665219663366</c:v>
                </c:pt>
                <c:pt idx="2395" formatCode="General">
                  <c:v>78.134587398335654</c:v>
                </c:pt>
                <c:pt idx="2396" formatCode="General">
                  <c:v>78.148527579548116</c:v>
                </c:pt>
                <c:pt idx="2397" formatCode="General">
                  <c:v>78.162485831065595</c:v>
                </c:pt>
                <c:pt idx="2398" formatCode="General">
                  <c:v>78.176462221019008</c:v>
                </c:pt>
                <c:pt idx="2399" formatCode="General">
                  <c:v>78.190456817908</c:v>
                </c:pt>
                <c:pt idx="2400" formatCode="General">
                  <c:v>78.204469690603588</c:v>
                </c:pt>
                <c:pt idx="2401" formatCode="General">
                  <c:v>78.218500908351089</c:v>
                </c:pt>
                <c:pt idx="2402" formatCode="General">
                  <c:v>78.232550540772749</c:v>
                </c:pt>
                <c:pt idx="2403" formatCode="General">
                  <c:v>78.246618657870656</c:v>
                </c:pt>
                <c:pt idx="2404" formatCode="General">
                  <c:v>78.260705330029523</c:v>
                </c:pt>
                <c:pt idx="2405" formatCode="General">
                  <c:v>78.274810628019537</c:v>
                </c:pt>
                <c:pt idx="2406" formatCode="General">
                  <c:v>78.288934622999307</c:v>
                </c:pt>
                <c:pt idx="2407" formatCode="General">
                  <c:v>78.303077386518737</c:v>
                </c:pt>
                <c:pt idx="2408" formatCode="General">
                  <c:v>78.317238990521972</c:v>
                </c:pt>
                <c:pt idx="2409" formatCode="General">
                  <c:v>78.331419507350361</c:v>
                </c:pt>
                <c:pt idx="2410" formatCode="General">
                  <c:v>78.345619009745533</c:v>
                </c:pt>
                <c:pt idx="2411" formatCode="General">
                  <c:v>78.359837570852306</c:v>
                </c:pt>
                <c:pt idx="2412" formatCode="General">
                  <c:v>78.374075264221815</c:v>
                </c:pt>
                <c:pt idx="2413" formatCode="General">
                  <c:v>78.388332163814582</c:v>
                </c:pt>
                <c:pt idx="2414" formatCode="General">
                  <c:v>78.402608344003653</c:v>
                </c:pt>
                <c:pt idx="2415" formatCode="General">
                  <c:v>78.416903879577745</c:v>
                </c:pt>
                <c:pt idx="2416" formatCode="General">
                  <c:v>78.43121884574434</c:v>
                </c:pt>
                <c:pt idx="2417" formatCode="General">
                  <c:v>78.445553318132994</c:v>
                </c:pt>
                <c:pt idx="2418" formatCode="General">
                  <c:v>78.45990737279854</c:v>
                </c:pt>
                <c:pt idx="2419" formatCode="General">
                  <c:v>78.474281086224323</c:v>
                </c:pt>
                <c:pt idx="2420" formatCode="General">
                  <c:v>78.488674535325544</c:v>
                </c:pt>
                <c:pt idx="2421" formatCode="General">
                  <c:v>78.503087797452579</c:v>
                </c:pt>
                <c:pt idx="2422" formatCode="General">
                  <c:v>78.517520950394299</c:v>
                </c:pt>
                <c:pt idx="2423" formatCode="General">
                  <c:v>78.531974072381558</c:v>
                </c:pt>
                <c:pt idx="2424" formatCode="General">
                  <c:v>78.546447242090494</c:v>
                </c:pt>
                <c:pt idx="2425" formatCode="General">
                  <c:v>78.560940538646165</c:v>
                </c:pt>
                <c:pt idx="2426" formatCode="General">
                  <c:v>78.575454041625861</c:v>
                </c:pt>
                <c:pt idx="2427" formatCode="General">
                  <c:v>78.589987831062757</c:v>
                </c:pt>
                <c:pt idx="2428" formatCode="General">
                  <c:v>78.604541987449451</c:v>
                </c:pt>
                <c:pt idx="2429" formatCode="General">
                  <c:v>78.619116591741545</c:v>
                </c:pt>
                <c:pt idx="2430" formatCode="General">
                  <c:v>78.63371172536128</c:v>
                </c:pt>
                <c:pt idx="2431" formatCode="General">
                  <c:v>78.648327470201224</c:v>
                </c:pt>
                <c:pt idx="2432" formatCode="General">
                  <c:v>78.662963908628015</c:v>
                </c:pt>
                <c:pt idx="2433" formatCode="General">
                  <c:v>78.67762112348602</c:v>
                </c:pt>
                <c:pt idx="2434" formatCode="General">
                  <c:v>78.692299198101196</c:v>
                </c:pt>
                <c:pt idx="2435" formatCode="General">
                  <c:v>78.706998216284859</c:v>
                </c:pt>
                <c:pt idx="2436" formatCode="General">
                  <c:v>78.721718262337575</c:v>
                </c:pt>
                <c:pt idx="2437" formatCode="General">
                  <c:v>78.736459421053027</c:v>
                </c:pt>
                <c:pt idx="2438" formatCode="General">
                  <c:v>78.751221777721994</c:v>
                </c:pt>
                <c:pt idx="2439" formatCode="General">
                  <c:v>78.766005418136288</c:v>
                </c:pt>
                <c:pt idx="2440" formatCode="General">
                  <c:v>78.780810428592773</c:v>
                </c:pt>
                <c:pt idx="2441" formatCode="General">
                  <c:v>78.795636895897445</c:v>
                </c:pt>
                <c:pt idx="2442" formatCode="General">
                  <c:v>78.810484907369471</c:v>
                </c:pt>
                <c:pt idx="2443" formatCode="General">
                  <c:v>78.825354550845432</c:v>
                </c:pt>
                <c:pt idx="2444" formatCode="General">
                  <c:v>78.840245914683393</c:v>
                </c:pt>
                <c:pt idx="2445" formatCode="General">
                  <c:v>78.855159087767191</c:v>
                </c:pt>
                <c:pt idx="2446" formatCode="General">
                  <c:v>78.870094159510671</c:v>
                </c:pt>
                <c:pt idx="2447" formatCode="General">
                  <c:v>78.885051219861978</c:v>
                </c:pt>
                <c:pt idx="2448" formatCode="General">
                  <c:v>78.900030359307991</c:v>
                </c:pt>
                <c:pt idx="2449" formatCode="General">
                  <c:v>78.915031668878626</c:v>
                </c:pt>
                <c:pt idx="2450" formatCode="General">
                  <c:v>78.930055240151347</c:v>
                </c:pt>
                <c:pt idx="2451" formatCode="General">
                  <c:v>78.945101165255579</c:v>
                </c:pt>
                <c:pt idx="2452" formatCode="General">
                  <c:v>78.960169536877331</c:v>
                </c:pt>
                <c:pt idx="2453" formatCode="General">
                  <c:v>78.975260448263725</c:v>
                </c:pt>
                <c:pt idx="2454" formatCode="General">
                  <c:v>78.990373993227635</c:v>
                </c:pt>
                <c:pt idx="2455" formatCode="General">
                  <c:v>79.005510266152356</c:v>
                </c:pt>
                <c:pt idx="2456" formatCode="General">
                  <c:v>79.02066936199634</c:v>
                </c:pt>
                <c:pt idx="2457" formatCode="General">
                  <c:v>79.035851376297956</c:v>
                </c:pt>
                <c:pt idx="2458" formatCode="General">
                  <c:v>79.051056405180375</c:v>
                </c:pt>
                <c:pt idx="2459" formatCode="General">
                  <c:v>79.066284545356325</c:v>
                </c:pt>
                <c:pt idx="2460" formatCode="General">
                  <c:v>79.081535894133154</c:v>
                </c:pt>
                <c:pt idx="2461" formatCode="General">
                  <c:v>79.096810549417697</c:v>
                </c:pt>
                <c:pt idx="2462" formatCode="General">
                  <c:v>79.112108609721375</c:v>
                </c:pt>
                <c:pt idx="2463" formatCode="General">
                  <c:v>79.127430174165269</c:v>
                </c:pt>
                <c:pt idx="2464" formatCode="General">
                  <c:v>79.142775342485209</c:v>
                </c:pt>
                <c:pt idx="2465" formatCode="General">
                  <c:v>79.158144215037012</c:v>
                </c:pt>
                <c:pt idx="2466" formatCode="General">
                  <c:v>79.173536892801735</c:v>
                </c:pt>
                <c:pt idx="2467" formatCode="General">
                  <c:v>79.188953477390939</c:v>
                </c:pt>
                <c:pt idx="2468" formatCode="General">
                  <c:v>79.204394071052093</c:v>
                </c:pt>
                <c:pt idx="2469" formatCode="General">
                  <c:v>79.219858776673945</c:v>
                </c:pt>
                <c:pt idx="2470" formatCode="General">
                  <c:v>79.235347697792008</c:v>
                </c:pt>
                <c:pt idx="2471" formatCode="General">
                  <c:v>79.250860938594144</c:v>
                </c:pt>
                <c:pt idx="2472" formatCode="General">
                  <c:v>79.266398603926092</c:v>
                </c:pt>
                <c:pt idx="2473" formatCode="General">
                  <c:v>79.281960799297153</c:v>
                </c:pt>
                <c:pt idx="2474" formatCode="General">
                  <c:v>79.297547630885859</c:v>
                </c:pt>
                <c:pt idx="2475" formatCode="General">
                  <c:v>79.313159205545873</c:v>
                </c:pt>
                <c:pt idx="2476" formatCode="General">
                  <c:v>79.328795630811655</c:v>
                </c:pt>
                <c:pt idx="2477" formatCode="General">
                  <c:v>79.344457014904492</c:v>
                </c:pt>
                <c:pt idx="2478" formatCode="General">
                  <c:v>79.36014346673845</c:v>
                </c:pt>
                <c:pt idx="2479" formatCode="General">
                  <c:v>79.375855095926312</c:v>
                </c:pt>
                <c:pt idx="2480" formatCode="General">
                  <c:v>79.391592012785821</c:v>
                </c:pt>
                <c:pt idx="2481" formatCode="General">
                  <c:v>79.407354328345733</c:v>
                </c:pt>
                <c:pt idx="2482" formatCode="General">
                  <c:v>79.423142154352078</c:v>
                </c:pt>
                <c:pt idx="2483" formatCode="General">
                  <c:v>79.438955603274493</c:v>
                </c:pt>
                <c:pt idx="2484" formatCode="General">
                  <c:v>79.454794788312569</c:v>
                </c:pt>
                <c:pt idx="2485" formatCode="General">
                  <c:v>79.470659823402286</c:v>
                </c:pt>
                <c:pt idx="2486" formatCode="General">
                  <c:v>79.486550823222515</c:v>
                </c:pt>
                <c:pt idx="2487" formatCode="General">
                  <c:v>79.502467903201691</c:v>
                </c:pt>
                <c:pt idx="2488" formatCode="General">
                  <c:v>79.51841117952435</c:v>
                </c:pt>
                <c:pt idx="2489" formatCode="General">
                  <c:v>79.53438076913794</c:v>
                </c:pt>
                <c:pt idx="2490" formatCode="General">
                  <c:v>79.550376789759596</c:v>
                </c:pt>
                <c:pt idx="2491" formatCode="General">
                  <c:v>79.566399359883079</c:v>
                </c:pt>
                <c:pt idx="2492" formatCode="General">
                  <c:v>79.582448598785646</c:v>
                </c:pt>
                <c:pt idx="2493" formatCode="General">
                  <c:v>79.598524626535209</c:v>
                </c:pt>
                <c:pt idx="2494" formatCode="General">
                  <c:v>79.614627563997331</c:v>
                </c:pt>
                <c:pt idx="2495" formatCode="General">
                  <c:v>79.630757532842566</c:v>
                </c:pt>
                <c:pt idx="2496" formatCode="General">
                  <c:v>79.646914655553587</c:v>
                </c:pt>
                <c:pt idx="2497" formatCode="General">
                  <c:v>79.663099055432724</c:v>
                </c:pt>
                <c:pt idx="2498" formatCode="General">
                  <c:v>79.679310856609249</c:v>
                </c:pt>
                <c:pt idx="2499" formatCode="General">
                  <c:v>79.695550184047079</c:v>
                </c:pt>
                <c:pt idx="2500" formatCode="General">
                  <c:v>79.711817163552212</c:v>
                </c:pt>
                <c:pt idx="2501" formatCode="General">
                  <c:v>79.728111921780609</c:v>
                </c:pt>
                <c:pt idx="2502" formatCode="General">
                  <c:v>79.744434586245916</c:v>
                </c:pt>
                <c:pt idx="2503" formatCode="General">
                  <c:v>79.760785285327358</c:v>
                </c:pt>
                <c:pt idx="2504" formatCode="General">
                  <c:v>79.777164148277691</c:v>
                </c:pt>
                <c:pt idx="2505" formatCode="General">
                  <c:v>79.793571305231339</c:v>
                </c:pt>
                <c:pt idx="2506" formatCode="General">
                  <c:v>79.810006887212523</c:v>
                </c:pt>
                <c:pt idx="2507" formatCode="General">
                  <c:v>79.826471026143551</c:v>
                </c:pt>
                <c:pt idx="2508" formatCode="General">
                  <c:v>79.842963854853139</c:v>
                </c:pt>
                <c:pt idx="2509" formatCode="General">
                  <c:v>79.859485507084869</c:v>
                </c:pt>
                <c:pt idx="2510" formatCode="General">
                  <c:v>79.876036117505834</c:v>
                </c:pt>
                <c:pt idx="2511" formatCode="General">
                  <c:v>79.892615821715125</c:v>
                </c:pt>
                <c:pt idx="2512" formatCode="General">
                  <c:v>79.909224756252783</c:v>
                </c:pt>
                <c:pt idx="2513" formatCode="General">
                  <c:v>79.925863058608527</c:v>
                </c:pt>
                <c:pt idx="2514" formatCode="General">
                  <c:v>79.942530867230801</c:v>
                </c:pt>
                <c:pt idx="2515" formatCode="General">
                  <c:v>79.959228321535775</c:v>
                </c:pt>
                <c:pt idx="2516" formatCode="General">
                  <c:v>79.975955561916578</c:v>
                </c:pt>
                <c:pt idx="2517" formatCode="General">
                  <c:v>79.992712729752625</c:v>
                </c:pt>
                <c:pt idx="2518" formatCode="General">
                  <c:v>80.009499967418947</c:v>
                </c:pt>
                <c:pt idx="2519" formatCode="General">
                  <c:v>80.026317418295704</c:v>
                </c:pt>
                <c:pt idx="2520" formatCode="General">
                  <c:v>80.043165226777944</c:v>
                </c:pt>
                <c:pt idx="2521" formatCode="General">
                  <c:v>80.060043538285186</c:v>
                </c:pt>
                <c:pt idx="2522" formatCode="General">
                  <c:v>80.076952499271357</c:v>
                </c:pt>
                <c:pt idx="2523" formatCode="General">
                  <c:v>80.093892257234856</c:v>
                </c:pt>
                <c:pt idx="2524" formatCode="General">
                  <c:v>80.110862960728497</c:v>
                </c:pt>
                <c:pt idx="2525" formatCode="General">
                  <c:v>80.127864759369899</c:v>
                </c:pt>
                <c:pt idx="2526" formatCode="General">
                  <c:v>80.144897803851734</c:v>
                </c:pt>
                <c:pt idx="2527" formatCode="General">
                  <c:v>80.161962245952253</c:v>
                </c:pt>
                <c:pt idx="2528" formatCode="General">
                  <c:v>80.179058238545863</c:v>
                </c:pt>
                <c:pt idx="2529" formatCode="General">
                  <c:v>80.196185935613954</c:v>
                </c:pt>
                <c:pt idx="2530" formatCode="General">
                  <c:v>80.213345492255641</c:v>
                </c:pt>
                <c:pt idx="2531" formatCode="General">
                  <c:v>80.230537064698922</c:v>
                </c:pt>
                <c:pt idx="2532" formatCode="General">
                  <c:v>80.247760810311647</c:v>
                </c:pt>
                <c:pt idx="2533" formatCode="General">
                  <c:v>80.265016887613015</c:v>
                </c:pt>
                <c:pt idx="2534" formatCode="General">
                  <c:v>80.282305456284789</c:v>
                </c:pt>
                <c:pt idx="2535" formatCode="General">
                  <c:v>80.299626677182971</c:v>
                </c:pt>
                <c:pt idx="2536" formatCode="General">
                  <c:v>80.316980712349562</c:v>
                </c:pt>
                <c:pt idx="2537" formatCode="General">
                  <c:v>80.334367725024265</c:v>
                </c:pt>
                <c:pt idx="2538" formatCode="General">
                  <c:v>80.351787879656641</c:v>
                </c:pt>
                <c:pt idx="2539" formatCode="General">
                  <c:v>80.369241341918226</c:v>
                </c:pt>
                <c:pt idx="2540" formatCode="General">
                  <c:v>80.38672827871477</c:v>
                </c:pt>
                <c:pt idx="2541" formatCode="General">
                  <c:v>80.404248858198812</c:v>
                </c:pt>
                <c:pt idx="2542" formatCode="General">
                  <c:v>80.421803249782258</c:v>
                </c:pt>
                <c:pt idx="2543" formatCode="General">
                  <c:v>80.439391624149181</c:v>
                </c:pt>
                <c:pt idx="2544" formatCode="General">
                  <c:v>80.457014153268744</c:v>
                </c:pt>
                <c:pt idx="2545" formatCode="General">
                  <c:v>80.474671010408372</c:v>
                </c:pt>
                <c:pt idx="2546" formatCode="General">
                  <c:v>80.492362370146992</c:v>
                </c:pt>
                <c:pt idx="2547" formatCode="General">
                  <c:v>80.51008840838854</c:v>
                </c:pt>
                <c:pt idx="2548" formatCode="General">
                  <c:v>80.527849302375543</c:v>
                </c:pt>
                <c:pt idx="2549" formatCode="General">
                  <c:v>80.545645230702974</c:v>
                </c:pt>
                <c:pt idx="2550" formatCode="General">
                  <c:v>80.563476373332179</c:v>
                </c:pt>
                <c:pt idx="2551" formatCode="General">
                  <c:v>80.58134291160512</c:v>
                </c:pt>
                <c:pt idx="2552" formatCode="General">
                  <c:v>80.599245028258721</c:v>
                </c:pt>
                <c:pt idx="2553" formatCode="General">
                  <c:v>80.617182907439371</c:v>
                </c:pt>
                <c:pt idx="2554" formatCode="General">
                  <c:v>80.635156734717668</c:v>
                </c:pt>
                <c:pt idx="2555" formatCode="General">
                  <c:v>80.653166697103387</c:v>
                </c:pt>
                <c:pt idx="2556" formatCode="General">
                  <c:v>80.671212983060542</c:v>
                </c:pt>
                <c:pt idx="2557" formatCode="General">
                  <c:v>80.689295782522819</c:v>
                </c:pt>
                <c:pt idx="2558" formatCode="General">
                  <c:v>80.707415286908997</c:v>
                </c:pt>
                <c:pt idx="2559" formatCode="General">
                  <c:v>80.725571689138746</c:v>
                </c:pt>
                <c:pt idx="2560" formatCode="General">
                  <c:v>80.743765183648534</c:v>
                </c:pt>
                <c:pt idx="2561" formatCode="General">
                  <c:v>80.761995966407838</c:v>
                </c:pt>
                <c:pt idx="2562" formatCode="General">
                  <c:v>80.780264234935487</c:v>
                </c:pt>
                <c:pt idx="2563" formatCode="General">
                  <c:v>80.798570188316276</c:v>
                </c:pt>
                <c:pt idx="2564" formatCode="General">
                  <c:v>80.816914027217777</c:v>
                </c:pt>
                <c:pt idx="2565" formatCode="General">
                  <c:v>80.835295953907362</c:v>
                </c:pt>
                <c:pt idx="2566" formatCode="General">
                  <c:v>80.853716172269586</c:v>
                </c:pt>
                <c:pt idx="2567" formatCode="General">
                  <c:v>80.872174887823576</c:v>
                </c:pt>
                <c:pt idx="2568" formatCode="General">
                  <c:v>80.890672307740843</c:v>
                </c:pt>
                <c:pt idx="2569" formatCode="General">
                  <c:v>80.909208640863326</c:v>
                </c:pt>
                <c:pt idx="2570" formatCode="General">
                  <c:v>80.927784097721556</c:v>
                </c:pt>
                <c:pt idx="2571" formatCode="General">
                  <c:v>80.946398890553183</c:v>
                </c:pt>
                <c:pt idx="2572" formatCode="General">
                  <c:v>80.965053233321768</c:v>
                </c:pt>
                <c:pt idx="2573" formatCode="General">
                  <c:v>80.983747341735736</c:v>
                </c:pt>
                <c:pt idx="2574" formatCode="General">
                  <c:v>81.002481433267675</c:v>
                </c:pt>
                <c:pt idx="2575" formatCode="General">
                  <c:v>81.021255727173894</c:v>
                </c:pt>
                <c:pt idx="2576" formatCode="General">
                  <c:v>81.040070444514186</c:v>
                </c:pt>
                <c:pt idx="2577" formatCode="General">
                  <c:v>81.05892580817202</c:v>
                </c:pt>
                <c:pt idx="2578" formatCode="General">
                  <c:v>81.077822042874786</c:v>
                </c:pt>
                <c:pt idx="2579" formatCode="General">
                  <c:v>81.096759375214617</c:v>
                </c:pt>
                <c:pt idx="2580" formatCode="General">
                  <c:v>81.115738033669146</c:v>
                </c:pt>
                <c:pt idx="2581" formatCode="General">
                  <c:v>81.134758248622958</c:v>
                </c:pt>
                <c:pt idx="2582" formatCode="General">
                  <c:v>81.153820252388996</c:v>
                </c:pt>
                <c:pt idx="2583" formatCode="General">
                  <c:v>81.172924279230486</c:v>
                </c:pt>
                <c:pt idx="2584" formatCode="General">
                  <c:v>81.192070565383105</c:v>
                </c:pt>
                <c:pt idx="2585" formatCode="General">
                  <c:v>81.211259349077466</c:v>
                </c:pt>
                <c:pt idx="2586" formatCode="General">
                  <c:v>81.23049087056188</c:v>
                </c:pt>
                <c:pt idx="2587" formatCode="General">
                  <c:v>81.249765372125594</c:v>
                </c:pt>
                <c:pt idx="2588" formatCode="General">
                  <c:v>81.269083098122209</c:v>
                </c:pt>
                <c:pt idx="2589" formatCode="General">
                  <c:v>81.288444294993468</c:v>
                </c:pt>
                <c:pt idx="2590" formatCode="General">
                  <c:v>81.307849211293487</c:v>
                </c:pt>
                <c:pt idx="2591" formatCode="General">
                  <c:v>81.327298097713211</c:v>
                </c:pt>
                <c:pt idx="2592" formatCode="General">
                  <c:v>81.346791207105298</c:v>
                </c:pt>
                <c:pt idx="2593" formatCode="General">
                  <c:v>81.366328794509428</c:v>
                </c:pt>
                <c:pt idx="2594" formatCode="General">
                  <c:v>81.385911117177798</c:v>
                </c:pt>
                <c:pt idx="2595" formatCode="General">
                  <c:v>81.405538434601141</c:v>
                </c:pt>
                <c:pt idx="2596" formatCode="General">
                  <c:v>81.425211008535186</c:v>
                </c:pt>
                <c:pt idx="2597" formatCode="General">
                  <c:v>81.44492910302732</c:v>
                </c:pt>
                <c:pt idx="2598" formatCode="General">
                  <c:v>81.464692984443758</c:v>
                </c:pt>
                <c:pt idx="2599" formatCode="General">
                  <c:v>81.484502921497196</c:v>
                </c:pt>
                <c:pt idx="2600" formatCode="General">
                  <c:v>81.504359185274637</c:v>
                </c:pt>
                <c:pt idx="2601" formatCode="General">
                  <c:v>81.524262049266</c:v>
                </c:pt>
                <c:pt idx="2602" formatCode="General">
                  <c:v>81.544211789392733</c:v>
                </c:pt>
                <c:pt idx="2603" formatCode="General">
                  <c:v>81.564208684037212</c:v>
                </c:pt>
                <c:pt idx="2604" formatCode="General">
                  <c:v>81.584253014072445</c:v>
                </c:pt>
                <c:pt idx="2605" formatCode="General">
                  <c:v>81.604345062892151</c:v>
                </c:pt>
                <c:pt idx="2606" formatCode="General">
                  <c:v>81.624485116441477</c:v>
                </c:pt>
                <c:pt idx="2607" formatCode="General">
                  <c:v>81.644673463247997</c:v>
                </c:pt>
                <c:pt idx="2608" formatCode="General">
                  <c:v>81.664910394453358</c:v>
                </c:pt>
                <c:pt idx="2609" formatCode="General">
                  <c:v>81.685196203845294</c:v>
                </c:pt>
                <c:pt idx="2610" formatCode="General">
                  <c:v>81.705531187890159</c:v>
                </c:pt>
                <c:pt idx="2611" formatCode="General">
                  <c:v>81.725915645766008</c:v>
                </c:pt>
                <c:pt idx="2612" formatCode="General">
                  <c:v>81.746349879396178</c:v>
                </c:pt>
                <c:pt idx="2613" formatCode="General">
                  <c:v>81.766834193483348</c:v>
                </c:pt>
                <c:pt idx="2614" formatCode="General">
                  <c:v>81.787368895544162</c:v>
                </c:pt>
                <c:pt idx="2615" formatCode="General">
                  <c:v>81.807954295944384</c:v>
                </c:pt>
                <c:pt idx="2616" formatCode="General">
                  <c:v>81.828590707934708</c:v>
                </c:pt>
                <c:pt idx="2617" formatCode="General">
                  <c:v>81.849278447686956</c:v>
                </c:pt>
                <c:pt idx="2618" formatCode="General">
                  <c:v>81.870017834330909</c:v>
                </c:pt>
                <c:pt idx="2619" formatCode="General">
                  <c:v>81.890809189991913</c:v>
                </c:pt>
                <c:pt idx="2620" formatCode="General">
                  <c:v>81.911652839828747</c:v>
                </c:pt>
                <c:pt idx="2621" formatCode="General">
                  <c:v>81.932549112072351</c:v>
                </c:pt>
                <c:pt idx="2622" formatCode="General">
                  <c:v>81.953498338065188</c:v>
                </c:pt>
                <c:pt idx="2623" formatCode="General">
                  <c:v>81.974500852300963</c:v>
                </c:pt>
                <c:pt idx="2624" formatCode="General">
                  <c:v>81.995556992465353</c:v>
                </c:pt>
                <c:pt idx="2625" formatCode="General">
                  <c:v>82.016667099477161</c:v>
                </c:pt>
                <c:pt idx="2626" formatCode="General">
                  <c:v>82.037831517530108</c:v>
                </c:pt>
                <c:pt idx="2627" formatCode="General">
                  <c:v>82.05905059413557</c:v>
                </c:pt>
                <c:pt idx="2628" formatCode="General">
                  <c:v>82.080324680165702</c:v>
                </c:pt>
                <c:pt idx="2629" formatCode="General">
                  <c:v>82.101654129897469</c:v>
                </c:pt>
                <c:pt idx="2630" formatCode="General">
                  <c:v>82.123039301057361</c:v>
                </c:pt>
                <c:pt idx="2631" formatCode="General">
                  <c:v>82.144480554866817</c:v>
                </c:pt>
                <c:pt idx="2632" formatCode="General">
                  <c:v>82.165978256088351</c:v>
                </c:pt>
                <c:pt idx="2633" formatCode="General">
                  <c:v>82.187532773072704</c:v>
                </c:pt>
                <c:pt idx="2634" formatCode="General">
                  <c:v>82.209144477806333</c:v>
                </c:pt>
                <c:pt idx="2635" formatCode="General">
                  <c:v>82.230813745960205</c:v>
                </c:pt>
                <c:pt idx="2636" formatCode="General">
                  <c:v>82.252540956939015</c:v>
                </c:pt>
                <c:pt idx="2637" formatCode="General">
                  <c:v>82.274326493931483</c:v>
                </c:pt>
                <c:pt idx="2638" formatCode="General">
                  <c:v>82.296170743961298</c:v>
                </c:pt>
                <c:pt idx="2639" formatCode="General">
                  <c:v>82.31807409793916</c:v>
                </c:pt>
                <c:pt idx="2640" formatCode="General">
                  <c:v>82.340036950715501</c:v>
                </c:pt>
                <c:pt idx="2641" formatCode="General">
                  <c:v>82.362059701134243</c:v>
                </c:pt>
                <c:pt idx="2642" formatCode="General">
                  <c:v>82.384142752087399</c:v>
                </c:pt>
                <c:pt idx="2643" formatCode="General">
                  <c:v>82.406286510570695</c:v>
                </c:pt>
                <c:pt idx="2644" formatCode="General">
                  <c:v>82.428491387740081</c:v>
                </c:pt>
                <c:pt idx="2645" formatCode="General">
                  <c:v>82.450757798969263</c:v>
                </c:pt>
                <c:pt idx="2646" formatCode="General">
                  <c:v>82.473086163908249</c:v>
                </c:pt>
                <c:pt idx="2647" formatCode="General">
                  <c:v>82.495476906542834</c:v>
                </c:pt>
                <c:pt idx="2648" formatCode="General">
                  <c:v>82.517930455255282</c:v>
                </c:pt>
                <c:pt idx="2649" formatCode="General">
                  <c:v>82.540447242885904</c:v>
                </c:pt>
                <c:pt idx="2650" formatCode="General">
                  <c:v>82.563027706795879</c:v>
                </c:pt>
                <c:pt idx="2651" formatCode="General">
                  <c:v>82.585672288931121</c:v>
                </c:pt>
                <c:pt idx="2652" formatCode="General">
                  <c:v>82.608381435887196</c:v>
                </c:pt>
                <c:pt idx="2653" formatCode="General">
                  <c:v>82.63115559897561</c:v>
                </c:pt>
                <c:pt idx="2654" formatCode="General">
                  <c:v>82.653995234291102</c:v>
                </c:pt>
                <c:pt idx="2655" formatCode="General">
                  <c:v>82.676900802780196</c:v>
                </c:pt>
                <c:pt idx="2656" formatCode="General">
                  <c:v>82.699872770311032</c:v>
                </c:pt>
                <c:pt idx="2657" formatCode="General">
                  <c:v>82.722911607744422</c:v>
                </c:pt>
                <c:pt idx="2658" formatCode="General">
                  <c:v>82.746017791006309</c:v>
                </c:pt>
                <c:pt idx="2659" formatCode="General">
                  <c:v>82.769191801161284</c:v>
                </c:pt>
                <c:pt idx="2660" formatCode="General">
                  <c:v>82.792434124487826</c:v>
                </c:pt>
                <c:pt idx="2661" formatCode="General">
                  <c:v>82.815745252554521</c:v>
                </c:pt>
                <c:pt idx="2662" formatCode="General">
                  <c:v>82.839125682298103</c:v>
                </c:pt>
                <c:pt idx="2663" formatCode="General">
                  <c:v>82.862575916102614</c:v>
                </c:pt>
                <c:pt idx="2664" formatCode="General">
                  <c:v>82.886096461880143</c:v>
                </c:pt>
                <c:pt idx="2665" formatCode="General">
                  <c:v>82.909687833153228</c:v>
                </c:pt>
                <c:pt idx="2666" formatCode="General">
                  <c:v>82.933350549138524</c:v>
                </c:pt>
                <c:pt idx="2667" formatCode="General">
                  <c:v>82.957085134832255</c:v>
                </c:pt>
                <c:pt idx="2668" formatCode="General">
                  <c:v>82.980892121097256</c:v>
                </c:pt>
                <c:pt idx="2669" formatCode="General">
                  <c:v>83.00477204475159</c:v>
                </c:pt>
                <c:pt idx="2670" formatCode="General">
                  <c:v>83.028725448658861</c:v>
                </c:pt>
                <c:pt idx="2671" formatCode="General">
                  <c:v>83.052752881820382</c:v>
                </c:pt>
                <c:pt idx="2672" formatCode="General">
                  <c:v>83.07685489946897</c:v>
                </c:pt>
                <c:pt idx="2673" formatCode="General">
                  <c:v>83.101032063164595</c:v>
                </c:pt>
                <c:pt idx="2674" formatCode="General">
                  <c:v>83.125284940891902</c:v>
                </c:pt>
                <c:pt idx="2675" formatCode="General">
                  <c:v>83.149614107159593</c:v>
                </c:pt>
                <c:pt idx="2676" formatCode="General">
                  <c:v>83.17402014310187</c:v>
                </c:pt>
                <c:pt idx="2677" formatCode="General">
                  <c:v>83.198503636581563</c:v>
                </c:pt>
                <c:pt idx="2678" formatCode="General">
                  <c:v>83.223065182295741</c:v>
                </c:pt>
                <c:pt idx="2679" formatCode="General">
                  <c:v>83.247705381882966</c:v>
                </c:pt>
                <c:pt idx="2680" formatCode="General">
                  <c:v>83.272424844032898</c:v>
                </c:pt>
                <c:pt idx="2681" formatCode="General">
                  <c:v>83.297224184598164</c:v>
                </c:pt>
                <c:pt idx="2682" formatCode="General">
                  <c:v>83.322104026708246</c:v>
                </c:pt>
                <c:pt idx="2683" formatCode="General">
                  <c:v>83.347065000885735</c:v>
                </c:pt>
                <c:pt idx="2684" formatCode="General">
                  <c:v>83.372107745165039</c:v>
                </c:pt>
                <c:pt idx="2685" formatCode="General">
                  <c:v>83.397232905213372</c:v>
                </c:pt>
                <c:pt idx="2686" formatCode="General">
                  <c:v>83.422441134454218</c:v>
                </c:pt>
                <c:pt idx="2687" formatCode="General">
                  <c:v>83.447733094193367</c:v>
                </c:pt>
                <c:pt idx="2688" formatCode="General">
                  <c:v>83.473109453747469</c:v>
                </c:pt>
                <c:pt idx="2689" formatCode="General">
                  <c:v>83.498570890575266</c:v>
                </c:pt>
                <c:pt idx="2690" formatCode="General">
                  <c:v>83.524118090411605</c:v>
                </c:pt>
                <c:pt idx="2691" formatCode="General">
                  <c:v>83.549751747404059</c:v>
                </c:pt>
                <c:pt idx="2692" formatCode="General">
                  <c:v>83.57547256425255</c:v>
                </c:pt>
                <c:pt idx="2693" formatCode="General">
                  <c:v>83.601281252351882</c:v>
                </c:pt>
                <c:pt idx="2694" formatCode="General">
                  <c:v>83.627178531937147</c:v>
                </c:pt>
                <c:pt idx="2695" formatCode="General">
                  <c:v>83.653165132232402</c:v>
                </c:pt>
                <c:pt idx="2696" formatCode="General">
                  <c:v>83.679241791602237</c:v>
                </c:pt>
                <c:pt idx="2697" formatCode="General">
                  <c:v>83.705409257706833</c:v>
                </c:pt>
                <c:pt idx="2698" formatCode="General">
                  <c:v>83.731668287660199</c:v>
                </c:pt>
                <c:pt idx="2699" formatCode="General">
                  <c:v>83.758019648191762</c:v>
                </c:pt>
                <c:pt idx="2700" formatCode="General">
                  <c:v>83.78446411581163</c:v>
                </c:pt>
                <c:pt idx="2701" formatCode="General">
                  <c:v>83.811002476979169</c:v>
                </c:pt>
                <c:pt idx="2702" formatCode="General">
                  <c:v>83.837635528275527</c:v>
                </c:pt>
                <c:pt idx="2703" formatCode="General">
                  <c:v>83.864364076579747</c:v>
                </c:pt>
                <c:pt idx="2704" formatCode="General">
                  <c:v>83.891188939248764</c:v>
                </c:pt>
                <c:pt idx="2705" formatCode="General">
                  <c:v>83.918110944301489</c:v>
                </c:pt>
                <c:pt idx="2706" formatCode="General">
                  <c:v>83.945130930606851</c:v>
                </c:pt>
                <c:pt idx="2707" formatCode="General">
                  <c:v>83.972249748076052</c:v>
                </c:pt>
                <c:pt idx="2708" formatCode="General">
                  <c:v>83.999468257859164</c:v>
                </c:pt>
                <c:pt idx="2709" formatCode="General">
                  <c:v>84.026787332546135</c:v>
                </c:pt>
                <c:pt idx="2710" formatCode="General">
                  <c:v>84.054207856372244</c:v>
                </c:pt>
                <c:pt idx="2711" formatCode="General">
                  <c:v>84.081730725428358</c:v>
                </c:pt>
                <c:pt idx="2712" formatCode="General">
                  <c:v>84.10935684787583</c:v>
                </c:pt>
                <c:pt idx="2713" formatCode="General">
                  <c:v>84.137087144166486</c:v>
                </c:pt>
                <c:pt idx="2714" formatCode="General">
                  <c:v>84.16492254726748</c:v>
                </c:pt>
                <c:pt idx="2715" formatCode="General">
                  <c:v>84.192864002891454</c:v>
                </c:pt>
                <c:pt idx="2716" formatCode="General">
                  <c:v>84.220912469732056</c:v>
                </c:pt>
                <c:pt idx="2717" formatCode="General">
                  <c:v>84.249068919704897</c:v>
                </c:pt>
                <c:pt idx="2718" formatCode="General">
                  <c:v>84.277334338194137</c:v>
                </c:pt>
                <c:pt idx="2719" formatCode="General">
                  <c:v>84.305709724305004</c:v>
                </c:pt>
                <c:pt idx="2720" formatCode="General">
                  <c:v>84.334196091122024</c:v>
                </c:pt>
                <c:pt idx="2721" formatCode="General">
                  <c:v>84.362794465973792</c:v>
                </c:pt>
                <c:pt idx="2722" formatCode="General">
                  <c:v>84.391505890703613</c:v>
                </c:pt>
                <c:pt idx="2723" formatCode="General">
                  <c:v>84.420331421946997</c:v>
                </c:pt>
                <c:pt idx="2724" formatCode="General">
                  <c:v>84.449272131415668</c:v>
                </c:pt>
                <c:pt idx="2725" formatCode="General">
                  <c:v>84.478329106188525</c:v>
                </c:pt>
                <c:pt idx="2726" formatCode="General">
                  <c:v>84.50750344900959</c:v>
                </c:pt>
                <c:pt idx="2727" formatCode="General">
                  <c:v>84.536796278593428</c:v>
                </c:pt>
                <c:pt idx="2728" formatCode="General">
                  <c:v>84.566208729937983</c:v>
                </c:pt>
                <c:pt idx="2729" formatCode="General">
                  <c:v>84.595741954644993</c:v>
                </c:pt>
                <c:pt idx="2730" formatCode="General">
                  <c:v>84.625397121248739</c:v>
                </c:pt>
                <c:pt idx="2731" formatCode="General">
                  <c:v>84.655175415552648</c:v>
                </c:pt>
                <c:pt idx="2732" formatCode="General">
                  <c:v>84.685078040974545</c:v>
                </c:pt>
                <c:pt idx="2733" formatCode="General">
                  <c:v>84.715106218900559</c:v>
                </c:pt>
                <c:pt idx="2734" formatCode="General">
                  <c:v>84.745261189048023</c:v>
                </c:pt>
                <c:pt idx="2735" formatCode="General">
                  <c:v>84.775544209837605</c:v>
                </c:pt>
                <c:pt idx="2736" formatCode="General">
                  <c:v>84.805956558774994</c:v>
                </c:pt>
                <c:pt idx="2737" formatCode="General">
                  <c:v>84.83649953284241</c:v>
                </c:pt>
                <c:pt idx="2738" formatCode="General">
                  <c:v>84.867174448900343</c:v>
                </c:pt>
                <c:pt idx="2739" formatCode="General">
                  <c:v>84.897982644099542</c:v>
                </c:pt>
                <c:pt idx="2740" formatCode="General">
                  <c:v>84.928925476304016</c:v>
                </c:pt>
                <c:pt idx="2741" formatCode="General">
                  <c:v>84.960004324525073</c:v>
                </c:pt>
                <c:pt idx="2742" formatCode="General">
                  <c:v>84.991220589366833</c:v>
                </c:pt>
                <c:pt idx="2743" formatCode="General">
                  <c:v>85.022575693483589</c:v>
                </c:pt>
                <c:pt idx="2744" formatCode="General">
                  <c:v>85.054071082049475</c:v>
                </c:pt>
                <c:pt idx="2745" formatCode="General">
                  <c:v>85.085708223240658</c:v>
                </c:pt>
                <c:pt idx="2746" formatCode="General">
                  <c:v>85.11748860873071</c:v>
                </c:pt>
                <c:pt idx="2747" formatCode="General">
                  <c:v>85.149413754199259</c:v>
                </c:pt>
                <c:pt idx="2748" formatCode="General">
                  <c:v>85.181485199854748</c:v>
                </c:pt>
                <c:pt idx="2749" formatCode="General">
                  <c:v>85.213704510971496</c:v>
                </c:pt>
                <c:pt idx="2750" formatCode="General">
                  <c:v>85.246073278441528</c:v>
                </c:pt>
                <c:pt idx="2751" formatCode="General">
                  <c:v>85.278593119341892</c:v>
                </c:pt>
                <c:pt idx="2752" formatCode="General">
                  <c:v>85.311265677517738</c:v>
                </c:pt>
                <c:pt idx="2753" formatCode="General">
                  <c:v>85.344092624181812</c:v>
                </c:pt>
                <c:pt idx="2754" formatCode="General">
                  <c:v>85.377075658531055</c:v>
                </c:pt>
                <c:pt idx="2755" formatCode="General">
                  <c:v>85.410216508380486</c:v>
                </c:pt>
                <c:pt idx="2756" formatCode="General">
                  <c:v>85.443516930815463</c:v>
                </c:pt>
                <c:pt idx="2757" formatCode="General">
                  <c:v>85.476978712862618</c:v>
                </c:pt>
                <c:pt idx="2758" formatCode="General">
                  <c:v>85.510603672180181</c:v>
                </c:pt>
                <c:pt idx="2759" formatCode="General">
                  <c:v>85.54439365776858</c:v>
                </c:pt>
                <c:pt idx="2760" formatCode="General">
                  <c:v>85.578350550701686</c:v>
                </c:pt>
                <c:pt idx="2761" formatCode="General">
                  <c:v>85.612476264879632</c:v>
                </c:pt>
                <c:pt idx="2762" formatCode="General">
                  <c:v>85.64677274780415</c:v>
                </c:pt>
                <c:pt idx="2763" formatCode="General">
                  <c:v>85.681241981376814</c:v>
                </c:pt>
                <c:pt idx="2764" formatCode="General">
                  <c:v>85.71588598272136</c:v>
                </c:pt>
                <c:pt idx="2765" formatCode="General">
                  <c:v>85.750706805030845</c:v>
                </c:pt>
                <c:pt idx="2766" formatCode="General">
                  <c:v>85.785706538440536</c:v>
                </c:pt>
                <c:pt idx="2767" formatCode="General">
                  <c:v>85.820887310927475</c:v>
                </c:pt>
                <c:pt idx="2768" formatCode="General">
                  <c:v>85.856251289237804</c:v>
                </c:pt>
                <c:pt idx="2769" formatCode="General">
                  <c:v>85.89180067984266</c:v>
                </c:pt>
                <c:pt idx="2770" formatCode="General">
                  <c:v>85.927537729924083</c:v>
                </c:pt>
                <c:pt idx="2771" formatCode="General">
                  <c:v>85.9634647283916</c:v>
                </c:pt>
                <c:pt idx="2772" formatCode="General">
                  <c:v>85.999584006931101</c:v>
                </c:pt>
                <c:pt idx="2773" formatCode="General">
                  <c:v>86.035897941086944</c:v>
                </c:pt>
                <c:pt idx="2774" formatCode="General">
                  <c:v>86.072408951378549</c:v>
                </c:pt>
                <c:pt idx="2775" formatCode="General">
                  <c:v>86.109119504453275</c:v>
                </c:pt>
                <c:pt idx="2776" formatCode="General">
                  <c:v>86.146032114276267</c:v>
                </c:pt>
                <c:pt idx="2777" formatCode="General">
                  <c:v>86.183149343359318</c:v>
                </c:pt>
                <c:pt idx="2778" formatCode="General">
                  <c:v>86.220473804030007</c:v>
                </c:pt>
                <c:pt idx="2779" formatCode="General">
                  <c:v>86.258008159742872</c:v>
                </c:pt>
                <c:pt idx="2780" formatCode="General">
                  <c:v>86.295755126434074</c:v>
                </c:pt>
                <c:pt idx="2781" formatCode="General">
                  <c:v>86.333717473921553</c:v>
                </c:pt>
                <c:pt idx="2782" formatCode="General">
                  <c:v>86.371898027352401</c:v>
                </c:pt>
                <c:pt idx="2783" formatCode="General">
                  <c:v>86.410299668699423</c:v>
                </c:pt>
                <c:pt idx="2784" formatCode="General">
                  <c:v>86.448925338308712</c:v>
                </c:pt>
                <c:pt idx="2785" formatCode="General">
                  <c:v>86.487778036500757</c:v>
                </c:pt>
                <c:pt idx="2786" formatCode="General">
                  <c:v>86.526860825227018</c:v>
                </c:pt>
                <c:pt idx="2787" formatCode="General">
                  <c:v>86.566176829784311</c:v>
                </c:pt>
                <c:pt idx="2788" formatCode="General">
                  <c:v>86.605729240589469</c:v>
                </c:pt>
                <c:pt idx="2789" formatCode="General">
                  <c:v>86.645521315017078</c:v>
                </c:pt>
                <c:pt idx="2790" formatCode="General">
                  <c:v>86.685556379302625</c:v>
                </c:pt>
                <c:pt idx="2791" formatCode="General">
                  <c:v>86.72583783051418</c:v>
                </c:pt>
                <c:pt idx="2792" formatCode="General">
                  <c:v>86.766369138595451</c:v>
                </c:pt>
                <c:pt idx="2793" formatCode="General">
                  <c:v>86.807153848483338</c:v>
                </c:pt>
                <c:pt idx="2794" formatCode="General">
                  <c:v>86.848195582303461</c:v>
                </c:pt>
                <c:pt idx="2795" formatCode="General">
                  <c:v>86.889498041646974</c:v>
                </c:pt>
                <c:pt idx="2796" formatCode="General">
                  <c:v>86.931065009932141</c:v>
                </c:pt>
                <c:pt idx="2797" formatCode="General">
                  <c:v>86.972900354855128</c:v>
                </c:pt>
                <c:pt idx="2798" formatCode="General">
                  <c:v>87.015008030933188</c:v>
                </c:pt>
                <c:pt idx="2799" formatCode="General">
                  <c:v>87.057392082145441</c:v>
                </c:pt>
                <c:pt idx="2800" formatCode="General">
                  <c:v>87.100056644674964</c:v>
                </c:pt>
                <c:pt idx="2801" formatCode="General">
                  <c:v>87.143005949757338</c:v>
                </c:pt>
                <c:pt idx="2802" formatCode="General">
                  <c:v>87.186244326640747</c:v>
                </c:pt>
                <c:pt idx="2803" formatCode="General">
                  <c:v>87.229776205662446</c:v>
                </c:pt>
                <c:pt idx="2804" formatCode="General">
                  <c:v>87.273606121447713</c:v>
                </c:pt>
                <c:pt idx="2805" formatCode="General">
                  <c:v>87.317738716236931</c:v>
                </c:pt>
                <c:pt idx="2806" formatCode="General">
                  <c:v>87.362178743346888</c:v>
                </c:pt>
                <c:pt idx="2807" formatCode="General">
                  <c:v>87.406931070773069</c:v>
                </c:pt>
                <c:pt idx="2808" formatCode="General">
                  <c:v>87.452000684940103</c:v>
                </c:pt>
                <c:pt idx="2809" formatCode="General">
                  <c:v>87.497392694607129</c:v>
                </c:pt>
                <c:pt idx="2810" formatCode="General">
                  <c:v>87.543112334936495</c:v>
                </c:pt>
                <c:pt idx="2811" formatCode="General">
                  <c:v>87.589164971733851</c:v>
                </c:pt>
                <c:pt idx="2812" formatCode="General">
                  <c:v>87.635556105868091</c:v>
                </c:pt>
                <c:pt idx="2813" formatCode="General">
                  <c:v>87.682291377881</c:v>
                </c:pt>
                <c:pt idx="2814" formatCode="General">
                  <c:v>87.729376572796085</c:v>
                </c:pt>
                <c:pt idx="2815" formatCode="General">
                  <c:v>87.776817625136943</c:v>
                </c:pt>
                <c:pt idx="2816" formatCode="General">
                  <c:v>87.824620624166712</c:v>
                </c:pt>
                <c:pt idx="2817" formatCode="General">
                  <c:v>87.872791819359904</c:v>
                </c:pt>
                <c:pt idx="2818" formatCode="General">
                  <c:v>87.92133762611968</c:v>
                </c:pt>
                <c:pt idx="2819" formatCode="General">
                  <c:v>87.970264631753352</c:v>
                </c:pt>
                <c:pt idx="2820" formatCode="General">
                  <c:v>88.019579601720636</c:v>
                </c:pt>
                <c:pt idx="2821" formatCode="General">
                  <c:v>88.069289486169964</c:v>
                </c:pt>
                <c:pt idx="2822" formatCode="General">
                  <c:v>88.119401426778424</c:v>
                </c:pt>
                <c:pt idx="2823" formatCode="General">
                  <c:v>88.169922763912822</c:v>
                </c:pt>
                <c:pt idx="2824" formatCode="General">
                  <c:v>88.220861044130359</c:v>
                </c:pt>
                <c:pt idx="2825" formatCode="General">
                  <c:v>88.272224028037968</c:v>
                </c:pt>
                <c:pt idx="2826" formatCode="General">
                  <c:v>88.324019698531714</c:v>
                </c:pt>
                <c:pt idx="2827" formatCode="General">
                  <c:v>88.376256269438059</c:v>
                </c:pt>
                <c:pt idx="2828" formatCode="General">
                  <c:v>88.428942194581396</c:v>
                </c:pt>
                <c:pt idx="2829" formatCode="General">
                  <c:v>88.482086177302818</c:v>
                </c:pt>
                <c:pt idx="2830" formatCode="General">
                  <c:v>88.535697180457817</c:v>
                </c:pt>
                <c:pt idx="2831" formatCode="General">
                  <c:v>88.589784436922116</c:v>
                </c:pt>
                <c:pt idx="2832" formatCode="General">
                  <c:v>88.644357460637011</c:v>
                </c:pt>
                <c:pt idx="2833" formatCode="General">
                  <c:v>88.699426058227772</c:v>
                </c:pt>
                <c:pt idx="2834" formatCode="General">
                  <c:v>88.755000341231579</c:v>
                </c:pt>
                <c:pt idx="2835" formatCode="General">
                  <c:v>88.811090738973618</c:v>
                </c:pt>
                <c:pt idx="2836" formatCode="General">
                  <c:v>88.867708012133193</c:v>
                </c:pt>
                <c:pt idx="2837" formatCode="General">
                  <c:v>88.924863267044856</c:v>
                </c:pt>
                <c:pt idx="2838" formatCode="General">
                  <c:v>88.982567970783151</c:v>
                </c:pt>
                <c:pt idx="2839" formatCode="General">
                  <c:v>89.040833967082833</c:v>
                </c:pt>
                <c:pt idx="2840" formatCode="General">
                  <c:v>89.0996734931513</c:v>
                </c:pt>
                <c:pt idx="2841" formatCode="General">
                  <c:v>89.159099197433875</c:v>
                </c:pt>
                <c:pt idx="2842" formatCode="General">
                  <c:v>89.219124158397634</c:v>
                </c:pt>
                <c:pt idx="2843" formatCode="General">
                  <c:v>89.279761904404992</c:v>
                </c:pt>
                <c:pt idx="2844" formatCode="General">
                  <c:v>89.341026434754028</c:v>
                </c:pt>
                <c:pt idx="2845" formatCode="General">
                  <c:v>89.402932241968941</c:v>
                </c:pt>
                <c:pt idx="2846" formatCode="General">
                  <c:v>89.465494335430833</c:v>
                </c:pt>
                <c:pt idx="2847" formatCode="General">
                  <c:v>89.528728266447459</c:v>
                </c:pt>
                <c:pt idx="2848" formatCode="General">
                  <c:v>89.592650154868565</c:v>
                </c:pt>
                <c:pt idx="2849" formatCode="General">
                  <c:v>89.657276717362379</c:v>
                </c:pt>
                <c:pt idx="2850" formatCode="General">
                  <c:v>89.72262529748042</c:v>
                </c:pt>
                <c:pt idx="2851" formatCode="General">
                  <c:v>89.788713897648108</c:v>
                </c:pt>
                <c:pt idx="2852" formatCode="General">
                  <c:v>89.855561213231084</c:v>
                </c:pt>
                <c:pt idx="2853" formatCode="General">
                  <c:v>89.923186668842547</c:v>
                </c:pt>
                <c:pt idx="2854" formatCode="General">
                  <c:v>89.991610457070138</c:v>
                </c:pt>
                <c:pt idx="2855" formatCode="General">
                  <c:v>90.06085357981992</c:v>
                </c:pt>
                <c:pt idx="2856" formatCode="General">
                  <c:v>90.130937892492938</c:v>
                </c:pt>
                <c:pt idx="2857" formatCode="General">
                  <c:v>90.20188615123098</c:v>
                </c:pt>
                <c:pt idx="2858" formatCode="General">
                  <c:v>90.273722063491718</c:v>
                </c:pt>
                <c:pt idx="2859" formatCode="General">
                  <c:v>90.346470342240323</c:v>
                </c:pt>
                <c:pt idx="2860" formatCode="General">
                  <c:v>90.420156764071976</c:v>
                </c:pt>
                <c:pt idx="2861" formatCode="General">
                  <c:v>90.494808231614755</c:v>
                </c:pt>
                <c:pt idx="2862" formatCode="General">
                  <c:v>90.570452840597099</c:v>
                </c:pt>
                <c:pt idx="2863" formatCode="General">
                  <c:v>90.647119952005895</c:v>
                </c:pt>
                <c:pt idx="2864" formatCode="General">
                  <c:v>90.724840269807657</c:v>
                </c:pt>
                <c:pt idx="2865" formatCode="General">
                  <c:v>90.80364592475685</c:v>
                </c:pt>
                <c:pt idx="2866" formatCode="General">
                  <c:v>90.883570564873665</c:v>
                </c:pt>
                <c:pt idx="2867" formatCode="General">
                  <c:v>90.964649453241393</c:v>
                </c:pt>
                <c:pt idx="2868" formatCode="General">
                  <c:v>91.046919573846196</c:v>
                </c:pt>
                <c:pt idx="2869" formatCode="General">
                  <c:v>91.130419746270022</c:v>
                </c:pt>
                <c:pt idx="2870" formatCode="General">
                  <c:v>91.215190750141545</c:v>
                </c:pt>
                <c:pt idx="2871" formatCode="General">
                  <c:v>91.301275460362234</c:v>
                </c:pt>
                <c:pt idx="2872" formatCode="General">
                  <c:v>91.388718994249857</c:v>
                </c:pt>
                <c:pt idx="2873" formatCode="General">
                  <c:v>91.477568871885822</c:v>
                </c:pt>
                <c:pt idx="2874" formatCode="General">
                  <c:v>91.567875191117821</c:v>
                </c:pt>
                <c:pt idx="2875" formatCode="General">
                  <c:v>91.659690818860469</c:v>
                </c:pt>
                <c:pt idx="2876" formatCode="General">
                  <c:v>91.753071600553909</c:v>
                </c:pt>
                <c:pt idx="2877" formatCode="General">
                  <c:v>91.848076589895427</c:v>
                </c:pt>
                <c:pt idx="2878" formatCode="General">
                  <c:v>91.944768301251372</c:v>
                </c:pt>
                <c:pt idx="2879" formatCode="General">
                  <c:v>92.043212987497455</c:v>
                </c:pt>
                <c:pt idx="2880" formatCode="General">
                  <c:v>92.143480946435233</c:v>
                </c:pt>
                <c:pt idx="2881" formatCode="General">
                  <c:v>92.245646859392608</c:v>
                </c:pt>
                <c:pt idx="2882" formatCode="General">
                  <c:v>92.349790166166201</c:v>
                </c:pt>
                <c:pt idx="2883" formatCode="General">
                  <c:v>92.455995481100814</c:v>
                </c:pt>
                <c:pt idx="2884" formatCode="General">
                  <c:v>92.56435305585839</c:v>
                </c:pt>
                <c:pt idx="2885" formatCode="General">
                  <c:v>92.674959295326332</c:v>
                </c:pt>
                <c:pt idx="2886" formatCode="General">
                  <c:v>92.787917334180108</c:v>
                </c:pt>
                <c:pt idx="2887" formatCode="General">
                  <c:v>92.903337682886516</c:v>
                </c:pt>
                <c:pt idx="2888" formatCode="General">
                  <c:v>93.021338953461409</c:v>
                </c:pt>
                <c:pt idx="2889" formatCode="General">
                  <c:v>93.142048677128429</c:v>
                </c:pt>
                <c:pt idx="2890" formatCode="General">
                  <c:v>93.265604228245934</c:v>
                </c:pt>
                <c:pt idx="2891" formatCode="General">
                  <c:v>93.392153871565753</c:v>
                </c:pt>
                <c:pt idx="2892" formatCode="General">
                  <c:v>93.521857953176095</c:v>
                </c:pt>
                <c:pt idx="2893" formatCode="General">
                  <c:v>93.654890259519973</c:v>
                </c:pt>
                <c:pt idx="2894" formatCode="General">
                  <c:v>93.79143957386151</c:v>
                </c:pt>
                <c:pt idx="2895" formatCode="General">
                  <c:v>93.931711465750467</c:v>
                </c:pt>
                <c:pt idx="2896" formatCode="General">
                  <c:v>94.075930356753659</c:v>
                </c:pt>
                <c:pt idx="2897" formatCode="General">
                  <c:v>94.22434191541025</c:v>
                </c:pt>
                <c:pt idx="2898" formatCode="General">
                  <c:v>94.377215846629426</c:v>
                </c:pt>
                <c:pt idx="2899" formatCode="General">
                  <c:v>94.53484915636713</c:v>
                </c:pt>
                <c:pt idx="2900" formatCode="General">
                  <c:v>94.697569992468871</c:v>
                </c:pt>
                <c:pt idx="2901" formatCode="General">
                  <c:v>94.865742188520798</c:v>
                </c:pt>
                <c:pt idx="2902" formatCode="General">
                  <c:v>95.039770671438234</c:v>
                </c:pt>
                <c:pt idx="2903" formatCode="General">
                  <c:v>95.220107938183489</c:v>
                </c:pt>
                <c:pt idx="2904" formatCode="General">
                  <c:v>95.407261866461141</c:v>
                </c:pt>
                <c:pt idx="2905" formatCode="General">
                  <c:v>95.601805204246048</c:v>
                </c:pt>
                <c:pt idx="2906" formatCode="General">
                  <c:v>95.804387191922629</c:v>
                </c:pt>
                <c:pt idx="2907" formatCode="General">
                  <c:v>96.015747920983742</c:v>
                </c:pt>
                <c:pt idx="2908" formatCode="General">
                  <c:v>96.236736243117221</c:v>
                </c:pt>
                <c:pt idx="2909" formatCode="General">
                  <c:v>96.468332341258275</c:v>
                </c:pt>
                <c:pt idx="2910" formatCode="General">
                  <c:v>96.711676503526007</c:v>
                </c:pt>
                <c:pt idx="2911" formatCode="General">
                  <c:v>96.968106271263622</c:v>
                </c:pt>
                <c:pt idx="2912" formatCode="General">
                  <c:v>97.239205076224167</c:v>
                </c:pt>
                <c:pt idx="2913" formatCode="General">
                  <c:v>97.52686692668459</c:v>
                </c:pt>
                <c:pt idx="2914" formatCode="General">
                  <c:v>97.833383968794976</c:v>
                </c:pt>
                <c:pt idx="2915" formatCode="General">
                  <c:v>98.16156740494543</c:v>
                </c:pt>
                <c:pt idx="2916" formatCode="General">
                  <c:v>98.514918334333004</c:v>
                </c:pt>
                <c:pt idx="2917" formatCode="General">
                  <c:v>98.897875574791101</c:v>
                </c:pt>
                <c:pt idx="2918" formatCode="General">
                  <c:v>99.316186394114567</c:v>
                </c:pt>
                <c:pt idx="2919" formatCode="General">
                  <c:v>99.777481698024502</c:v>
                </c:pt>
                <c:pt idx="2920" formatCode="General">
                  <c:v>100.29220845946655</c:v>
                </c:pt>
                <c:pt idx="2921" formatCode="General">
                  <c:v>100.87522498012301</c:v>
                </c:pt>
                <c:pt idx="2922" formatCode="General">
                  <c:v>101.5487220807359</c:v>
                </c:pt>
                <c:pt idx="2923" formatCode="General">
                  <c:v>102.34806804452727</c:v>
                </c:pt>
                <c:pt idx="2924" formatCode="General">
                  <c:v>103.335010540544</c:v>
                </c:pt>
                <c:pt idx="2925" formatCode="General">
                  <c:v>104.63330496361193</c:v>
                </c:pt>
                <c:pt idx="2926" formatCode="General">
                  <c:v>106.55799662704061</c:v>
                </c:pt>
                <c:pt idx="2927" formatCode="General">
                  <c:v>110.5326266386147</c:v>
                </c:pt>
              </c:numCache>
            </c:numRef>
          </c:xVal>
          <c:yVal>
            <c:numRef>
              <c:f>Univariate!UV_QQ_Gamma</c:f>
              <c:numCache>
                <c:formatCode>0.0</c:formatCode>
                <c:ptCount val="2928"/>
                <c:pt idx="0">
                  <c:v>39.12062711998388</c:v>
                </c:pt>
                <c:pt idx="1">
                  <c:v>41.162540251126202</c:v>
                </c:pt>
                <c:pt idx="2">
                  <c:v>42.195741072247976</c:v>
                </c:pt>
                <c:pt idx="3">
                  <c:v>42.909843432975478</c:v>
                </c:pt>
                <c:pt idx="4">
                  <c:v>43.462205996792605</c:v>
                </c:pt>
                <c:pt idx="5">
                  <c:v>43.915726066288883</c:v>
                </c:pt>
                <c:pt idx="6">
                  <c:v>44.302188552300784</c:v>
                </c:pt>
                <c:pt idx="7">
                  <c:v>44.639985986433558</c:v>
                </c:pt>
                <c:pt idx="8">
                  <c:v>44.940757320033619</c:v>
                </c:pt>
                <c:pt idx="9">
                  <c:v>45.212353424498012</c:v>
                </c:pt>
                <c:pt idx="10">
                  <c:v>45.460330392432923</c:v>
                </c:pt>
                <c:pt idx="11">
                  <c:v>45.688770391523434</c:v>
                </c:pt>
                <c:pt idx="12">
                  <c:v>45.900764253124194</c:v>
                </c:pt>
                <c:pt idx="13">
                  <c:v>46.098710731472757</c:v>
                </c:pt>
                <c:pt idx="14">
                  <c:v>46.284510311382405</c:v>
                </c:pt>
                <c:pt idx="15">
                  <c:v>46.459695332318113</c:v>
                </c:pt>
                <c:pt idx="16">
                  <c:v>46.625520057169467</c:v>
                </c:pt>
                <c:pt idx="17">
                  <c:v>46.78302466339796</c:v>
                </c:pt>
                <c:pt idx="18">
                  <c:v>46.933081745921704</c:v>
                </c:pt>
                <c:pt idx="19">
                  <c:v>47.076430785969478</c:v>
                </c:pt>
                <c:pt idx="20">
                  <c:v>47.213704149790985</c:v>
                </c:pt>
                <c:pt idx="21">
                  <c:v>47.345447005246164</c:v>
                </c:pt>
                <c:pt idx="22">
                  <c:v>47.472132792494648</c:v>
                </c:pt>
                <c:pt idx="23">
                  <c:v>47.594175392451106</c:v>
                </c:pt>
                <c:pt idx="24">
                  <c:v>47.711938806838752</c:v>
                </c:pt>
                <c:pt idx="25">
                  <c:v>47.825744938413656</c:v>
                </c:pt>
                <c:pt idx="26">
                  <c:v>47.935879903329045</c:v>
                </c:pt>
                <c:pt idx="27">
                  <c:v>48.042599196954491</c:v>
                </c:pt>
                <c:pt idx="28">
                  <c:v>48.146131955114342</c:v>
                </c:pt>
                <c:pt idx="29">
                  <c:v>48.246684495025427</c:v>
                </c:pt>
                <c:pt idx="30">
                  <c:v>48.34444327775585</c:v>
                </c:pt>
                <c:pt idx="31">
                  <c:v>48.43957740240883</c:v>
                </c:pt>
                <c:pt idx="32">
                  <c:v>48.532240718439205</c:v>
                </c:pt>
                <c:pt idx="33">
                  <c:v>48.622573624420035</c:v>
                </c:pt>
                <c:pt idx="34">
                  <c:v>48.710704607696272</c:v>
                </c:pt>
                <c:pt idx="35">
                  <c:v>48.796751568620515</c:v>
                </c:pt>
                <c:pt idx="36">
                  <c:v>48.880822964682949</c:v>
                </c:pt>
                <c:pt idx="37">
                  <c:v>48.963018803258109</c:v>
                </c:pt>
                <c:pt idx="38">
                  <c:v>49.043431506471812</c:v>
                </c:pt>
                <c:pt idx="39">
                  <c:v>49.122146667531595</c:v>
                </c:pt>
                <c:pt idx="40">
                  <c:v>49.199243714525629</c:v>
                </c:pt>
                <c:pt idx="41">
                  <c:v>49.274796495000778</c:v>
                </c:pt>
                <c:pt idx="42">
                  <c:v>49.348873792443314</c:v>
                </c:pt>
                <c:pt idx="43">
                  <c:v>49.421539784000529</c:v>
                </c:pt>
                <c:pt idx="44">
                  <c:v>49.492854447317193</c:v>
                </c:pt>
                <c:pt idx="45">
                  <c:v>49.562873923153283</c:v>
                </c:pt>
                <c:pt idx="46">
                  <c:v>49.631650839449883</c:v>
                </c:pt>
                <c:pt idx="47">
                  <c:v>49.699234601678178</c:v>
                </c:pt>
                <c:pt idx="48">
                  <c:v>49.765671653611612</c:v>
                </c:pt>
                <c:pt idx="49">
                  <c:v>49.83100571207882</c:v>
                </c:pt>
                <c:pt idx="50">
                  <c:v>49.895277978763801</c:v>
                </c:pt>
                <c:pt idx="51">
                  <c:v>49.958527331705298</c:v>
                </c:pt>
                <c:pt idx="52">
                  <c:v>50.020790498795996</c:v>
                </c:pt>
                <c:pt idx="53">
                  <c:v>50.08210221528212</c:v>
                </c:pt>
                <c:pt idx="54">
                  <c:v>50.142495367009261</c:v>
                </c:pt>
                <c:pt idx="55">
                  <c:v>50.202001120940992</c:v>
                </c:pt>
                <c:pt idx="56">
                  <c:v>50.260649044289082</c:v>
                </c:pt>
                <c:pt idx="57">
                  <c:v>50.318467213432029</c:v>
                </c:pt>
                <c:pt idx="58">
                  <c:v>50.37548231365912</c:v>
                </c:pt>
                <c:pt idx="59">
                  <c:v>50.431719730655438</c:v>
                </c:pt>
                <c:pt idx="60">
                  <c:v>50.487203634538886</c:v>
                </c:pt>
                <c:pt idx="61">
                  <c:v>50.541957057167835</c:v>
                </c:pt>
                <c:pt idx="62">
                  <c:v>50.596001963358766</c:v>
                </c:pt>
                <c:pt idx="63">
                  <c:v>50.649359316583009</c:v>
                </c:pt>
                <c:pt idx="64">
                  <c:v>50.70204913965037</c:v>
                </c:pt>
                <c:pt idx="65">
                  <c:v>50.754090570833789</c:v>
                </c:pt>
                <c:pt idx="66">
                  <c:v>50.805501915841845</c:v>
                </c:pt>
                <c:pt idx="67">
                  <c:v>50.856300696003494</c:v>
                </c:pt>
                <c:pt idx="68">
                  <c:v>50.906503692993383</c:v>
                </c:pt>
                <c:pt idx="69">
                  <c:v>50.956126990392576</c:v>
                </c:pt>
                <c:pt idx="70">
                  <c:v>51.005186012350897</c:v>
                </c:pt>
                <c:pt idx="71">
                  <c:v>51.053695559591013</c:v>
                </c:pt>
                <c:pt idx="72">
                  <c:v>51.101669842971738</c:v>
                </c:pt>
                <c:pt idx="73">
                  <c:v>51.149122514807217</c:v>
                </c:pt>
                <c:pt idx="74">
                  <c:v>51.19606669812039</c:v>
                </c:pt>
                <c:pt idx="75">
                  <c:v>51.242515013992879</c:v>
                </c:pt>
                <c:pt idx="76">
                  <c:v>51.288479607158791</c:v>
                </c:pt>
                <c:pt idx="77">
                  <c:v>51.33397216997632</c:v>
                </c:pt>
                <c:pt idx="78">
                  <c:v>51.379003964899894</c:v>
                </c:pt>
                <c:pt idx="79">
                  <c:v>51.423585845564169</c:v>
                </c:pt>
                <c:pt idx="80">
                  <c:v>51.46772827658225</c:v>
                </c:pt>
                <c:pt idx="81">
                  <c:v>51.511441352151351</c:v>
                </c:pt>
                <c:pt idx="82">
                  <c:v>51.554734813551491</c:v>
                </c:pt>
                <c:pt idx="83">
                  <c:v>51.597618065615698</c:v>
                </c:pt>
                <c:pt idx="84">
                  <c:v>51.6401001922437</c:v>
                </c:pt>
                <c:pt idx="85">
                  <c:v>51.682189971025366</c:v>
                </c:pt>
                <c:pt idx="86">
                  <c:v>51.723895887034715</c:v>
                </c:pt>
                <c:pt idx="87">
                  <c:v>51.765226145850541</c:v>
                </c:pt>
                <c:pt idx="88">
                  <c:v>51.80618868585546</c:v>
                </c:pt>
                <c:pt idx="89">
                  <c:v>51.846791189860923</c:v>
                </c:pt>
                <c:pt idx="90">
                  <c:v>51.887041096102372</c:v>
                </c:pt>
                <c:pt idx="91">
                  <c:v>51.926945608645063</c:v>
                </c:pt>
                <c:pt idx="92">
                  <c:v>51.966511707238467</c:v>
                </c:pt>
                <c:pt idx="93">
                  <c:v>52.005746156653842</c:v>
                </c:pt>
                <c:pt idx="94">
                  <c:v>52.044655515537542</c:v>
                </c:pt>
                <c:pt idx="95">
                  <c:v>52.083246144809891</c:v>
                </c:pt>
                <c:pt idx="96">
                  <c:v>52.121524215637507</c:v>
                </c:pt>
                <c:pt idx="97">
                  <c:v>52.159495717004901</c:v>
                </c:pt>
                <c:pt idx="98">
                  <c:v>52.197166462909465</c:v>
                </c:pt>
                <c:pt idx="99">
                  <c:v>52.234542099202052</c:v>
                </c:pt>
                <c:pt idx="100">
                  <c:v>52.271628110094234</c:v>
                </c:pt>
                <c:pt idx="101">
                  <c:v>52.308429824351386</c:v>
                </c:pt>
                <c:pt idx="102">
                  <c:v>52.344952421189802</c:v>
                </c:pt>
                <c:pt idx="103">
                  <c:v>52.381200935894881</c:v>
                </c:pt>
                <c:pt idx="104">
                  <c:v>52.417180265175766</c:v>
                </c:pt>
                <c:pt idx="105">
                  <c:v>52.452895172271724</c:v>
                </c:pt>
                <c:pt idx="106">
                  <c:v>52.488350291823487</c:v>
                </c:pt>
                <c:pt idx="107">
                  <c:v>52.523550134522864</c:v>
                </c:pt>
                <c:pt idx="108">
                  <c:v>52.558499091552484</c:v>
                </c:pt>
                <c:pt idx="109">
                  <c:v>52.593201438827087</c:v>
                </c:pt>
                <c:pt idx="110">
                  <c:v>52.627661341046895</c:v>
                </c:pt>
                <c:pt idx="111">
                  <c:v>52.661882855573019</c:v>
                </c:pt>
                <c:pt idx="112">
                  <c:v>52.695869936134351</c:v>
                </c:pt>
                <c:pt idx="113">
                  <c:v>52.729626436374502</c:v>
                </c:pt>
                <c:pt idx="114">
                  <c:v>52.763156113247248</c:v>
                </c:pt>
                <c:pt idx="115">
                  <c:v>52.79646263026801</c:v>
                </c:pt>
                <c:pt idx="116">
                  <c:v>52.829549560628891</c:v>
                </c:pt>
                <c:pt idx="117">
                  <c:v>52.862420390183964</c:v>
                </c:pt>
                <c:pt idx="118">
                  <c:v>52.895078520311223</c:v>
                </c:pt>
                <c:pt idx="119">
                  <c:v>52.9275272706575</c:v>
                </c:pt>
                <c:pt idx="120">
                  <c:v>52.959769881771884</c:v>
                </c:pt>
                <c:pt idx="121">
                  <c:v>52.991809517633158</c:v>
                </c:pt>
                <c:pt idx="122">
                  <c:v>53.023649268076255</c:v>
                </c:pt>
                <c:pt idx="123">
                  <c:v>53.055292151122735</c:v>
                </c:pt>
                <c:pt idx="124">
                  <c:v>53.086741115219617</c:v>
                </c:pt>
                <c:pt idx="125">
                  <c:v>53.117999041391045</c:v>
                </c:pt>
                <c:pt idx="126">
                  <c:v>53.149068745306721</c:v>
                </c:pt>
                <c:pt idx="127">
                  <c:v>53.179952979271086</c:v>
                </c:pt>
                <c:pt idx="128">
                  <c:v>53.210654434136771</c:v>
                </c:pt>
                <c:pt idx="129">
                  <c:v>53.241175741145824</c:v>
                </c:pt>
                <c:pt idx="130">
                  <c:v>53.27151947370195</c:v>
                </c:pt>
                <c:pt idx="131">
                  <c:v>53.301688149076881</c:v>
                </c:pt>
                <c:pt idx="132">
                  <c:v>53.331684230053838</c:v>
                </c:pt>
                <c:pt idx="133">
                  <c:v>53.361510126510723</c:v>
                </c:pt>
                <c:pt idx="134">
                  <c:v>53.391168196945905</c:v>
                </c:pt>
                <c:pt idx="135">
                  <c:v>53.420660749948865</c:v>
                </c:pt>
                <c:pt idx="136">
                  <c:v>53.449990045618257</c:v>
                </c:pt>
                <c:pt idx="137">
                  <c:v>53.47915829692954</c:v>
                </c:pt>
                <c:pt idx="138">
                  <c:v>53.508167671054395</c:v>
                </c:pt>
                <c:pt idx="139">
                  <c:v>53.537020290633862</c:v>
                </c:pt>
                <c:pt idx="140">
                  <c:v>53.565718235007296</c:v>
                </c:pt>
                <c:pt idx="141">
                  <c:v>53.59426354139881</c:v>
                </c:pt>
                <c:pt idx="142">
                  <c:v>53.622658206063079</c:v>
                </c:pt>
                <c:pt idx="143">
                  <c:v>53.650904185392122</c:v>
                </c:pt>
                <c:pt idx="144">
                  <c:v>53.679003396984733</c:v>
                </c:pt>
                <c:pt idx="145">
                  <c:v>53.706957720679895</c:v>
                </c:pt>
                <c:pt idx="146">
                  <c:v>53.73476899955584</c:v>
                </c:pt>
                <c:pt idx="147">
                  <c:v>53.762439040895984</c:v>
                </c:pt>
                <c:pt idx="148">
                  <c:v>53.789969617123091</c:v>
                </c:pt>
                <c:pt idx="149">
                  <c:v>53.817362466702953</c:v>
                </c:pt>
                <c:pt idx="150">
                  <c:v>53.844619295018717</c:v>
                </c:pt>
                <c:pt idx="151">
                  <c:v>53.871741775217039</c:v>
                </c:pt>
                <c:pt idx="152">
                  <c:v>53.898731549027133</c:v>
                </c:pt>
                <c:pt idx="153">
                  <c:v>53.925590227553819</c:v>
                </c:pt>
                <c:pt idx="154">
                  <c:v>53.952319392045453</c:v>
                </c:pt>
                <c:pt idx="155">
                  <c:v>53.978920594637735</c:v>
                </c:pt>
                <c:pt idx="156">
                  <c:v>54.005395359074413</c:v>
                </c:pt>
                <c:pt idx="157">
                  <c:v>54.031745181405498</c:v>
                </c:pt>
                <c:pt idx="158">
                  <c:v>54.057971530664126</c:v>
                </c:pt>
                <c:pt idx="159">
                  <c:v>54.084075849522584</c:v>
                </c:pt>
                <c:pt idx="160">
                  <c:v>54.110059554928483</c:v>
                </c:pt>
                <c:pt idx="161">
                  <c:v>54.13592403872164</c:v>
                </c:pt>
                <c:pt idx="162">
                  <c:v>54.161670668232439</c:v>
                </c:pt>
                <c:pt idx="163">
                  <c:v>54.187300786862345</c:v>
                </c:pt>
                <c:pt idx="164">
                  <c:v>54.212815714647213</c:v>
                </c:pt>
                <c:pt idx="165">
                  <c:v>54.238216748803957</c:v>
                </c:pt>
                <c:pt idx="166">
                  <c:v>54.263505164261218</c:v>
                </c:pt>
                <c:pt idx="167">
                  <c:v>54.2886822141745</c:v>
                </c:pt>
                <c:pt idx="168">
                  <c:v>54.313749130426558</c:v>
                </c:pt>
                <c:pt idx="169">
                  <c:v>54.338707124113199</c:v>
                </c:pt>
                <c:pt idx="170">
                  <c:v>54.363557386015245</c:v>
                </c:pt>
                <c:pt idx="171">
                  <c:v>54.388301087057151</c:v>
                </c:pt>
                <c:pt idx="172">
                  <c:v>54.412939378752547</c:v>
                </c:pt>
                <c:pt idx="173">
                  <c:v>54.437473393637234</c:v>
                </c:pt>
                <c:pt idx="174">
                  <c:v>54.461904245690199</c:v>
                </c:pt>
                <c:pt idx="175">
                  <c:v>54.486233030742873</c:v>
                </c:pt>
                <c:pt idx="176">
                  <c:v>54.510460826876979</c:v>
                </c:pt>
                <c:pt idx="177">
                  <c:v>54.534588694811603</c:v>
                </c:pt>
                <c:pt idx="178">
                  <c:v>54.558617678279575</c:v>
                </c:pt>
                <c:pt idx="179">
                  <c:v>54.582548804393703</c:v>
                </c:pt>
                <c:pt idx="180">
                  <c:v>54.606383084003035</c:v>
                </c:pt>
                <c:pt idx="181">
                  <c:v>54.630121512039601</c:v>
                </c:pt>
                <c:pt idx="182">
                  <c:v>54.653765067855879</c:v>
                </c:pt>
                <c:pt idx="183">
                  <c:v>54.677314715553315</c:v>
                </c:pt>
                <c:pt idx="184">
                  <c:v>54.700771404302046</c:v>
                </c:pt>
                <c:pt idx="185">
                  <c:v>54.724136068652385</c:v>
                </c:pt>
                <c:pt idx="186">
                  <c:v>54.747409628838078</c:v>
                </c:pt>
                <c:pt idx="187">
                  <c:v>54.770592991071652</c:v>
                </c:pt>
                <c:pt idx="188">
                  <c:v>54.793687047832123</c:v>
                </c:pt>
                <c:pt idx="189">
                  <c:v>54.816692678145415</c:v>
                </c:pt>
                <c:pt idx="190">
                  <c:v>54.839610747857428</c:v>
                </c:pt>
                <c:pt idx="191">
                  <c:v>54.8624421099003</c:v>
                </c:pt>
                <c:pt idx="192">
                  <c:v>54.885187604551859</c:v>
                </c:pt>
                <c:pt idx="193">
                  <c:v>54.907848059688497</c:v>
                </c:pt>
                <c:pt idx="194">
                  <c:v>54.930424291031862</c:v>
                </c:pt>
                <c:pt idx="195">
                  <c:v>54.952917102389179</c:v>
                </c:pt>
                <c:pt idx="196">
                  <c:v>54.975327285887815</c:v>
                </c:pt>
                <c:pt idx="197">
                  <c:v>54.997655622203887</c:v>
                </c:pt>
                <c:pt idx="198">
                  <c:v>55.019902880785423</c:v>
                </c:pt>
                <c:pt idx="199">
                  <c:v>55.042069820069905</c:v>
                </c:pt>
                <c:pt idx="200">
                  <c:v>55.064157187696637</c:v>
                </c:pt>
                <c:pt idx="201">
                  <c:v>55.086165720713936</c:v>
                </c:pt>
                <c:pt idx="202">
                  <c:v>55.108096145781374</c:v>
                </c:pt>
                <c:pt idx="203">
                  <c:v>55.12994917936706</c:v>
                </c:pt>
                <c:pt idx="204">
                  <c:v>55.151725527940386</c:v>
                </c:pt>
                <c:pt idx="205">
                  <c:v>55.173425888160097</c:v>
                </c:pt>
                <c:pt idx="206">
                  <c:v>55.19505094705795</c:v>
                </c:pt>
                <c:pt idx="207">
                  <c:v>55.216601382218023</c:v>
                </c:pt>
                <c:pt idx="208">
                  <c:v>55.238077861951929</c:v>
                </c:pt>
                <c:pt idx="209">
                  <c:v>55.259481045469848</c:v>
                </c:pt>
                <c:pt idx="210">
                  <c:v>55.280811583047665</c:v>
                </c:pt>
                <c:pt idx="211">
                  <c:v>55.302070116190258</c:v>
                </c:pt>
                <c:pt idx="212">
                  <c:v>55.323257277790965</c:v>
                </c:pt>
                <c:pt idx="213">
                  <c:v>55.344373692287547</c:v>
                </c:pt>
                <c:pt idx="214">
                  <c:v>55.365419975814476</c:v>
                </c:pt>
                <c:pt idx="215">
                  <c:v>55.386396736351855</c:v>
                </c:pt>
                <c:pt idx="216">
                  <c:v>55.407304573870995</c:v>
                </c:pt>
                <c:pt idx="217">
                  <c:v>55.428144080476663</c:v>
                </c:pt>
                <c:pt idx="218">
                  <c:v>55.448915840546228</c:v>
                </c:pt>
                <c:pt idx="219">
                  <c:v>55.469620430865675</c:v>
                </c:pt>
                <c:pt idx="220">
                  <c:v>55.490258420762679</c:v>
                </c:pt>
                <c:pt idx="221">
                  <c:v>55.510830372236633</c:v>
                </c:pt>
                <c:pt idx="222">
                  <c:v>55.53133684008597</c:v>
                </c:pt>
                <c:pt idx="223">
                  <c:v>55.551778372032587</c:v>
                </c:pt>
                <c:pt idx="224">
                  <c:v>55.572155508843707</c:v>
                </c:pt>
                <c:pt idx="225">
                  <c:v>55.592468784450915</c:v>
                </c:pt>
                <c:pt idx="226">
                  <c:v>55.612718726066859</c:v>
                </c:pt>
                <c:pt idx="227">
                  <c:v>55.632905854299274</c:v>
                </c:pt>
                <c:pt idx="228">
                  <c:v>55.653030683262642</c:v>
                </c:pt>
                <c:pt idx="229">
                  <c:v>55.673093720687547</c:v>
                </c:pt>
                <c:pt idx="230">
                  <c:v>55.693095468027579</c:v>
                </c:pt>
                <c:pt idx="231">
                  <c:v>55.713036420564123</c:v>
                </c:pt>
                <c:pt idx="232">
                  <c:v>55.732917067508886</c:v>
                </c:pt>
                <c:pt idx="233">
                  <c:v>55.752737892104278</c:v>
                </c:pt>
                <c:pt idx="234">
                  <c:v>55.772499371721736</c:v>
                </c:pt>
                <c:pt idx="235">
                  <c:v>55.79220197795803</c:v>
                </c:pt>
                <c:pt idx="236">
                  <c:v>55.811846176729539</c:v>
                </c:pt>
                <c:pt idx="237">
                  <c:v>55.83143242836465</c:v>
                </c:pt>
                <c:pt idx="238">
                  <c:v>55.850961187694203</c:v>
                </c:pt>
                <c:pt idx="239">
                  <c:v>55.870432904140145</c:v>
                </c:pt>
                <c:pt idx="240">
                  <c:v>55.889848021802429</c:v>
                </c:pt>
                <c:pt idx="241">
                  <c:v>55.909206979544024</c:v>
                </c:pt>
                <c:pt idx="242">
                  <c:v>55.928510211074382</c:v>
                </c:pt>
                <c:pt idx="243">
                  <c:v>55.947758145031138</c:v>
                </c:pt>
                <c:pt idx="244">
                  <c:v>55.966951205060184</c:v>
                </c:pt>
                <c:pt idx="245">
                  <c:v>55.986089809894189</c:v>
                </c:pt>
                <c:pt idx="246">
                  <c:v>56.005174373429604</c:v>
                </c:pt>
                <c:pt idx="247">
                  <c:v>56.024205304802031</c:v>
                </c:pt>
                <c:pt idx="248">
                  <c:v>56.04318300846024</c:v>
                </c:pt>
                <c:pt idx="249">
                  <c:v>56.062107884238678</c:v>
                </c:pt>
                <c:pt idx="250">
                  <c:v>56.080980327428584</c:v>
                </c:pt>
                <c:pt idx="251">
                  <c:v>56.099800728847711</c:v>
                </c:pt>
                <c:pt idx="252">
                  <c:v>56.118569474908782</c:v>
                </c:pt>
                <c:pt idx="253">
                  <c:v>56.137286947686491</c:v>
                </c:pt>
                <c:pt idx="254">
                  <c:v>56.15595352498336</c:v>
                </c:pt>
                <c:pt idx="255">
                  <c:v>56.174569580394255</c:v>
                </c:pt>
                <c:pt idx="256">
                  <c:v>56.193135483369723</c:v>
                </c:pt>
                <c:pt idx="257">
                  <c:v>56.211651599278092</c:v>
                </c:pt>
                <c:pt idx="258">
                  <c:v>56.230118289466461</c:v>
                </c:pt>
                <c:pt idx="259">
                  <c:v>56.248535911320502</c:v>
                </c:pt>
                <c:pt idx="260">
                  <c:v>56.26690481832312</c:v>
                </c:pt>
                <c:pt idx="261">
                  <c:v>56.285225360112129</c:v>
                </c:pt>
                <c:pt idx="262">
                  <c:v>56.303497882536696</c:v>
                </c:pt>
                <c:pt idx="263">
                  <c:v>56.321722727712888</c:v>
                </c:pt>
                <c:pt idx="264">
                  <c:v>56.339900234078172</c:v>
                </c:pt>
                <c:pt idx="265">
                  <c:v>56.358030736444789</c:v>
                </c:pt>
                <c:pt idx="266">
                  <c:v>56.376114566052344</c:v>
                </c:pt>
                <c:pt idx="267">
                  <c:v>56.394152050619311</c:v>
                </c:pt>
                <c:pt idx="268">
                  <c:v>56.412143514393634</c:v>
                </c:pt>
                <c:pt idx="269">
                  <c:v>56.430089278202423</c:v>
                </c:pt>
                <c:pt idx="270">
                  <c:v>56.447989659500749</c:v>
                </c:pt>
                <c:pt idx="271">
                  <c:v>56.465844972419639</c:v>
                </c:pt>
                <c:pt idx="272">
                  <c:v>56.483655527812992</c:v>
                </c:pt>
                <c:pt idx="273">
                  <c:v>56.501421633303991</c:v>
                </c:pt>
                <c:pt idx="274">
                  <c:v>56.519143593330391</c:v>
                </c:pt>
                <c:pt idx="275">
                  <c:v>56.536821709189184</c:v>
                </c:pt>
                <c:pt idx="276">
                  <c:v>56.554456279080419</c:v>
                </c:pt>
                <c:pt idx="277">
                  <c:v>56.572047598150235</c:v>
                </c:pt>
                <c:pt idx="278">
                  <c:v>56.589595958533224</c:v>
                </c:pt>
                <c:pt idx="279">
                  <c:v>56.607101649393933</c:v>
                </c:pt>
                <c:pt idx="280">
                  <c:v>56.624564956967767</c:v>
                </c:pt>
                <c:pt idx="281">
                  <c:v>56.641986164601121</c:v>
                </c:pt>
                <c:pt idx="282">
                  <c:v>56.659365552790803</c:v>
                </c:pt>
                <c:pt idx="283">
                  <c:v>56.676703399222859</c:v>
                </c:pt>
                <c:pt idx="284">
                  <c:v>56.693999978810631</c:v>
                </c:pt>
                <c:pt idx="285">
                  <c:v>56.711255563732287</c:v>
                </c:pt>
                <c:pt idx="286">
                  <c:v>56.728470423467584</c:v>
                </c:pt>
                <c:pt idx="287">
                  <c:v>56.745644824834116</c:v>
                </c:pt>
                <c:pt idx="288">
                  <c:v>56.762779032022884</c:v>
                </c:pt>
                <c:pt idx="289">
                  <c:v>56.77987330663332</c:v>
                </c:pt>
                <c:pt idx="290">
                  <c:v>56.796927907707669</c:v>
                </c:pt>
                <c:pt idx="291">
                  <c:v>56.813943091764841</c:v>
                </c:pt>
                <c:pt idx="292">
                  <c:v>56.830919112833705</c:v>
                </c:pt>
                <c:pt idx="293">
                  <c:v>56.84785622248576</c:v>
                </c:pt>
                <c:pt idx="294">
                  <c:v>56.864754669867366</c:v>
                </c:pt>
                <c:pt idx="295">
                  <c:v>56.88161470173138</c:v>
                </c:pt>
                <c:pt idx="296">
                  <c:v>56.898436562468291</c:v>
                </c:pt>
                <c:pt idx="297">
                  <c:v>56.915220494136847</c:v>
                </c:pt>
                <c:pt idx="298">
                  <c:v>56.931966736494203</c:v>
                </c:pt>
                <c:pt idx="299">
                  <c:v>56.948675527025486</c:v>
                </c:pt>
                <c:pt idx="300">
                  <c:v>56.965347100973062</c:v>
                </c:pt>
                <c:pt idx="301">
                  <c:v>56.981981691365128</c:v>
                </c:pt>
                <c:pt idx="302">
                  <c:v>56.998579529044001</c:v>
                </c:pt>
                <c:pt idx="303">
                  <c:v>57.015140842693853</c:v>
                </c:pt>
                <c:pt idx="304">
                  <c:v>57.031665858868081</c:v>
                </c:pt>
                <c:pt idx="305">
                  <c:v>57.04815480201615</c:v>
                </c:pt>
                <c:pt idx="306">
                  <c:v>57.064607894510125</c:v>
                </c:pt>
                <c:pt idx="307">
                  <c:v>57.0810253566707</c:v>
                </c:pt>
                <c:pt idx="308">
                  <c:v>57.09740740679279</c:v>
                </c:pt>
                <c:pt idx="309">
                  <c:v>57.113754261170847</c:v>
                </c:pt>
                <c:pt idx="310">
                  <c:v>57.130066134123673</c:v>
                </c:pt>
                <c:pt idx="311">
                  <c:v>57.146343238018829</c:v>
                </c:pt>
                <c:pt idx="312">
                  <c:v>57.162585783296798</c:v>
                </c:pt>
                <c:pt idx="313">
                  <c:v>57.17879397849461</c:v>
                </c:pt>
                <c:pt idx="314">
                  <c:v>57.194968030269237</c:v>
                </c:pt>
                <c:pt idx="315">
                  <c:v>57.211108143420503</c:v>
                </c:pt>
                <c:pt idx="316">
                  <c:v>57.227214520913783</c:v>
                </c:pt>
                <c:pt idx="317">
                  <c:v>57.243287363902212</c:v>
                </c:pt>
                <c:pt idx="318">
                  <c:v>57.259326871748691</c:v>
                </c:pt>
                <c:pt idx="319">
                  <c:v>57.275333242047395</c:v>
                </c:pt>
                <c:pt idx="320">
                  <c:v>57.291306670645149</c:v>
                </c:pt>
                <c:pt idx="321">
                  <c:v>57.307247351662333</c:v>
                </c:pt>
                <c:pt idx="322">
                  <c:v>57.323155477513524</c:v>
                </c:pt>
                <c:pt idx="323">
                  <c:v>57.339031238927817</c:v>
                </c:pt>
                <c:pt idx="324">
                  <c:v>57.354874824968867</c:v>
                </c:pt>
                <c:pt idx="325">
                  <c:v>57.370686423054593</c:v>
                </c:pt>
                <c:pt idx="326">
                  <c:v>57.386466218976658</c:v>
                </c:pt>
                <c:pt idx="327">
                  <c:v>57.402214396919547</c:v>
                </c:pt>
                <c:pt idx="328">
                  <c:v>57.417931139479457</c:v>
                </c:pt>
                <c:pt idx="329">
                  <c:v>57.433616627682881</c:v>
                </c:pt>
                <c:pt idx="330">
                  <c:v>57.449271041004927</c:v>
                </c:pt>
                <c:pt idx="331">
                  <c:v>57.464894557387339</c:v>
                </c:pt>
                <c:pt idx="332">
                  <c:v>57.480487353256287</c:v>
                </c:pt>
                <c:pt idx="333">
                  <c:v>57.496049603539859</c:v>
                </c:pt>
                <c:pt idx="334">
                  <c:v>57.511581481685361</c:v>
                </c:pt>
                <c:pt idx="335">
                  <c:v>57.527083159676309</c:v>
                </c:pt>
                <c:pt idx="336">
                  <c:v>57.542554808049204</c:v>
                </c:pt>
                <c:pt idx="337">
                  <c:v>57.557996595910048</c:v>
                </c:pt>
                <c:pt idx="338">
                  <c:v>57.57340869095065</c:v>
                </c:pt>
                <c:pt idx="339">
                  <c:v>57.588791259464649</c:v>
                </c:pt>
                <c:pt idx="340">
                  <c:v>57.604144466363394</c:v>
                </c:pt>
                <c:pt idx="341">
                  <c:v>57.61946847519151</c:v>
                </c:pt>
                <c:pt idx="342">
                  <c:v>57.634763448142287</c:v>
                </c:pt>
                <c:pt idx="343">
                  <c:v>57.650029546072801</c:v>
                </c:pt>
                <c:pt idx="344">
                  <c:v>57.665266928518946</c:v>
                </c:pt>
                <c:pt idx="345">
                  <c:v>57.680475753710127</c:v>
                </c:pt>
                <c:pt idx="346">
                  <c:v>57.695656178583768</c:v>
                </c:pt>
                <c:pt idx="347">
                  <c:v>57.71080835879971</c:v>
                </c:pt>
                <c:pt idx="348">
                  <c:v>57.72593244875425</c:v>
                </c:pt>
                <c:pt idx="349">
                  <c:v>57.741028601594167</c:v>
                </c:pt>
                <c:pt idx="350">
                  <c:v>57.756096969230377</c:v>
                </c:pt>
                <c:pt idx="351">
                  <c:v>57.77113770235156</c:v>
                </c:pt>
                <c:pt idx="352">
                  <c:v>57.78615095043746</c:v>
                </c:pt>
                <c:pt idx="353">
                  <c:v>57.801136861772122</c:v>
                </c:pt>
                <c:pt idx="354">
                  <c:v>57.816095583456821</c:v>
                </c:pt>
                <c:pt idx="355">
                  <c:v>57.831027261422975</c:v>
                </c:pt>
                <c:pt idx="356">
                  <c:v>57.84593204044468</c:v>
                </c:pt>
                <c:pt idx="357">
                  <c:v>57.860810064151302</c:v>
                </c:pt>
                <c:pt idx="358">
                  <c:v>57.875661475039699</c:v>
                </c:pt>
                <c:pt idx="359">
                  <c:v>57.890486414486404</c:v>
                </c:pt>
                <c:pt idx="360">
                  <c:v>57.905285022759571</c:v>
                </c:pt>
                <c:pt idx="361">
                  <c:v>57.920057439030813</c:v>
                </c:pt>
                <c:pt idx="362">
                  <c:v>57.934803801386849</c:v>
                </c:pt>
                <c:pt idx="363">
                  <c:v>57.949524246841023</c:v>
                </c:pt>
                <c:pt idx="364">
                  <c:v>57.964218911344616</c:v>
                </c:pt>
                <c:pt idx="365">
                  <c:v>57.978887929798098</c:v>
                </c:pt>
                <c:pt idx="366">
                  <c:v>57.993531436062113</c:v>
                </c:pt>
                <c:pt idx="367">
                  <c:v>58.008149562968427</c:v>
                </c:pt>
                <c:pt idx="368">
                  <c:v>58.022742442330674</c:v>
                </c:pt>
                <c:pt idx="369">
                  <c:v>58.037310204954963</c:v>
                </c:pt>
                <c:pt idx="370">
                  <c:v>58.051852980650402</c:v>
                </c:pt>
                <c:pt idx="371">
                  <c:v>58.066370898239363</c:v>
                </c:pt>
                <c:pt idx="372">
                  <c:v>58.080864085567761</c:v>
                </c:pt>
                <c:pt idx="373">
                  <c:v>58.095332669515095</c:v>
                </c:pt>
                <c:pt idx="374">
                  <c:v>58.109776776004388</c:v>
                </c:pt>
                <c:pt idx="375">
                  <c:v>58.124196530012021</c:v>
                </c:pt>
                <c:pt idx="376">
                  <c:v>58.138592055577391</c:v>
                </c:pt>
                <c:pt idx="377">
                  <c:v>58.152963475812527</c:v>
                </c:pt>
                <c:pt idx="378">
                  <c:v>58.167310912911468</c:v>
                </c:pt>
                <c:pt idx="379">
                  <c:v>58.181634488159652</c:v>
                </c:pt>
                <c:pt idx="380">
                  <c:v>58.195934321943049</c:v>
                </c:pt>
                <c:pt idx="381">
                  <c:v>58.21021053375727</c:v>
                </c:pt>
                <c:pt idx="382">
                  <c:v>58.224463242216601</c:v>
                </c:pt>
                <c:pt idx="383">
                  <c:v>58.238692565062728</c:v>
                </c:pt>
                <c:pt idx="384">
                  <c:v>58.252898619173607</c:v>
                </c:pt>
                <c:pt idx="385">
                  <c:v>58.267081520572027</c:v>
                </c:pt>
                <c:pt idx="386">
                  <c:v>58.281241384434153</c:v>
                </c:pt>
                <c:pt idx="387">
                  <c:v>58.295378325097943</c:v>
                </c:pt>
                <c:pt idx="388">
                  <c:v>58.309492456071474</c:v>
                </c:pt>
                <c:pt idx="389">
                  <c:v>58.323583890041142</c:v>
                </c:pt>
                <c:pt idx="390">
                  <c:v>58.337652738879754</c:v>
                </c:pt>
                <c:pt idx="391">
                  <c:v>58.351699113654561</c:v>
                </c:pt>
                <c:pt idx="392">
                  <c:v>58.365723124635153</c:v>
                </c:pt>
                <c:pt idx="393">
                  <c:v>58.379724881301271</c:v>
                </c:pt>
                <c:pt idx="394">
                  <c:v>58.393704492350537</c:v>
                </c:pt>
                <c:pt idx="395">
                  <c:v>58.407662065706027</c:v>
                </c:pt>
                <c:pt idx="396">
                  <c:v>58.421597708523876</c:v>
                </c:pt>
                <c:pt idx="397">
                  <c:v>58.435511527200624</c:v>
                </c:pt>
                <c:pt idx="398">
                  <c:v>58.449403627380633</c:v>
                </c:pt>
                <c:pt idx="399">
                  <c:v>58.463274113963294</c:v>
                </c:pt>
                <c:pt idx="400">
                  <c:v>58.477123091110215</c:v>
                </c:pt>
                <c:pt idx="401">
                  <c:v>58.49095066225231</c:v>
                </c:pt>
                <c:pt idx="402">
                  <c:v>58.504756930096761</c:v>
                </c:pt>
                <c:pt idx="403">
                  <c:v>58.518541996633978</c:v>
                </c:pt>
                <c:pt idx="404">
                  <c:v>58.532305963144374</c:v>
                </c:pt>
                <c:pt idx="405">
                  <c:v>58.54604893020516</c:v>
                </c:pt>
                <c:pt idx="406">
                  <c:v>58.559770997696958</c:v>
                </c:pt>
                <c:pt idx="407">
                  <c:v>58.573472264810441</c:v>
                </c:pt>
                <c:pt idx="408">
                  <c:v>58.587152830052808</c:v>
                </c:pt>
                <c:pt idx="409">
                  <c:v>58.600812791254214</c:v>
                </c:pt>
                <c:pt idx="410">
                  <c:v>58.614452245574157</c:v>
                </c:pt>
                <c:pt idx="411">
                  <c:v>58.628071289507716</c:v>
                </c:pt>
                <c:pt idx="412">
                  <c:v>58.64167001889178</c:v>
                </c:pt>
                <c:pt idx="413">
                  <c:v>58.655248528911187</c:v>
                </c:pt>
                <c:pt idx="414">
                  <c:v>58.668806914104763</c:v>
                </c:pt>
                <c:pt idx="415">
                  <c:v>58.682345268371343</c:v>
                </c:pt>
                <c:pt idx="416">
                  <c:v>58.695863684975663</c:v>
                </c:pt>
                <c:pt idx="417">
                  <c:v>58.709362256554208</c:v>
                </c:pt>
                <c:pt idx="418">
                  <c:v>58.722841075121053</c:v>
                </c:pt>
                <c:pt idx="419">
                  <c:v>58.736300232073503</c:v>
                </c:pt>
                <c:pt idx="420">
                  <c:v>58.74973981819781</c:v>
                </c:pt>
                <c:pt idx="421">
                  <c:v>58.763159923674699</c:v>
                </c:pt>
                <c:pt idx="422">
                  <c:v>58.776560638084966</c:v>
                </c:pt>
                <c:pt idx="423">
                  <c:v>58.78994205041483</c:v>
                </c:pt>
                <c:pt idx="424">
                  <c:v>58.803304249061448</c:v>
                </c:pt>
                <c:pt idx="425">
                  <c:v>58.816647321838168</c:v>
                </c:pt>
                <c:pt idx="426">
                  <c:v>58.829971355979843</c:v>
                </c:pt>
                <c:pt idx="427">
                  <c:v>58.843276438148024</c:v>
                </c:pt>
                <c:pt idx="428">
                  <c:v>58.856562654436118</c:v>
                </c:pt>
                <c:pt idx="429">
                  <c:v>58.869830090374499</c:v>
                </c:pt>
                <c:pt idx="430">
                  <c:v>58.883078830935546</c:v>
                </c:pt>
                <c:pt idx="431">
                  <c:v>58.896308960538597</c:v>
                </c:pt>
                <c:pt idx="432">
                  <c:v>58.909520563054926</c:v>
                </c:pt>
                <c:pt idx="433">
                  <c:v>58.922713721812578</c:v>
                </c:pt>
                <c:pt idx="434">
                  <c:v>58.935888519601193</c:v>
                </c:pt>
                <c:pt idx="435">
                  <c:v>58.949045038676765</c:v>
                </c:pt>
                <c:pt idx="436">
                  <c:v>58.962183360766382</c:v>
                </c:pt>
                <c:pt idx="437">
                  <c:v>58.975303567072842</c:v>
                </c:pt>
                <c:pt idx="438">
                  <c:v>58.988405738279333</c:v>
                </c:pt>
                <c:pt idx="439">
                  <c:v>59.001489954553868</c:v>
                </c:pt>
                <c:pt idx="440">
                  <c:v>59.014556295553916</c:v>
                </c:pt>
                <c:pt idx="441">
                  <c:v>59.02760484043079</c:v>
                </c:pt>
                <c:pt idx="442">
                  <c:v>59.04063566783406</c:v>
                </c:pt>
                <c:pt idx="443">
                  <c:v>59.053648855915945</c:v>
                </c:pt>
                <c:pt idx="444">
                  <c:v>59.06664448233559</c:v>
                </c:pt>
                <c:pt idx="445">
                  <c:v>59.079622624263358</c:v>
                </c:pt>
                <c:pt idx="446">
                  <c:v>59.092583358385014</c:v>
                </c:pt>
                <c:pt idx="447">
                  <c:v>59.105526760905946</c:v>
                </c:pt>
                <c:pt idx="448">
                  <c:v>59.118452907555245</c:v>
                </c:pt>
                <c:pt idx="449">
                  <c:v>59.131361873589825</c:v>
                </c:pt>
                <c:pt idx="450">
                  <c:v>59.144253733798443</c:v>
                </c:pt>
                <c:pt idx="451">
                  <c:v>59.157128562505704</c:v>
                </c:pt>
                <c:pt idx="452">
                  <c:v>59.169986433576035</c:v>
                </c:pt>
                <c:pt idx="453">
                  <c:v>59.182827420417524</c:v>
                </c:pt>
                <c:pt idx="454">
                  <c:v>59.195651595985872</c:v>
                </c:pt>
                <c:pt idx="455">
                  <c:v>59.208459032788177</c:v>
                </c:pt>
                <c:pt idx="456">
                  <c:v>59.221249802886732</c:v>
                </c:pt>
                <c:pt idx="457">
                  <c:v>59.234023977902773</c:v>
                </c:pt>
                <c:pt idx="458">
                  <c:v>59.246781629020191</c:v>
                </c:pt>
                <c:pt idx="459">
                  <c:v>59.259522826989198</c:v>
                </c:pt>
                <c:pt idx="460">
                  <c:v>59.272247642129948</c:v>
                </c:pt>
                <c:pt idx="461">
                  <c:v>59.284956144336114</c:v>
                </c:pt>
                <c:pt idx="462">
                  <c:v>59.297648403078519</c:v>
                </c:pt>
                <c:pt idx="463">
                  <c:v>59.310324487408543</c:v>
                </c:pt>
                <c:pt idx="464">
                  <c:v>59.322984465961682</c:v>
                </c:pt>
                <c:pt idx="465">
                  <c:v>59.335628406960971</c:v>
                </c:pt>
                <c:pt idx="466">
                  <c:v>59.348256378220391</c:v>
                </c:pt>
                <c:pt idx="467">
                  <c:v>59.360868447148242</c:v>
                </c:pt>
                <c:pt idx="468">
                  <c:v>59.373464680750452</c:v>
                </c:pt>
                <c:pt idx="469">
                  <c:v>59.386045145633943</c:v>
                </c:pt>
                <c:pt idx="470">
                  <c:v>59.398609908009853</c:v>
                </c:pt>
                <c:pt idx="471">
                  <c:v>59.411159033696791</c:v>
                </c:pt>
                <c:pt idx="472">
                  <c:v>59.423692588123998</c:v>
                </c:pt>
                <c:pt idx="473">
                  <c:v>59.436210636334621</c:v>
                </c:pt>
                <c:pt idx="474">
                  <c:v>59.448713242988731</c:v>
                </c:pt>
                <c:pt idx="475">
                  <c:v>59.461200472366485</c:v>
                </c:pt>
                <c:pt idx="476">
                  <c:v>59.473672388371199</c:v>
                </c:pt>
                <c:pt idx="477">
                  <c:v>59.486129054532405</c:v>
                </c:pt>
                <c:pt idx="478">
                  <c:v>59.49857053400882</c:v>
                </c:pt>
                <c:pt idx="479">
                  <c:v>59.510996889591368</c:v>
                </c:pt>
                <c:pt idx="480">
                  <c:v>59.523408183706103</c:v>
                </c:pt>
                <c:pt idx="481">
                  <c:v>59.535804478417155</c:v>
                </c:pt>
                <c:pt idx="482">
                  <c:v>59.548185835429607</c:v>
                </c:pt>
                <c:pt idx="483">
                  <c:v>59.560552316092362</c:v>
                </c:pt>
                <c:pt idx="484">
                  <c:v>59.57290398140097</c:v>
                </c:pt>
                <c:pt idx="485">
                  <c:v>59.585240892000456</c:v>
                </c:pt>
                <c:pt idx="486">
                  <c:v>59.597563108188083</c:v>
                </c:pt>
                <c:pt idx="487">
                  <c:v>59.609870689916107</c:v>
                </c:pt>
                <c:pt idx="488">
                  <c:v>59.622163696794473</c:v>
                </c:pt>
                <c:pt idx="489">
                  <c:v>59.634442188093558</c:v>
                </c:pt>
                <c:pt idx="490">
                  <c:v>59.646706222746836</c:v>
                </c:pt>
                <c:pt idx="491">
                  <c:v>59.658955859353476</c:v>
                </c:pt>
                <c:pt idx="492">
                  <c:v>59.671191156181003</c:v>
                </c:pt>
                <c:pt idx="493">
                  <c:v>59.683412171167888</c:v>
                </c:pt>
                <c:pt idx="494">
                  <c:v>59.69561896192608</c:v>
                </c:pt>
                <c:pt idx="495">
                  <c:v>59.707811585743578</c:v>
                </c:pt>
                <c:pt idx="496">
                  <c:v>59.719990099586965</c:v>
                </c:pt>
                <c:pt idx="497">
                  <c:v>59.73215456010383</c:v>
                </c:pt>
                <c:pt idx="498">
                  <c:v>59.744305023625316</c:v>
                </c:pt>
                <c:pt idx="499">
                  <c:v>59.756441546168517</c:v>
                </c:pt>
                <c:pt idx="500">
                  <c:v>59.768564183438919</c:v>
                </c:pt>
                <c:pt idx="501">
                  <c:v>59.780672990832777</c:v>
                </c:pt>
                <c:pt idx="502">
                  <c:v>59.7927680234395</c:v>
                </c:pt>
                <c:pt idx="503">
                  <c:v>59.804849336044015</c:v>
                </c:pt>
                <c:pt idx="504">
                  <c:v>59.816916983129076</c:v>
                </c:pt>
                <c:pt idx="505">
                  <c:v>59.828971018877567</c:v>
                </c:pt>
                <c:pt idx="506">
                  <c:v>59.841011497174826</c:v>
                </c:pt>
                <c:pt idx="507">
                  <c:v>59.853038471610837</c:v>
                </c:pt>
                <c:pt idx="508">
                  <c:v>59.865051995482546</c:v>
                </c:pt>
                <c:pt idx="509">
                  <c:v>59.877052121796027</c:v>
                </c:pt>
                <c:pt idx="510">
                  <c:v>59.889038903268691</c:v>
                </c:pt>
                <c:pt idx="511">
                  <c:v>59.901012392331502</c:v>
                </c:pt>
                <c:pt idx="512">
                  <c:v>59.912972641131063</c:v>
                </c:pt>
                <c:pt idx="513">
                  <c:v>59.924919701531834</c:v>
                </c:pt>
                <c:pt idx="514">
                  <c:v>59.936853625118175</c:v>
                </c:pt>
                <c:pt idx="515">
                  <c:v>59.948774463196486</c:v>
                </c:pt>
                <c:pt idx="516">
                  <c:v>59.960682266797278</c:v>
                </c:pt>
                <c:pt idx="517">
                  <c:v>59.972577086677227</c:v>
                </c:pt>
                <c:pt idx="518">
                  <c:v>59.984458973321196</c:v>
                </c:pt>
                <c:pt idx="519">
                  <c:v>59.996327976944286</c:v>
                </c:pt>
                <c:pt idx="520">
                  <c:v>60.0081841474938</c:v>
                </c:pt>
                <c:pt idx="521">
                  <c:v>60.020027534651263</c:v>
                </c:pt>
                <c:pt idx="522">
                  <c:v>60.031858187834359</c:v>
                </c:pt>
                <c:pt idx="523">
                  <c:v>60.043676156198877</c:v>
                </c:pt>
                <c:pt idx="524">
                  <c:v>60.055481488640673</c:v>
                </c:pt>
                <c:pt idx="525">
                  <c:v>60.067274233797512</c:v>
                </c:pt>
                <c:pt idx="526">
                  <c:v>60.079054440051031</c:v>
                </c:pt>
                <c:pt idx="527">
                  <c:v>60.090822155528571</c:v>
                </c:pt>
                <c:pt idx="528">
                  <c:v>60.102577428105043</c:v>
                </c:pt>
                <c:pt idx="529">
                  <c:v>60.114320305404775</c:v>
                </c:pt>
                <c:pt idx="530">
                  <c:v>60.126050834803351</c:v>
                </c:pt>
                <c:pt idx="531">
                  <c:v>60.137769063429381</c:v>
                </c:pt>
                <c:pt idx="532">
                  <c:v>60.149475038166315</c:v>
                </c:pt>
                <c:pt idx="533">
                  <c:v>60.161168805654199</c:v>
                </c:pt>
                <c:pt idx="534">
                  <c:v>60.172850412291481</c:v>
                </c:pt>
                <c:pt idx="535">
                  <c:v>60.184519904236694</c:v>
                </c:pt>
                <c:pt idx="536">
                  <c:v>60.196177327410211</c:v>
                </c:pt>
                <c:pt idx="537">
                  <c:v>60.207822727495966</c:v>
                </c:pt>
                <c:pt idx="538">
                  <c:v>60.21945614994312</c:v>
                </c:pt>
                <c:pt idx="539">
                  <c:v>60.231077639967786</c:v>
                </c:pt>
                <c:pt idx="540">
                  <c:v>60.242687242554645</c:v>
                </c:pt>
                <c:pt idx="541">
                  <c:v>60.254285002458637</c:v>
                </c:pt>
                <c:pt idx="542">
                  <c:v>60.265870964206563</c:v>
                </c:pt>
                <c:pt idx="543">
                  <c:v>60.277445172098737</c:v>
                </c:pt>
                <c:pt idx="544">
                  <c:v>60.289007670210559</c:v>
                </c:pt>
                <c:pt idx="545">
                  <c:v>60.300558502394161</c:v>
                </c:pt>
                <c:pt idx="546">
                  <c:v>60.312097712279915</c:v>
                </c:pt>
                <c:pt idx="547">
                  <c:v>60.323625343278074</c:v>
                </c:pt>
                <c:pt idx="548">
                  <c:v>60.335141438580258</c:v>
                </c:pt>
                <c:pt idx="549">
                  <c:v>60.346646041161016</c:v>
                </c:pt>
                <c:pt idx="550">
                  <c:v>60.358139193779358</c:v>
                </c:pt>
                <c:pt idx="551">
                  <c:v>60.369620938980269</c:v>
                </c:pt>
                <c:pt idx="552">
                  <c:v>60.381091319096178</c:v>
                </c:pt>
                <c:pt idx="553">
                  <c:v>60.392550376248472</c:v>
                </c:pt>
                <c:pt idx="554">
                  <c:v>60.40399815234894</c:v>
                </c:pt>
                <c:pt idx="555">
                  <c:v>60.415434689101247</c:v>
                </c:pt>
                <c:pt idx="556">
                  <c:v>60.426860028002395</c:v>
                </c:pt>
                <c:pt idx="557">
                  <c:v>60.438274210344133</c:v>
                </c:pt>
                <c:pt idx="558">
                  <c:v>60.449677277214363</c:v>
                </c:pt>
                <c:pt idx="559">
                  <c:v>60.461069269498594</c:v>
                </c:pt>
                <c:pt idx="560">
                  <c:v>60.472450227881318</c:v>
                </c:pt>
                <c:pt idx="561">
                  <c:v>60.483820192847347</c:v>
                </c:pt>
                <c:pt idx="562">
                  <c:v>60.495179204683261</c:v>
                </c:pt>
                <c:pt idx="563">
                  <c:v>60.506527303478755</c:v>
                </c:pt>
                <c:pt idx="564">
                  <c:v>60.517864529127905</c:v>
                </c:pt>
                <c:pt idx="565">
                  <c:v>60.529190921330638</c:v>
                </c:pt>
                <c:pt idx="566">
                  <c:v>60.540506519593919</c:v>
                </c:pt>
                <c:pt idx="567">
                  <c:v>60.551811363233192</c:v>
                </c:pt>
                <c:pt idx="568">
                  <c:v>60.563105491373584</c:v>
                </c:pt>
                <c:pt idx="569">
                  <c:v>60.574388942951266</c:v>
                </c:pt>
                <c:pt idx="570">
                  <c:v>60.585661756714714</c:v>
                </c:pt>
                <c:pt idx="571">
                  <c:v>60.596923971225927</c:v>
                </c:pt>
                <c:pt idx="572">
                  <c:v>60.608175624861765</c:v>
                </c:pt>
                <c:pt idx="573">
                  <c:v>60.619416755815166</c:v>
                </c:pt>
                <c:pt idx="574">
                  <c:v>60.630647402096379</c:v>
                </c:pt>
                <c:pt idx="575">
                  <c:v>60.641867601534194</c:v>
                </c:pt>
                <c:pt idx="576">
                  <c:v>60.653077391777146</c:v>
                </c:pt>
                <c:pt idx="577">
                  <c:v>60.66427681029478</c:v>
                </c:pt>
                <c:pt idx="578">
                  <c:v>60.675465894378782</c:v>
                </c:pt>
                <c:pt idx="579">
                  <c:v>60.686644681144188</c:v>
                </c:pt>
                <c:pt idx="580">
                  <c:v>60.697813207530572</c:v>
                </c:pt>
                <c:pt idx="581">
                  <c:v>60.708971510303201</c:v>
                </c:pt>
                <c:pt idx="582">
                  <c:v>60.720119626054235</c:v>
                </c:pt>
                <c:pt idx="583">
                  <c:v>60.731257591203793</c:v>
                </c:pt>
                <c:pt idx="584">
                  <c:v>60.742385442001158</c:v>
                </c:pt>
                <c:pt idx="585">
                  <c:v>60.753503214525907</c:v>
                </c:pt>
                <c:pt idx="586">
                  <c:v>60.764610944688989</c:v>
                </c:pt>
                <c:pt idx="587">
                  <c:v>60.775708668233861</c:v>
                </c:pt>
                <c:pt idx="588">
                  <c:v>60.786796420737602</c:v>
                </c:pt>
                <c:pt idx="589">
                  <c:v>60.797874237611992</c:v>
                </c:pt>
                <c:pt idx="590">
                  <c:v>60.808942154104578</c:v>
                </c:pt>
                <c:pt idx="591">
                  <c:v>60.820000205299806</c:v>
                </c:pt>
                <c:pt idx="592">
                  <c:v>60.831048426119999</c:v>
                </c:pt>
                <c:pt idx="593">
                  <c:v>60.842086851326506</c:v>
                </c:pt>
                <c:pt idx="594">
                  <c:v>60.853115515520699</c:v>
                </c:pt>
                <c:pt idx="595">
                  <c:v>60.86413445314502</c:v>
                </c:pt>
                <c:pt idx="596">
                  <c:v>60.875143698484024</c:v>
                </c:pt>
                <c:pt idx="597">
                  <c:v>60.886143285665383</c:v>
                </c:pt>
                <c:pt idx="598">
                  <c:v>60.897133248660943</c:v>
                </c:pt>
                <c:pt idx="599">
                  <c:v>60.908113621287661</c:v>
                </c:pt>
                <c:pt idx="600">
                  <c:v>60.919084437208703</c:v>
                </c:pt>
                <c:pt idx="601">
                  <c:v>60.930045729934342</c:v>
                </c:pt>
                <c:pt idx="602">
                  <c:v>60.94099753282299</c:v>
                </c:pt>
                <c:pt idx="603">
                  <c:v>60.951939879082147</c:v>
                </c:pt>
                <c:pt idx="604">
                  <c:v>60.962872801769414</c:v>
                </c:pt>
                <c:pt idx="605">
                  <c:v>60.973796333793381</c:v>
                </c:pt>
                <c:pt idx="606">
                  <c:v>60.984710507914663</c:v>
                </c:pt>
                <c:pt idx="607">
                  <c:v>60.995615356746782</c:v>
                </c:pt>
                <c:pt idx="608">
                  <c:v>61.006510912757122</c:v>
                </c:pt>
                <c:pt idx="609">
                  <c:v>61.017397208267887</c:v>
                </c:pt>
                <c:pt idx="610">
                  <c:v>61.028274275456944</c:v>
                </c:pt>
                <c:pt idx="611">
                  <c:v>61.039142146358849</c:v>
                </c:pt>
                <c:pt idx="612">
                  <c:v>61.050000852865665</c:v>
                </c:pt>
                <c:pt idx="613">
                  <c:v>61.060850426727917</c:v>
                </c:pt>
                <c:pt idx="614">
                  <c:v>61.071690899555442</c:v>
                </c:pt>
                <c:pt idx="615">
                  <c:v>61.082522302818312</c:v>
                </c:pt>
                <c:pt idx="616">
                  <c:v>61.093344667847695</c:v>
                </c:pt>
                <c:pt idx="617">
                  <c:v>61.104158025836732</c:v>
                </c:pt>
                <c:pt idx="618">
                  <c:v>61.114962407841418</c:v>
                </c:pt>
                <c:pt idx="619">
                  <c:v>61.125757844781418</c:v>
                </c:pt>
                <c:pt idx="620">
                  <c:v>61.136544367440969</c:v>
                </c:pt>
                <c:pt idx="621">
                  <c:v>61.147322006469714</c:v>
                </c:pt>
                <c:pt idx="622">
                  <c:v>61.158090792383483</c:v>
                </c:pt>
                <c:pt idx="623">
                  <c:v>61.168850755565259</c:v>
                </c:pt>
                <c:pt idx="624">
                  <c:v>61.179601926265832</c:v>
                </c:pt>
                <c:pt idx="625">
                  <c:v>61.190344334604774</c:v>
                </c:pt>
                <c:pt idx="626">
                  <c:v>61.201078010571152</c:v>
                </c:pt>
                <c:pt idx="627">
                  <c:v>61.211802984024381</c:v>
                </c:pt>
                <c:pt idx="628">
                  <c:v>61.222519284695018</c:v>
                </c:pt>
                <c:pt idx="629">
                  <c:v>61.233226942185546</c:v>
                </c:pt>
                <c:pt idx="630">
                  <c:v>61.243925985971167</c:v>
                </c:pt>
                <c:pt idx="631">
                  <c:v>61.2546164454006</c:v>
                </c:pt>
                <c:pt idx="632">
                  <c:v>61.265298349696849</c:v>
                </c:pt>
                <c:pt idx="633">
                  <c:v>61.275971727957959</c:v>
                </c:pt>
                <c:pt idx="634">
                  <c:v>61.286636609157796</c:v>
                </c:pt>
                <c:pt idx="635">
                  <c:v>61.29729302214681</c:v>
                </c:pt>
                <c:pt idx="636">
                  <c:v>61.307940995652785</c:v>
                </c:pt>
                <c:pt idx="637">
                  <c:v>61.318580558281582</c:v>
                </c:pt>
                <c:pt idx="638">
                  <c:v>61.329211738517877</c:v>
                </c:pt>
                <c:pt idx="639">
                  <c:v>61.339834564725912</c:v>
                </c:pt>
                <c:pt idx="640">
                  <c:v>61.350449065150222</c:v>
                </c:pt>
                <c:pt idx="641">
                  <c:v>61.361055267916363</c:v>
                </c:pt>
                <c:pt idx="642">
                  <c:v>61.371653201031613</c:v>
                </c:pt>
                <c:pt idx="643">
                  <c:v>61.382242892385698</c:v>
                </c:pt>
                <c:pt idx="644">
                  <c:v>61.392824369751523</c:v>
                </c:pt>
                <c:pt idx="645">
                  <c:v>61.403397660785856</c:v>
                </c:pt>
                <c:pt idx="646">
                  <c:v>61.413962793030002</c:v>
                </c:pt>
                <c:pt idx="647">
                  <c:v>61.424519793910548</c:v>
                </c:pt>
                <c:pt idx="648">
                  <c:v>61.435068690740039</c:v>
                </c:pt>
                <c:pt idx="649">
                  <c:v>61.44560951071761</c:v>
                </c:pt>
                <c:pt idx="650">
                  <c:v>61.456142280929747</c:v>
                </c:pt>
                <c:pt idx="651">
                  <c:v>61.466667028350869</c:v>
                </c:pt>
                <c:pt idx="652">
                  <c:v>61.47718377984409</c:v>
                </c:pt>
                <c:pt idx="653">
                  <c:v>61.487692562161797</c:v>
                </c:pt>
                <c:pt idx="654">
                  <c:v>61.498193401946395</c:v>
                </c:pt>
                <c:pt idx="655">
                  <c:v>61.508686325730871</c:v>
                </c:pt>
                <c:pt idx="656">
                  <c:v>61.519171359939513</c:v>
                </c:pt>
                <c:pt idx="657">
                  <c:v>61.529648530888494</c:v>
                </c:pt>
                <c:pt idx="658">
                  <c:v>61.540117864786595</c:v>
                </c:pt>
                <c:pt idx="659">
                  <c:v>61.550579387735752</c:v>
                </c:pt>
                <c:pt idx="660">
                  <c:v>61.561033125731733</c:v>
                </c:pt>
                <c:pt idx="661">
                  <c:v>61.571479104664746</c:v>
                </c:pt>
                <c:pt idx="662">
                  <c:v>61.581917350320083</c:v>
                </c:pt>
                <c:pt idx="663">
                  <c:v>61.592347888378718</c:v>
                </c:pt>
                <c:pt idx="664">
                  <c:v>61.602770744417903</c:v>
                </c:pt>
                <c:pt idx="665">
                  <c:v>61.613185943911837</c:v>
                </c:pt>
                <c:pt idx="666">
                  <c:v>61.623593512232176</c:v>
                </c:pt>
                <c:pt idx="667">
                  <c:v>61.633993474648726</c:v>
                </c:pt>
                <c:pt idx="668">
                  <c:v>61.644385856329961</c:v>
                </c:pt>
                <c:pt idx="669">
                  <c:v>61.654770682343674</c:v>
                </c:pt>
                <c:pt idx="670">
                  <c:v>61.665147977657512</c:v>
                </c:pt>
                <c:pt idx="671">
                  <c:v>61.675517767139617</c:v>
                </c:pt>
                <c:pt idx="672">
                  <c:v>61.685880075559119</c:v>
                </c:pt>
                <c:pt idx="673">
                  <c:v>61.696234927586787</c:v>
                </c:pt>
                <c:pt idx="674">
                  <c:v>61.706582347795582</c:v>
                </c:pt>
                <c:pt idx="675">
                  <c:v>61.716922360661187</c:v>
                </c:pt>
                <c:pt idx="676">
                  <c:v>61.727254990562606</c:v>
                </c:pt>
                <c:pt idx="677">
                  <c:v>61.737580261782689</c:v>
                </c:pt>
                <c:pt idx="678">
                  <c:v>61.747898198508707</c:v>
                </c:pt>
                <c:pt idx="679">
                  <c:v>61.758208824832941</c:v>
                </c:pt>
                <c:pt idx="680">
                  <c:v>61.768512164753112</c:v>
                </c:pt>
                <c:pt idx="681">
                  <c:v>61.778808242173064</c:v>
                </c:pt>
                <c:pt idx="682">
                  <c:v>61.789097080903176</c:v>
                </c:pt>
                <c:pt idx="683">
                  <c:v>61.799378704660988</c:v>
                </c:pt>
                <c:pt idx="684">
                  <c:v>61.809653137071685</c:v>
                </c:pt>
                <c:pt idx="685">
                  <c:v>61.819920401668632</c:v>
                </c:pt>
                <c:pt idx="686">
                  <c:v>61.830180521893915</c:v>
                </c:pt>
                <c:pt idx="687">
                  <c:v>61.840433521098824</c:v>
                </c:pt>
                <c:pt idx="688">
                  <c:v>61.850679422544403</c:v>
                </c:pt>
                <c:pt idx="689">
                  <c:v>61.860918249401941</c:v>
                </c:pt>
                <c:pt idx="690">
                  <c:v>61.871150024753497</c:v>
                </c:pt>
                <c:pt idx="691">
                  <c:v>61.881374771592391</c:v>
                </c:pt>
                <c:pt idx="692">
                  <c:v>61.891592512823713</c:v>
                </c:pt>
                <c:pt idx="693">
                  <c:v>61.901803271264811</c:v>
                </c:pt>
                <c:pt idx="694">
                  <c:v>61.912007069645782</c:v>
                </c:pt>
                <c:pt idx="695">
                  <c:v>61.922203930610024</c:v>
                </c:pt>
                <c:pt idx="696">
                  <c:v>61.93239387671462</c:v>
                </c:pt>
                <c:pt idx="697">
                  <c:v>61.942576930430896</c:v>
                </c:pt>
                <c:pt idx="698">
                  <c:v>61.952753114144883</c:v>
                </c:pt>
                <c:pt idx="699">
                  <c:v>61.962922450157798</c:v>
                </c:pt>
                <c:pt idx="700">
                  <c:v>61.973084960686492</c:v>
                </c:pt>
                <c:pt idx="701">
                  <c:v>61.983240667863974</c:v>
                </c:pt>
                <c:pt idx="702">
                  <c:v>61.993389593739813</c:v>
                </c:pt>
                <c:pt idx="703">
                  <c:v>62.003531760280687</c:v>
                </c:pt>
                <c:pt idx="704">
                  <c:v>62.013667189370743</c:v>
                </c:pt>
                <c:pt idx="705">
                  <c:v>62.02379590281214</c:v>
                </c:pt>
                <c:pt idx="706">
                  <c:v>62.033917922325458</c:v>
                </c:pt>
                <c:pt idx="707">
                  <c:v>62.044033269550162</c:v>
                </c:pt>
                <c:pt idx="708">
                  <c:v>62.05414196604508</c:v>
                </c:pt>
                <c:pt idx="709">
                  <c:v>62.064244033288773</c:v>
                </c:pt>
                <c:pt idx="710">
                  <c:v>62.074339492680075</c:v>
                </c:pt>
                <c:pt idx="711">
                  <c:v>62.084428365538471</c:v>
                </c:pt>
                <c:pt idx="712">
                  <c:v>62.094510673104523</c:v>
                </c:pt>
                <c:pt idx="713">
                  <c:v>62.104586436540373</c:v>
                </c:pt>
                <c:pt idx="714">
                  <c:v>62.114655676930106</c:v>
                </c:pt>
                <c:pt idx="715">
                  <c:v>62.124718415280185</c:v>
                </c:pt>
                <c:pt idx="716">
                  <c:v>62.134774672519931</c:v>
                </c:pt>
                <c:pt idx="717">
                  <c:v>62.144824469501884</c:v>
                </c:pt>
                <c:pt idx="718">
                  <c:v>62.154867827002278</c:v>
                </c:pt>
                <c:pt idx="719">
                  <c:v>62.164904765721396</c:v>
                </c:pt>
                <c:pt idx="720">
                  <c:v>62.174935306284013</c:v>
                </c:pt>
                <c:pt idx="721">
                  <c:v>62.18495946923985</c:v>
                </c:pt>
                <c:pt idx="722">
                  <c:v>62.194977275063913</c:v>
                </c:pt>
                <c:pt idx="723">
                  <c:v>62.204988744156935</c:v>
                </c:pt>
                <c:pt idx="724">
                  <c:v>62.214993896845769</c:v>
                </c:pt>
                <c:pt idx="725">
                  <c:v>62.224992753383795</c:v>
                </c:pt>
                <c:pt idx="726">
                  <c:v>62.234985333951336</c:v>
                </c:pt>
                <c:pt idx="727">
                  <c:v>62.24497165865602</c:v>
                </c:pt>
                <c:pt idx="728">
                  <c:v>62.254951747533177</c:v>
                </c:pt>
                <c:pt idx="729">
                  <c:v>62.264925620546251</c:v>
                </c:pt>
                <c:pt idx="730">
                  <c:v>62.274893297587163</c:v>
                </c:pt>
                <c:pt idx="731">
                  <c:v>62.284854798476736</c:v>
                </c:pt>
                <c:pt idx="732">
                  <c:v>62.294810142965019</c:v>
                </c:pt>
                <c:pt idx="733">
                  <c:v>62.304759350731715</c:v>
                </c:pt>
                <c:pt idx="734">
                  <c:v>62.314702441386537</c:v>
                </c:pt>
                <c:pt idx="735">
                  <c:v>62.324639434469589</c:v>
                </c:pt>
                <c:pt idx="736">
                  <c:v>62.334570349451745</c:v>
                </c:pt>
                <c:pt idx="737">
                  <c:v>62.344495205734994</c:v>
                </c:pt>
                <c:pt idx="738">
                  <c:v>62.35441402265284</c:v>
                </c:pt>
                <c:pt idx="739">
                  <c:v>62.364326819470648</c:v>
                </c:pt>
                <c:pt idx="740">
                  <c:v>62.374233615386025</c:v>
                </c:pt>
                <c:pt idx="741">
                  <c:v>62.384134429529148</c:v>
                </c:pt>
                <c:pt idx="742">
                  <c:v>62.394029280963153</c:v>
                </c:pt>
                <c:pt idx="743">
                  <c:v>62.403918188684493</c:v>
                </c:pt>
                <c:pt idx="744">
                  <c:v>62.413801171623234</c:v>
                </c:pt>
                <c:pt idx="745">
                  <c:v>62.423678248643512</c:v>
                </c:pt>
                <c:pt idx="746">
                  <c:v>62.433549438543793</c:v>
                </c:pt>
                <c:pt idx="747">
                  <c:v>62.443414760057237</c:v>
                </c:pt>
                <c:pt idx="748">
                  <c:v>62.453274231852085</c:v>
                </c:pt>
                <c:pt idx="749">
                  <c:v>62.463127872531942</c:v>
                </c:pt>
                <c:pt idx="750">
                  <c:v>62.472975700636177</c:v>
                </c:pt>
                <c:pt idx="751">
                  <c:v>62.482817734640193</c:v>
                </c:pt>
                <c:pt idx="752">
                  <c:v>62.492653992955852</c:v>
                </c:pt>
                <c:pt idx="753">
                  <c:v>62.502484493931725</c:v>
                </c:pt>
                <c:pt idx="754">
                  <c:v>62.512309255853452</c:v>
                </c:pt>
                <c:pt idx="755">
                  <c:v>62.522128296944103</c:v>
                </c:pt>
                <c:pt idx="756">
                  <c:v>62.531941635364454</c:v>
                </c:pt>
                <c:pt idx="757">
                  <c:v>62.541749289213371</c:v>
                </c:pt>
                <c:pt idx="758">
                  <c:v>62.551551276528066</c:v>
                </c:pt>
                <c:pt idx="759">
                  <c:v>62.561347615284475</c:v>
                </c:pt>
                <c:pt idx="760">
                  <c:v>62.571138323397555</c:v>
                </c:pt>
                <c:pt idx="761">
                  <c:v>62.580923418721603</c:v>
                </c:pt>
                <c:pt idx="762">
                  <c:v>62.590702919050557</c:v>
                </c:pt>
                <c:pt idx="763">
                  <c:v>62.60047684211834</c:v>
                </c:pt>
                <c:pt idx="764">
                  <c:v>62.610245205599156</c:v>
                </c:pt>
                <c:pt idx="765">
                  <c:v>62.620008027107779</c:v>
                </c:pt>
                <c:pt idx="766">
                  <c:v>62.629765324199909</c:v>
                </c:pt>
                <c:pt idx="767">
                  <c:v>62.639517114372424</c:v>
                </c:pt>
                <c:pt idx="768">
                  <c:v>62.649263415063743</c:v>
                </c:pt>
                <c:pt idx="769">
                  <c:v>62.659004243654039</c:v>
                </c:pt>
                <c:pt idx="770">
                  <c:v>62.668739617465661</c:v>
                </c:pt>
                <c:pt idx="771">
                  <c:v>62.678469553763307</c:v>
                </c:pt>
                <c:pt idx="772">
                  <c:v>62.688194069754424</c:v>
                </c:pt>
                <c:pt idx="773">
                  <c:v>62.697913182589431</c:v>
                </c:pt>
                <c:pt idx="774">
                  <c:v>62.707626909362048</c:v>
                </c:pt>
                <c:pt idx="775">
                  <c:v>62.717335267109569</c:v>
                </c:pt>
                <c:pt idx="776">
                  <c:v>62.727038272813189</c:v>
                </c:pt>
                <c:pt idx="777">
                  <c:v>62.736735943398216</c:v>
                </c:pt>
                <c:pt idx="778">
                  <c:v>62.746428295734432</c:v>
                </c:pt>
                <c:pt idx="779">
                  <c:v>62.756115346636349</c:v>
                </c:pt>
                <c:pt idx="780">
                  <c:v>62.765797112863481</c:v>
                </c:pt>
                <c:pt idx="781">
                  <c:v>62.775473611120631</c:v>
                </c:pt>
                <c:pt idx="782">
                  <c:v>62.785144858058189</c:v>
                </c:pt>
                <c:pt idx="783">
                  <c:v>62.794810870272364</c:v>
                </c:pt>
                <c:pt idx="784">
                  <c:v>62.804471664305517</c:v>
                </c:pt>
                <c:pt idx="785">
                  <c:v>62.81412725664638</c:v>
                </c:pt>
                <c:pt idx="786">
                  <c:v>62.823777663730375</c:v>
                </c:pt>
                <c:pt idx="787">
                  <c:v>62.833422901939841</c:v>
                </c:pt>
                <c:pt idx="788">
                  <c:v>62.843062987604334</c:v>
                </c:pt>
                <c:pt idx="789">
                  <c:v>62.852697937000904</c:v>
                </c:pt>
                <c:pt idx="790">
                  <c:v>62.862327766354298</c:v>
                </c:pt>
                <c:pt idx="791">
                  <c:v>62.871952491837291</c:v>
                </c:pt>
                <c:pt idx="792">
                  <c:v>62.881572129570948</c:v>
                </c:pt>
                <c:pt idx="793">
                  <c:v>62.891186695624818</c:v>
                </c:pt>
                <c:pt idx="794">
                  <c:v>62.900796206017255</c:v>
                </c:pt>
                <c:pt idx="795">
                  <c:v>62.910400676715653</c:v>
                </c:pt>
                <c:pt idx="796">
                  <c:v>62.920000123636719</c:v>
                </c:pt>
                <c:pt idx="797">
                  <c:v>62.929594562646685</c:v>
                </c:pt>
                <c:pt idx="798">
                  <c:v>62.939184009561629</c:v>
                </c:pt>
                <c:pt idx="799">
                  <c:v>62.948768480147649</c:v>
                </c:pt>
                <c:pt idx="800">
                  <c:v>62.958347990121183</c:v>
                </c:pt>
                <c:pt idx="801">
                  <c:v>62.967922555149208</c:v>
                </c:pt>
                <c:pt idx="802">
                  <c:v>62.97749219084951</c:v>
                </c:pt>
                <c:pt idx="803">
                  <c:v>62.987056912790919</c:v>
                </c:pt>
                <c:pt idx="804">
                  <c:v>62.996616736493593</c:v>
                </c:pt>
                <c:pt idx="805">
                  <c:v>63.006171677429165</c:v>
                </c:pt>
                <c:pt idx="806">
                  <c:v>63.01572175102109</c:v>
                </c:pt>
                <c:pt idx="807">
                  <c:v>63.025266972644843</c:v>
                </c:pt>
                <c:pt idx="808">
                  <c:v>63.034807357628146</c:v>
                </c:pt>
                <c:pt idx="809">
                  <c:v>63.044342921251207</c:v>
                </c:pt>
                <c:pt idx="810">
                  <c:v>63.05387367874696</c:v>
                </c:pt>
                <c:pt idx="811">
                  <c:v>63.063399645301331</c:v>
                </c:pt>
                <c:pt idx="812">
                  <c:v>63.072920836053406</c:v>
                </c:pt>
                <c:pt idx="813">
                  <c:v>63.082437266095738</c:v>
                </c:pt>
                <c:pt idx="814">
                  <c:v>63.091948950474489</c:v>
                </c:pt>
                <c:pt idx="815">
                  <c:v>63.101455904189756</c:v>
                </c:pt>
                <c:pt idx="816">
                  <c:v>63.11095814219572</c:v>
                </c:pt>
                <c:pt idx="817">
                  <c:v>63.120455679400933</c:v>
                </c:pt>
                <c:pt idx="818">
                  <c:v>63.129948530668472</c:v>
                </c:pt>
                <c:pt idx="819">
                  <c:v>63.139436710816234</c:v>
                </c:pt>
                <c:pt idx="820">
                  <c:v>63.148920234617115</c:v>
                </c:pt>
                <c:pt idx="821">
                  <c:v>63.158399116799266</c:v>
                </c:pt>
                <c:pt idx="822">
                  <c:v>63.167873372046245</c:v>
                </c:pt>
                <c:pt idx="823">
                  <c:v>63.177343014997319</c:v>
                </c:pt>
                <c:pt idx="824">
                  <c:v>63.186808060247643</c:v>
                </c:pt>
                <c:pt idx="825">
                  <c:v>63.196268522348454</c:v>
                </c:pt>
                <c:pt idx="826">
                  <c:v>63.205724415807332</c:v>
                </c:pt>
                <c:pt idx="827">
                  <c:v>63.215175755088367</c:v>
                </c:pt>
                <c:pt idx="828">
                  <c:v>63.224622554612409</c:v>
                </c:pt>
                <c:pt idx="829">
                  <c:v>63.234064828757262</c:v>
                </c:pt>
                <c:pt idx="830">
                  <c:v>63.24350259185789</c:v>
                </c:pt>
                <c:pt idx="831">
                  <c:v>63.252935858206648</c:v>
                </c:pt>
                <c:pt idx="832">
                  <c:v>63.262364642053441</c:v>
                </c:pt>
                <c:pt idx="833">
                  <c:v>63.271788957605999</c:v>
                </c:pt>
                <c:pt idx="834">
                  <c:v>63.281208819030006</c:v>
                </c:pt>
                <c:pt idx="835">
                  <c:v>63.290624240449397</c:v>
                </c:pt>
                <c:pt idx="836">
                  <c:v>63.30003523594646</c:v>
                </c:pt>
                <c:pt idx="837">
                  <c:v>63.309441819562096</c:v>
                </c:pt>
                <c:pt idx="838">
                  <c:v>63.318844005296036</c:v>
                </c:pt>
                <c:pt idx="839">
                  <c:v>63.328241807106977</c:v>
                </c:pt>
                <c:pt idx="840">
                  <c:v>63.337635238912839</c:v>
                </c:pt>
                <c:pt idx="841">
                  <c:v>63.347024314590911</c:v>
                </c:pt>
                <c:pt idx="842">
                  <c:v>63.356409047978126</c:v>
                </c:pt>
                <c:pt idx="843">
                  <c:v>63.365789452871162</c:v>
                </c:pt>
                <c:pt idx="844">
                  <c:v>63.375165543026696</c:v>
                </c:pt>
                <c:pt idx="845">
                  <c:v>63.384537332161592</c:v>
                </c:pt>
                <c:pt idx="846">
                  <c:v>63.393904833953044</c:v>
                </c:pt>
                <c:pt idx="847">
                  <c:v>63.403268062038855</c:v>
                </c:pt>
                <c:pt idx="848">
                  <c:v>63.412627030017532</c:v>
                </c:pt>
                <c:pt idx="849">
                  <c:v>63.421981751448541</c:v>
                </c:pt>
                <c:pt idx="850">
                  <c:v>63.431332239852466</c:v>
                </c:pt>
                <c:pt idx="851">
                  <c:v>63.440678508711208</c:v>
                </c:pt>
                <c:pt idx="852">
                  <c:v>63.450020571468151</c:v>
                </c:pt>
                <c:pt idx="853">
                  <c:v>63.459358441528352</c:v>
                </c:pt>
                <c:pt idx="854">
                  <c:v>63.468692132258774</c:v>
                </c:pt>
                <c:pt idx="855">
                  <c:v>63.478021656988382</c:v>
                </c:pt>
                <c:pt idx="856">
                  <c:v>63.487347029008383</c:v>
                </c:pt>
                <c:pt idx="857">
                  <c:v>63.496668261572381</c:v>
                </c:pt>
                <c:pt idx="858">
                  <c:v>63.505985367896606</c:v>
                </c:pt>
                <c:pt idx="859">
                  <c:v>63.515298361159999</c:v>
                </c:pt>
                <c:pt idx="860">
                  <c:v>63.524607254504481</c:v>
                </c:pt>
                <c:pt idx="861">
                  <c:v>63.533912061035096</c:v>
                </c:pt>
                <c:pt idx="862">
                  <c:v>63.543212793820153</c:v>
                </c:pt>
                <c:pt idx="863">
                  <c:v>63.552509465891454</c:v>
                </c:pt>
                <c:pt idx="864">
                  <c:v>63.561802090244441</c:v>
                </c:pt>
                <c:pt idx="865">
                  <c:v>63.571090679838356</c:v>
                </c:pt>
                <c:pt idx="866">
                  <c:v>63.58037524759645</c:v>
                </c:pt>
                <c:pt idx="867">
                  <c:v>63.589655806406135</c:v>
                </c:pt>
                <c:pt idx="868">
                  <c:v>63.598932369119133</c:v>
                </c:pt>
                <c:pt idx="869">
                  <c:v>63.608204948551673</c:v>
                </c:pt>
                <c:pt idx="870">
                  <c:v>63.617473557484637</c:v>
                </c:pt>
                <c:pt idx="871">
                  <c:v>63.626738208663767</c:v>
                </c:pt>
                <c:pt idx="872">
                  <c:v>63.635998914799778</c:v>
                </c:pt>
                <c:pt idx="873">
                  <c:v>63.645255688568568</c:v>
                </c:pt>
                <c:pt idx="874">
                  <c:v>63.654508542611346</c:v>
                </c:pt>
                <c:pt idx="875">
                  <c:v>63.663757489534831</c:v>
                </c:pt>
                <c:pt idx="876">
                  <c:v>63.67300254191138</c:v>
                </c:pt>
                <c:pt idx="877">
                  <c:v>63.682243712279195</c:v>
                </c:pt>
                <c:pt idx="878">
                  <c:v>63.691481013142415</c:v>
                </c:pt>
                <c:pt idx="879">
                  <c:v>63.700714456971347</c:v>
                </c:pt>
                <c:pt idx="880">
                  <c:v>63.709944056202595</c:v>
                </c:pt>
                <c:pt idx="881">
                  <c:v>63.719169823239213</c:v>
                </c:pt>
                <c:pt idx="882">
                  <c:v>63.728391770450855</c:v>
                </c:pt>
                <c:pt idx="883">
                  <c:v>63.737609910173965</c:v>
                </c:pt>
                <c:pt idx="884">
                  <c:v>63.74682425471191</c:v>
                </c:pt>
                <c:pt idx="885">
                  <c:v>63.756034816335138</c:v>
                </c:pt>
                <c:pt idx="886">
                  <c:v>63.765241607281318</c:v>
                </c:pt>
                <c:pt idx="887">
                  <c:v>63.774444639755529</c:v>
                </c:pt>
                <c:pt idx="888">
                  <c:v>63.783643925930392</c:v>
                </c:pt>
                <c:pt idx="889">
                  <c:v>63.792839477946188</c:v>
                </c:pt>
                <c:pt idx="890">
                  <c:v>63.802031307911093</c:v>
                </c:pt>
                <c:pt idx="891">
                  <c:v>63.811219427901243</c:v>
                </c:pt>
                <c:pt idx="892">
                  <c:v>63.820403849960925</c:v>
                </c:pt>
                <c:pt idx="893">
                  <c:v>63.829584586102733</c:v>
                </c:pt>
                <c:pt idx="894">
                  <c:v>63.838761648307681</c:v>
                </c:pt>
                <c:pt idx="895">
                  <c:v>63.847935048525414</c:v>
                </c:pt>
                <c:pt idx="896">
                  <c:v>63.857104798674236</c:v>
                </c:pt>
                <c:pt idx="897">
                  <c:v>63.866270910641404</c:v>
                </c:pt>
                <c:pt idx="898">
                  <c:v>63.875433396283185</c:v>
                </c:pt>
                <c:pt idx="899">
                  <c:v>63.884592267424985</c:v>
                </c:pt>
                <c:pt idx="900">
                  <c:v>63.893747535861557</c:v>
                </c:pt>
                <c:pt idx="901">
                  <c:v>63.902899213357081</c:v>
                </c:pt>
                <c:pt idx="902">
                  <c:v>63.912047311645374</c:v>
                </c:pt>
                <c:pt idx="903">
                  <c:v>63.921191842429948</c:v>
                </c:pt>
                <c:pt idx="904">
                  <c:v>63.930332817384233</c:v>
                </c:pt>
                <c:pt idx="905">
                  <c:v>63.939470248151643</c:v>
                </c:pt>
                <c:pt idx="906">
                  <c:v>63.948604146345779</c:v>
                </c:pt>
                <c:pt idx="907">
                  <c:v>63.957734523550521</c:v>
                </c:pt>
                <c:pt idx="908">
                  <c:v>63.966861391320201</c:v>
                </c:pt>
                <c:pt idx="909">
                  <c:v>63.97598476117971</c:v>
                </c:pt>
                <c:pt idx="910">
                  <c:v>63.985104644624649</c:v>
                </c:pt>
                <c:pt idx="911">
                  <c:v>63.99422105312145</c:v>
                </c:pt>
                <c:pt idx="912">
                  <c:v>64.00333399810755</c:v>
                </c:pt>
                <c:pt idx="913">
                  <c:v>64.012443490991458</c:v>
                </c:pt>
                <c:pt idx="914">
                  <c:v>64.021549543153</c:v>
                </c:pt>
                <c:pt idx="915">
                  <c:v>64.030652165943295</c:v>
                </c:pt>
                <c:pt idx="916">
                  <c:v>64.039751370685025</c:v>
                </c:pt>
                <c:pt idx="917">
                  <c:v>64.048847168672495</c:v>
                </c:pt>
                <c:pt idx="918">
                  <c:v>64.057939571171801</c:v>
                </c:pt>
                <c:pt idx="919">
                  <c:v>64.067028589420914</c:v>
                </c:pt>
                <c:pt idx="920">
                  <c:v>64.076114234629884</c:v>
                </c:pt>
                <c:pt idx="921">
                  <c:v>64.085196517980847</c:v>
                </c:pt>
                <c:pt idx="922">
                  <c:v>64.094275450628331</c:v>
                </c:pt>
                <c:pt idx="923">
                  <c:v>64.103351043699178</c:v>
                </c:pt>
                <c:pt idx="924">
                  <c:v>64.112423308292819</c:v>
                </c:pt>
                <c:pt idx="925">
                  <c:v>64.1214922554814</c:v>
                </c:pt>
                <c:pt idx="926">
                  <c:v>64.130557896309782</c:v>
                </c:pt>
                <c:pt idx="927">
                  <c:v>64.139620241795811</c:v>
                </c:pt>
                <c:pt idx="928">
                  <c:v>64.148679302930347</c:v>
                </c:pt>
                <c:pt idx="929">
                  <c:v>64.157735090677434</c:v>
                </c:pt>
                <c:pt idx="930">
                  <c:v>64.166787615974371</c:v>
                </c:pt>
                <c:pt idx="931">
                  <c:v>64.175836889731926</c:v>
                </c:pt>
                <c:pt idx="932">
                  <c:v>64.184882922834376</c:v>
                </c:pt>
                <c:pt idx="933">
                  <c:v>64.193925726139682</c:v>
                </c:pt>
                <c:pt idx="934">
                  <c:v>64.202965310479541</c:v>
                </c:pt>
                <c:pt idx="935">
                  <c:v>64.212001686659576</c:v>
                </c:pt>
                <c:pt idx="936">
                  <c:v>64.22103486545943</c:v>
                </c:pt>
                <c:pt idx="937">
                  <c:v>64.230064857632897</c:v>
                </c:pt>
                <c:pt idx="938">
                  <c:v>64.239091673907978</c:v>
                </c:pt>
                <c:pt idx="939">
                  <c:v>64.248115324987126</c:v>
                </c:pt>
                <c:pt idx="940">
                  <c:v>64.257135821547209</c:v>
                </c:pt>
                <c:pt idx="941">
                  <c:v>64.266153174239761</c:v>
                </c:pt>
                <c:pt idx="942">
                  <c:v>64.275167393690992</c:v>
                </c:pt>
                <c:pt idx="943">
                  <c:v>64.284178490502001</c:v>
                </c:pt>
                <c:pt idx="944">
                  <c:v>64.293186475248831</c:v>
                </c:pt>
                <c:pt idx="945">
                  <c:v>64.30219135848256</c:v>
                </c:pt>
                <c:pt idx="946">
                  <c:v>64.31119315072948</c:v>
                </c:pt>
                <c:pt idx="947">
                  <c:v>64.320191862491185</c:v>
                </c:pt>
                <c:pt idx="948">
                  <c:v>64.329187504244672</c:v>
                </c:pt>
                <c:pt idx="949">
                  <c:v>64.338180086442435</c:v>
                </c:pt>
                <c:pt idx="950">
                  <c:v>64.347169619512641</c:v>
                </c:pt>
                <c:pt idx="951">
                  <c:v>64.3561561138592</c:v>
                </c:pt>
                <c:pt idx="952">
                  <c:v>64.365139579861847</c:v>
                </c:pt>
                <c:pt idx="953">
                  <c:v>64.374120027876302</c:v>
                </c:pt>
                <c:pt idx="954">
                  <c:v>64.383097468234382</c:v>
                </c:pt>
                <c:pt idx="955">
                  <c:v>64.392071911244045</c:v>
                </c:pt>
                <c:pt idx="956">
                  <c:v>64.401043367189558</c:v>
                </c:pt>
                <c:pt idx="957">
                  <c:v>64.410011846331642</c:v>
                </c:pt>
                <c:pt idx="958">
                  <c:v>64.418977358907441</c:v>
                </c:pt>
                <c:pt idx="959">
                  <c:v>64.427939915130764</c:v>
                </c:pt>
                <c:pt idx="960">
                  <c:v>64.43689952519216</c:v>
                </c:pt>
                <c:pt idx="961">
                  <c:v>64.445856199258955</c:v>
                </c:pt>
                <c:pt idx="962">
                  <c:v>64.454809947475454</c:v>
                </c:pt>
                <c:pt idx="963">
                  <c:v>64.463760779962982</c:v>
                </c:pt>
                <c:pt idx="964">
                  <c:v>64.472708706820015</c:v>
                </c:pt>
                <c:pt idx="965">
                  <c:v>64.48165373812229</c:v>
                </c:pt>
                <c:pt idx="966">
                  <c:v>64.490595883922836</c:v>
                </c:pt>
                <c:pt idx="967">
                  <c:v>64.499535154252229</c:v>
                </c:pt>
                <c:pt idx="968">
                  <c:v>64.508471559118519</c:v>
                </c:pt>
                <c:pt idx="969">
                  <c:v>64.517405108507489</c:v>
                </c:pt>
                <c:pt idx="970">
                  <c:v>64.526335812382612</c:v>
                </c:pt>
                <c:pt idx="971">
                  <c:v>64.535263680685276</c:v>
                </c:pt>
                <c:pt idx="972">
                  <c:v>64.544188723334813</c:v>
                </c:pt>
                <c:pt idx="973">
                  <c:v>64.553110950228628</c:v>
                </c:pt>
                <c:pt idx="974">
                  <c:v>64.562030371242258</c:v>
                </c:pt>
                <c:pt idx="975">
                  <c:v>64.570946996229551</c:v>
                </c:pt>
                <c:pt idx="976">
                  <c:v>64.579860835022671</c:v>
                </c:pt>
                <c:pt idx="977">
                  <c:v>64.588771897432281</c:v>
                </c:pt>
                <c:pt idx="978">
                  <c:v>64.597680193247555</c:v>
                </c:pt>
                <c:pt idx="979">
                  <c:v>64.606585732236397</c:v>
                </c:pt>
                <c:pt idx="980">
                  <c:v>64.615488524145377</c:v>
                </c:pt>
                <c:pt idx="981">
                  <c:v>64.624388578699978</c:v>
                </c:pt>
                <c:pt idx="982">
                  <c:v>64.633285905604609</c:v>
                </c:pt>
                <c:pt idx="983">
                  <c:v>64.642180514542702</c:v>
                </c:pt>
                <c:pt idx="984">
                  <c:v>64.651072415176856</c:v>
                </c:pt>
                <c:pt idx="985">
                  <c:v>64.659961617148852</c:v>
                </c:pt>
                <c:pt idx="986">
                  <c:v>64.66884813007988</c:v>
                </c:pt>
                <c:pt idx="987">
                  <c:v>64.677731963570452</c:v>
                </c:pt>
                <c:pt idx="988">
                  <c:v>64.686613127200687</c:v>
                </c:pt>
                <c:pt idx="989">
                  <c:v>64.695491630530228</c:v>
                </c:pt>
                <c:pt idx="990">
                  <c:v>64.704367483098494</c:v>
                </c:pt>
                <c:pt idx="991">
                  <c:v>64.713240694424627</c:v>
                </c:pt>
                <c:pt idx="992">
                  <c:v>64.722111274007688</c:v>
                </c:pt>
                <c:pt idx="993">
                  <c:v>64.730979231326714</c:v>
                </c:pt>
                <c:pt idx="994">
                  <c:v>64.739844575840806</c:v>
                </c:pt>
                <c:pt idx="995">
                  <c:v>64.748707316989211</c:v>
                </c:pt>
                <c:pt idx="996">
                  <c:v>64.757567464191425</c:v>
                </c:pt>
                <c:pt idx="997">
                  <c:v>64.766425026847287</c:v>
                </c:pt>
                <c:pt idx="998">
                  <c:v>64.775280014337099</c:v>
                </c:pt>
                <c:pt idx="999">
                  <c:v>64.784132436021594</c:v>
                </c:pt>
                <c:pt idx="1000">
                  <c:v>64.792982301242176</c:v>
                </c:pt>
                <c:pt idx="1001">
                  <c:v>64.801829619320927</c:v>
                </c:pt>
                <c:pt idx="1002">
                  <c:v>64.81067439956071</c:v>
                </c:pt>
                <c:pt idx="1003">
                  <c:v>64.819516651245252</c:v>
                </c:pt>
                <c:pt idx="1004">
                  <c:v>64.828356383639218</c:v>
                </c:pt>
                <c:pt idx="1005">
                  <c:v>64.837193605988361</c:v>
                </c:pt>
                <c:pt idx="1006">
                  <c:v>64.84602832751952</c:v>
                </c:pt>
                <c:pt idx="1007">
                  <c:v>64.854860557440773</c:v>
                </c:pt>
                <c:pt idx="1008">
                  <c:v>64.863690304941471</c:v>
                </c:pt>
                <c:pt idx="1009">
                  <c:v>64.87251757919239</c:v>
                </c:pt>
                <c:pt idx="1010">
                  <c:v>64.881342389345733</c:v>
                </c:pt>
                <c:pt idx="1011">
                  <c:v>64.890164744535298</c:v>
                </c:pt>
                <c:pt idx="1012">
                  <c:v>64.898984653876497</c:v>
                </c:pt>
                <c:pt idx="1013">
                  <c:v>64.907802126466478</c:v>
                </c:pt>
                <c:pt idx="1014">
                  <c:v>64.916617171384175</c:v>
                </c:pt>
                <c:pt idx="1015">
                  <c:v>64.925429797690441</c:v>
                </c:pt>
                <c:pt idx="1016">
                  <c:v>64.934240014428084</c:v>
                </c:pt>
                <c:pt idx="1017">
                  <c:v>64.943047830621936</c:v>
                </c:pt>
                <c:pt idx="1018">
                  <c:v>64.951853255279048</c:v>
                </c:pt>
                <c:pt idx="1019">
                  <c:v>64.96065629738861</c:v>
                </c:pt>
                <c:pt idx="1020">
                  <c:v>64.969456965922134</c:v>
                </c:pt>
                <c:pt idx="1021">
                  <c:v>64.978255269833539</c:v>
                </c:pt>
                <c:pt idx="1022">
                  <c:v>64.987051218059165</c:v>
                </c:pt>
                <c:pt idx="1023">
                  <c:v>64.995844819517913</c:v>
                </c:pt>
                <c:pt idx="1024">
                  <c:v>65.004636083111322</c:v>
                </c:pt>
                <c:pt idx="1025">
                  <c:v>65.013425017723577</c:v>
                </c:pt>
                <c:pt idx="1026">
                  <c:v>65.022211632221726</c:v>
                </c:pt>
                <c:pt idx="1027">
                  <c:v>65.030995935455607</c:v>
                </c:pt>
                <c:pt idx="1028">
                  <c:v>65.03977793625802</c:v>
                </c:pt>
                <c:pt idx="1029">
                  <c:v>65.048557643444767</c:v>
                </c:pt>
                <c:pt idx="1030">
                  <c:v>65.057335065814769</c:v>
                </c:pt>
                <c:pt idx="1031">
                  <c:v>65.066110212150093</c:v>
                </c:pt>
                <c:pt idx="1032">
                  <c:v>65.074883091216066</c:v>
                </c:pt>
                <c:pt idx="1033">
                  <c:v>65.083653711761357</c:v>
                </c:pt>
                <c:pt idx="1034">
                  <c:v>65.092422082518013</c:v>
                </c:pt>
                <c:pt idx="1035">
                  <c:v>65.101188212201549</c:v>
                </c:pt>
                <c:pt idx="1036">
                  <c:v>65.10995210951107</c:v>
                </c:pt>
                <c:pt idx="1037">
                  <c:v>65.118713783129294</c:v>
                </c:pt>
                <c:pt idx="1038">
                  <c:v>65.127473241722626</c:v>
                </c:pt>
                <c:pt idx="1039">
                  <c:v>65.136230493941284</c:v>
                </c:pt>
                <c:pt idx="1040">
                  <c:v>65.144985548419314</c:v>
                </c:pt>
                <c:pt idx="1041">
                  <c:v>65.153738413774704</c:v>
                </c:pt>
                <c:pt idx="1042">
                  <c:v>65.162489098609456</c:v>
                </c:pt>
                <c:pt idx="1043">
                  <c:v>65.171237611509625</c:v>
                </c:pt>
                <c:pt idx="1044">
                  <c:v>65.179983961045437</c:v>
                </c:pt>
                <c:pt idx="1045">
                  <c:v>65.188728155771315</c:v>
                </c:pt>
                <c:pt idx="1046">
                  <c:v>65.197470204226036</c:v>
                </c:pt>
                <c:pt idx="1047">
                  <c:v>65.206210114932688</c:v>
                </c:pt>
                <c:pt idx="1048">
                  <c:v>65.214947896398812</c:v>
                </c:pt>
                <c:pt idx="1049">
                  <c:v>65.223683557116487</c:v>
                </c:pt>
                <c:pt idx="1050">
                  <c:v>65.232417105562376</c:v>
                </c:pt>
                <c:pt idx="1051">
                  <c:v>65.241148550197778</c:v>
                </c:pt>
                <c:pt idx="1052">
                  <c:v>65.249877899468714</c:v>
                </c:pt>
                <c:pt idx="1053">
                  <c:v>65.258605161806045</c:v>
                </c:pt>
                <c:pt idx="1054">
                  <c:v>65.267330345625467</c:v>
                </c:pt>
                <c:pt idx="1055">
                  <c:v>65.276053459327628</c:v>
                </c:pt>
                <c:pt idx="1056">
                  <c:v>65.284774511298181</c:v>
                </c:pt>
                <c:pt idx="1057">
                  <c:v>65.293493509907861</c:v>
                </c:pt>
                <c:pt idx="1058">
                  <c:v>65.30221046351258</c:v>
                </c:pt>
                <c:pt idx="1059">
                  <c:v>65.310925380453412</c:v>
                </c:pt>
                <c:pt idx="1060">
                  <c:v>65.319638269056767</c:v>
                </c:pt>
                <c:pt idx="1061">
                  <c:v>65.32834913763439</c:v>
                </c:pt>
                <c:pt idx="1062">
                  <c:v>65.337057994483459</c:v>
                </c:pt>
                <c:pt idx="1063">
                  <c:v>65.345764847886628</c:v>
                </c:pt>
                <c:pt idx="1064">
                  <c:v>65.354469706112141</c:v>
                </c:pt>
                <c:pt idx="1065">
                  <c:v>65.363172577413835</c:v>
                </c:pt>
                <c:pt idx="1066">
                  <c:v>65.371873470031275</c:v>
                </c:pt>
                <c:pt idx="1067">
                  <c:v>65.380572392189762</c:v>
                </c:pt>
                <c:pt idx="1068">
                  <c:v>65.38926935210047</c:v>
                </c:pt>
                <c:pt idx="1069">
                  <c:v>65.39796435796039</c:v>
                </c:pt>
                <c:pt idx="1070">
                  <c:v>65.406657417952559</c:v>
                </c:pt>
                <c:pt idx="1071">
                  <c:v>65.415348540245972</c:v>
                </c:pt>
                <c:pt idx="1072">
                  <c:v>65.424037732995799</c:v>
                </c:pt>
                <c:pt idx="1073">
                  <c:v>65.432725004343268</c:v>
                </c:pt>
                <c:pt idx="1074">
                  <c:v>65.441410362415922</c:v>
                </c:pt>
                <c:pt idx="1075">
                  <c:v>65.450093815327548</c:v>
                </c:pt>
                <c:pt idx="1076">
                  <c:v>65.458775371178291</c:v>
                </c:pt>
                <c:pt idx="1077">
                  <c:v>65.467455038054723</c:v>
                </c:pt>
                <c:pt idx="1078">
                  <c:v>65.476132824029889</c:v>
                </c:pt>
                <c:pt idx="1079">
                  <c:v>65.484808737163405</c:v>
                </c:pt>
                <c:pt idx="1080">
                  <c:v>65.493482785501456</c:v>
                </c:pt>
                <c:pt idx="1081">
                  <c:v>65.502154977076941</c:v>
                </c:pt>
                <c:pt idx="1082">
                  <c:v>65.510825319909472</c:v>
                </c:pt>
                <c:pt idx="1083">
                  <c:v>65.519493822005501</c:v>
                </c:pt>
                <c:pt idx="1084">
                  <c:v>65.528160491358264</c:v>
                </c:pt>
                <c:pt idx="1085">
                  <c:v>65.536825335948009</c:v>
                </c:pt>
                <c:pt idx="1086">
                  <c:v>65.545488363741939</c:v>
                </c:pt>
                <c:pt idx="1087">
                  <c:v>65.554149582694279</c:v>
                </c:pt>
                <c:pt idx="1088">
                  <c:v>65.562809000746398</c:v>
                </c:pt>
                <c:pt idx="1089">
                  <c:v>65.571466625826844</c:v>
                </c:pt>
                <c:pt idx="1090">
                  <c:v>65.580122465851375</c:v>
                </c:pt>
                <c:pt idx="1091">
                  <c:v>65.588776528723074</c:v>
                </c:pt>
                <c:pt idx="1092">
                  <c:v>65.597428822332361</c:v>
                </c:pt>
                <c:pt idx="1093">
                  <c:v>65.606079354557068</c:v>
                </c:pt>
                <c:pt idx="1094">
                  <c:v>65.614728133262545</c:v>
                </c:pt>
                <c:pt idx="1095">
                  <c:v>65.623375166301614</c:v>
                </c:pt>
                <c:pt idx="1096">
                  <c:v>65.632020461514756</c:v>
                </c:pt>
                <c:pt idx="1097">
                  <c:v>65.640664026730107</c:v>
                </c:pt>
                <c:pt idx="1098">
                  <c:v>65.649305869763481</c:v>
                </c:pt>
                <c:pt idx="1099">
                  <c:v>65.657945998418484</c:v>
                </c:pt>
                <c:pt idx="1100">
                  <c:v>65.6665844204866</c:v>
                </c:pt>
                <c:pt idx="1101">
                  <c:v>65.675221143747166</c:v>
                </c:pt>
                <c:pt idx="1102">
                  <c:v>65.683856175967477</c:v>
                </c:pt>
                <c:pt idx="1103">
                  <c:v>65.692489524902854</c:v>
                </c:pt>
                <c:pt idx="1104">
                  <c:v>65.70112119829669</c:v>
                </c:pt>
                <c:pt idx="1105">
                  <c:v>65.709751203880487</c:v>
                </c:pt>
                <c:pt idx="1106">
                  <c:v>65.71837954937395</c:v>
                </c:pt>
                <c:pt idx="1107">
                  <c:v>65.727006242485047</c:v>
                </c:pt>
                <c:pt idx="1108">
                  <c:v>65.735631290910035</c:v>
                </c:pt>
                <c:pt idx="1109">
                  <c:v>65.744254702333507</c:v>
                </c:pt>
                <c:pt idx="1110">
                  <c:v>65.752876484428498</c:v>
                </c:pt>
                <c:pt idx="1111">
                  <c:v>65.761496644856521</c:v>
                </c:pt>
                <c:pt idx="1112">
                  <c:v>65.770115191267607</c:v>
                </c:pt>
                <c:pt idx="1113">
                  <c:v>65.778732131300373</c:v>
                </c:pt>
                <c:pt idx="1114">
                  <c:v>65.787347472582113</c:v>
                </c:pt>
                <c:pt idx="1115">
                  <c:v>65.795961222728749</c:v>
                </c:pt>
                <c:pt idx="1116">
                  <c:v>65.804573389345023</c:v>
                </c:pt>
                <c:pt idx="1117">
                  <c:v>65.81318398002449</c:v>
                </c:pt>
                <c:pt idx="1118">
                  <c:v>65.821793002349509</c:v>
                </c:pt>
                <c:pt idx="1119">
                  <c:v>65.830400463891422</c:v>
                </c:pt>
                <c:pt idx="1120">
                  <c:v>65.839006372210534</c:v>
                </c:pt>
                <c:pt idx="1121">
                  <c:v>65.847610734856161</c:v>
                </c:pt>
                <c:pt idx="1122">
                  <c:v>65.856213559366736</c:v>
                </c:pt>
                <c:pt idx="1123">
                  <c:v>65.86481485326982</c:v>
                </c:pt>
                <c:pt idx="1124">
                  <c:v>65.87341462408213</c:v>
                </c:pt>
                <c:pt idx="1125">
                  <c:v>65.882012879309713</c:v>
                </c:pt>
                <c:pt idx="1126">
                  <c:v>65.890609626447855</c:v>
                </c:pt>
                <c:pt idx="1127">
                  <c:v>65.899204872981215</c:v>
                </c:pt>
                <c:pt idx="1128">
                  <c:v>65.907798626383908</c:v>
                </c:pt>
                <c:pt idx="1129">
                  <c:v>65.916390894119431</c:v>
                </c:pt>
                <c:pt idx="1130">
                  <c:v>65.924981683640866</c:v>
                </c:pt>
                <c:pt idx="1131">
                  <c:v>65.933571002390849</c:v>
                </c:pt>
                <c:pt idx="1132">
                  <c:v>65.942158857801616</c:v>
                </c:pt>
                <c:pt idx="1133">
                  <c:v>65.950745257295125</c:v>
                </c:pt>
                <c:pt idx="1134">
                  <c:v>65.959330208283006</c:v>
                </c:pt>
                <c:pt idx="1135">
                  <c:v>65.967913718166727</c:v>
                </c:pt>
                <c:pt idx="1136">
                  <c:v>65.976495794337552</c:v>
                </c:pt>
                <c:pt idx="1137">
                  <c:v>65.985076444176642</c:v>
                </c:pt>
                <c:pt idx="1138">
                  <c:v>65.993655675055123</c:v>
                </c:pt>
                <c:pt idx="1139">
                  <c:v>66.00223349433405</c:v>
                </c:pt>
                <c:pt idx="1140">
                  <c:v>66.010809909364568</c:v>
                </c:pt>
                <c:pt idx="1141">
                  <c:v>66.019384927487906</c:v>
                </c:pt>
                <c:pt idx="1142">
                  <c:v>66.027958556035415</c:v>
                </c:pt>
                <c:pt idx="1143">
                  <c:v>66.03653080232867</c:v>
                </c:pt>
                <c:pt idx="1144">
                  <c:v>66.045101673679468</c:v>
                </c:pt>
                <c:pt idx="1145">
                  <c:v>66.053671177389916</c:v>
                </c:pt>
                <c:pt idx="1146">
                  <c:v>66.062239320752454</c:v>
                </c:pt>
                <c:pt idx="1147">
                  <c:v>66.070806111049947</c:v>
                </c:pt>
                <c:pt idx="1148">
                  <c:v>66.079371555555667</c:v>
                </c:pt>
                <c:pt idx="1149">
                  <c:v>66.087935661533422</c:v>
                </c:pt>
                <c:pt idx="1150">
                  <c:v>66.096498436237539</c:v>
                </c:pt>
                <c:pt idx="1151">
                  <c:v>66.10505988691294</c:v>
                </c:pt>
                <c:pt idx="1152">
                  <c:v>66.113620020795224</c:v>
                </c:pt>
                <c:pt idx="1153">
                  <c:v>66.122178845110653</c:v>
                </c:pt>
                <c:pt idx="1154">
                  <c:v>66.130736367076267</c:v>
                </c:pt>
                <c:pt idx="1155">
                  <c:v>66.139292593899853</c:v>
                </c:pt>
                <c:pt idx="1156">
                  <c:v>66.147847532780091</c:v>
                </c:pt>
                <c:pt idx="1157">
                  <c:v>66.156401190906507</c:v>
                </c:pt>
                <c:pt idx="1158">
                  <c:v>66.164953575459606</c:v>
                </c:pt>
                <c:pt idx="1159">
                  <c:v>66.173504693610866</c:v>
                </c:pt>
                <c:pt idx="1160">
                  <c:v>66.1820545525228</c:v>
                </c:pt>
                <c:pt idx="1161">
                  <c:v>66.19060315934901</c:v>
                </c:pt>
                <c:pt idx="1162">
                  <c:v>66.199150521234216</c:v>
                </c:pt>
                <c:pt idx="1163">
                  <c:v>66.207696645314343</c:v>
                </c:pt>
                <c:pt idx="1164">
                  <c:v>66.216241538716531</c:v>
                </c:pt>
                <c:pt idx="1165">
                  <c:v>66.224785208559211</c:v>
                </c:pt>
                <c:pt idx="1166">
                  <c:v>66.233327661952131</c:v>
                </c:pt>
                <c:pt idx="1167">
                  <c:v>66.24186890599637</c:v>
                </c:pt>
                <c:pt idx="1168">
                  <c:v>66.250408947784507</c:v>
                </c:pt>
                <c:pt idx="1169">
                  <c:v>66.258947794400498</c:v>
                </c:pt>
                <c:pt idx="1170">
                  <c:v>66.2674854529199</c:v>
                </c:pt>
                <c:pt idx="1171">
                  <c:v>66.276021930409755</c:v>
                </c:pt>
                <c:pt idx="1172">
                  <c:v>66.284557233928723</c:v>
                </c:pt>
                <c:pt idx="1173">
                  <c:v>66.293091370527179</c:v>
                </c:pt>
                <c:pt idx="1174">
                  <c:v>66.301624347247113</c:v>
                </c:pt>
                <c:pt idx="1175">
                  <c:v>66.310156171122301</c:v>
                </c:pt>
                <c:pt idx="1176">
                  <c:v>66.31868684917832</c:v>
                </c:pt>
                <c:pt idx="1177">
                  <c:v>66.327216388432561</c:v>
                </c:pt>
                <c:pt idx="1178">
                  <c:v>66.3357447958943</c:v>
                </c:pt>
                <c:pt idx="1179">
                  <c:v>66.344272078564742</c:v>
                </c:pt>
                <c:pt idx="1180">
                  <c:v>66.352798243437078</c:v>
                </c:pt>
                <c:pt idx="1181">
                  <c:v>66.361323297496497</c:v>
                </c:pt>
                <c:pt idx="1182">
                  <c:v>66.369847247720287</c:v>
                </c:pt>
                <c:pt idx="1183">
                  <c:v>66.378370101077806</c:v>
                </c:pt>
                <c:pt idx="1184">
                  <c:v>66.386891864530568</c:v>
                </c:pt>
                <c:pt idx="1185">
                  <c:v>66.395412545032329</c:v>
                </c:pt>
                <c:pt idx="1186">
                  <c:v>66.403932149529041</c:v>
                </c:pt>
                <c:pt idx="1187">
                  <c:v>66.412450684958969</c:v>
                </c:pt>
                <c:pt idx="1188">
                  <c:v>66.420968158252705</c:v>
                </c:pt>
                <c:pt idx="1189">
                  <c:v>66.429484576333209</c:v>
                </c:pt>
                <c:pt idx="1190">
                  <c:v>66.437999946115895</c:v>
                </c:pt>
                <c:pt idx="1191">
                  <c:v>66.446514274508587</c:v>
                </c:pt>
                <c:pt idx="1192">
                  <c:v>66.45502756841168</c:v>
                </c:pt>
                <c:pt idx="1193">
                  <c:v>66.463539834718063</c:v>
                </c:pt>
                <c:pt idx="1194">
                  <c:v>66.472051080313278</c:v>
                </c:pt>
                <c:pt idx="1195">
                  <c:v>66.480561312075466</c:v>
                </c:pt>
                <c:pt idx="1196">
                  <c:v>66.489070536875488</c:v>
                </c:pt>
                <c:pt idx="1197">
                  <c:v>66.497578761576889</c:v>
                </c:pt>
                <c:pt idx="1198">
                  <c:v>66.50608599303601</c:v>
                </c:pt>
                <c:pt idx="1199">
                  <c:v>66.514592238102011</c:v>
                </c:pt>
                <c:pt idx="1200">
                  <c:v>66.52309750361691</c:v>
                </c:pt>
                <c:pt idx="1201">
                  <c:v>66.5316017964156</c:v>
                </c:pt>
                <c:pt idx="1202">
                  <c:v>66.540105123325944</c:v>
                </c:pt>
                <c:pt idx="1203">
                  <c:v>66.548607491168781</c:v>
                </c:pt>
                <c:pt idx="1204">
                  <c:v>66.557108906757975</c:v>
                </c:pt>
                <c:pt idx="1205">
                  <c:v>66.565609376900454</c:v>
                </c:pt>
                <c:pt idx="1206">
                  <c:v>66.574108908396269</c:v>
                </c:pt>
                <c:pt idx="1207">
                  <c:v>66.582607508038635</c:v>
                </c:pt>
                <c:pt idx="1208">
                  <c:v>66.591105182613944</c:v>
                </c:pt>
                <c:pt idx="1209">
                  <c:v>66.599601938901827</c:v>
                </c:pt>
                <c:pt idx="1210">
                  <c:v>66.608097783675234</c:v>
                </c:pt>
                <c:pt idx="1211">
                  <c:v>66.616592723700364</c:v>
                </c:pt>
                <c:pt idx="1212">
                  <c:v>66.625086765736867</c:v>
                </c:pt>
                <c:pt idx="1213">
                  <c:v>66.633579916537741</c:v>
                </c:pt>
                <c:pt idx="1214">
                  <c:v>66.642072182849432</c:v>
                </c:pt>
                <c:pt idx="1215">
                  <c:v>66.650563571411908</c:v>
                </c:pt>
                <c:pt idx="1216">
                  <c:v>66.659054088958655</c:v>
                </c:pt>
                <c:pt idx="1217">
                  <c:v>66.667543742216708</c:v>
                </c:pt>
                <c:pt idx="1218">
                  <c:v>66.676032537906721</c:v>
                </c:pt>
                <c:pt idx="1219">
                  <c:v>66.684520482743054</c:v>
                </c:pt>
                <c:pt idx="1220">
                  <c:v>66.693007583433683</c:v>
                </c:pt>
                <c:pt idx="1221">
                  <c:v>66.70149384668035</c:v>
                </c:pt>
                <c:pt idx="1222">
                  <c:v>66.709979279178611</c:v>
                </c:pt>
                <c:pt idx="1223">
                  <c:v>66.718463887617759</c:v>
                </c:pt>
                <c:pt idx="1224">
                  <c:v>66.726947678681029</c:v>
                </c:pt>
                <c:pt idx="1225">
                  <c:v>66.735430659045477</c:v>
                </c:pt>
                <c:pt idx="1226">
                  <c:v>66.743912835382147</c:v>
                </c:pt>
                <c:pt idx="1227">
                  <c:v>66.752394214356045</c:v>
                </c:pt>
                <c:pt idx="1228">
                  <c:v>66.760874802626191</c:v>
                </c:pt>
                <c:pt idx="1229">
                  <c:v>66.769354606845667</c:v>
                </c:pt>
                <c:pt idx="1230">
                  <c:v>66.777833633661643</c:v>
                </c:pt>
                <c:pt idx="1231">
                  <c:v>66.786311889715435</c:v>
                </c:pt>
                <c:pt idx="1232">
                  <c:v>66.794789381642545</c:v>
                </c:pt>
                <c:pt idx="1233">
                  <c:v>66.803266116072649</c:v>
                </c:pt>
                <c:pt idx="1234">
                  <c:v>66.811742099629726</c:v>
                </c:pt>
                <c:pt idx="1235">
                  <c:v>66.820217338932039</c:v>
                </c:pt>
                <c:pt idx="1236">
                  <c:v>66.828691840592171</c:v>
                </c:pt>
                <c:pt idx="1237">
                  <c:v>66.837165611217088</c:v>
                </c:pt>
                <c:pt idx="1238">
                  <c:v>66.845638657408173</c:v>
                </c:pt>
                <c:pt idx="1239">
                  <c:v>66.854110985761238</c:v>
                </c:pt>
                <c:pt idx="1240">
                  <c:v>66.86258260286661</c:v>
                </c:pt>
                <c:pt idx="1241">
                  <c:v>66.871053515309129</c:v>
                </c:pt>
                <c:pt idx="1242">
                  <c:v>66.879523729668236</c:v>
                </c:pt>
                <c:pt idx="1243">
                  <c:v>66.88799325251793</c:v>
                </c:pt>
                <c:pt idx="1244">
                  <c:v>66.896462090426894</c:v>
                </c:pt>
                <c:pt idx="1245">
                  <c:v>66.904930249958468</c:v>
                </c:pt>
                <c:pt idx="1246">
                  <c:v>66.913397737670735</c:v>
                </c:pt>
                <c:pt idx="1247">
                  <c:v>66.921864560116532</c:v>
                </c:pt>
                <c:pt idx="1248">
                  <c:v>66.930330723843497</c:v>
                </c:pt>
                <c:pt idx="1249">
                  <c:v>66.938796235394094</c:v>
                </c:pt>
                <c:pt idx="1250">
                  <c:v>66.947261101305656</c:v>
                </c:pt>
                <c:pt idx="1251">
                  <c:v>66.955725328110489</c:v>
                </c:pt>
                <c:pt idx="1252">
                  <c:v>66.964188922335751</c:v>
                </c:pt>
                <c:pt idx="1253">
                  <c:v>66.972651890503698</c:v>
                </c:pt>
                <c:pt idx="1254">
                  <c:v>66.9811142391315</c:v>
                </c:pt>
                <c:pt idx="1255">
                  <c:v>66.989575974731494</c:v>
                </c:pt>
                <c:pt idx="1256">
                  <c:v>66.998037103811058</c:v>
                </c:pt>
                <c:pt idx="1257">
                  <c:v>67.006497632872723</c:v>
                </c:pt>
                <c:pt idx="1258">
                  <c:v>67.014957568414204</c:v>
                </c:pt>
                <c:pt idx="1259">
                  <c:v>67.023416916928426</c:v>
                </c:pt>
                <c:pt idx="1260">
                  <c:v>67.031875684903582</c:v>
                </c:pt>
                <c:pt idx="1261">
                  <c:v>67.040333878823105</c:v>
                </c:pt>
                <c:pt idx="1262">
                  <c:v>67.048791505165809</c:v>
                </c:pt>
                <c:pt idx="1263">
                  <c:v>67.057248570405861</c:v>
                </c:pt>
                <c:pt idx="1264">
                  <c:v>67.065705081012794</c:v>
                </c:pt>
                <c:pt idx="1265">
                  <c:v>67.074161043451596</c:v>
                </c:pt>
                <c:pt idx="1266">
                  <c:v>67.082616464182777</c:v>
                </c:pt>
                <c:pt idx="1267">
                  <c:v>67.091071349662272</c:v>
                </c:pt>
                <c:pt idx="1268">
                  <c:v>67.099525706341623</c:v>
                </c:pt>
                <c:pt idx="1269">
                  <c:v>67.107979540667941</c:v>
                </c:pt>
                <c:pt idx="1270">
                  <c:v>67.116432859083943</c:v>
                </c:pt>
                <c:pt idx="1271">
                  <c:v>67.124885668028028</c:v>
                </c:pt>
                <c:pt idx="1272">
                  <c:v>67.133337973934289</c:v>
                </c:pt>
                <c:pt idx="1273">
                  <c:v>67.141789783232525</c:v>
                </c:pt>
                <c:pt idx="1274">
                  <c:v>67.150241102348303</c:v>
                </c:pt>
                <c:pt idx="1275">
                  <c:v>67.158691937703011</c:v>
                </c:pt>
                <c:pt idx="1276">
                  <c:v>67.167142295713873</c:v>
                </c:pt>
                <c:pt idx="1277">
                  <c:v>67.175592182793977</c:v>
                </c:pt>
                <c:pt idx="1278">
                  <c:v>67.184041605352334</c:v>
                </c:pt>
                <c:pt idx="1279">
                  <c:v>67.19249056979389</c:v>
                </c:pt>
                <c:pt idx="1280">
                  <c:v>67.200939082519568</c:v>
                </c:pt>
                <c:pt idx="1281">
                  <c:v>67.209387149926329</c:v>
                </c:pt>
                <c:pt idx="1282">
                  <c:v>67.21783477840718</c:v>
                </c:pt>
                <c:pt idx="1283">
                  <c:v>67.226281974351224</c:v>
                </c:pt>
                <c:pt idx="1284">
                  <c:v>67.234728744143666</c:v>
                </c:pt>
                <c:pt idx="1285">
                  <c:v>67.243175094165906</c:v>
                </c:pt>
                <c:pt idx="1286">
                  <c:v>67.251621030795505</c:v>
                </c:pt>
                <c:pt idx="1287">
                  <c:v>67.260066560406287</c:v>
                </c:pt>
                <c:pt idx="1288">
                  <c:v>67.268511689368324</c:v>
                </c:pt>
                <c:pt idx="1289">
                  <c:v>67.276956424047995</c:v>
                </c:pt>
                <c:pt idx="1290">
                  <c:v>67.285400770808025</c:v>
                </c:pt>
                <c:pt idx="1291">
                  <c:v>67.293844736007514</c:v>
                </c:pt>
                <c:pt idx="1292">
                  <c:v>67.302288326001943</c:v>
                </c:pt>
                <c:pt idx="1293">
                  <c:v>67.310731547143263</c:v>
                </c:pt>
                <c:pt idx="1294">
                  <c:v>67.319174405779918</c:v>
                </c:pt>
                <c:pt idx="1295">
                  <c:v>67.327616908256815</c:v>
                </c:pt>
                <c:pt idx="1296">
                  <c:v>67.33605906091546</c:v>
                </c:pt>
                <c:pt idx="1297">
                  <c:v>67.34450087009391</c:v>
                </c:pt>
                <c:pt idx="1298">
                  <c:v>67.352942342126852</c:v>
                </c:pt>
                <c:pt idx="1299">
                  <c:v>67.36138348334562</c:v>
                </c:pt>
                <c:pt idx="1300">
                  <c:v>67.36982430007825</c:v>
                </c:pt>
                <c:pt idx="1301">
                  <c:v>67.378264798649482</c:v>
                </c:pt>
                <c:pt idx="1302">
                  <c:v>67.386704985380831</c:v>
                </c:pt>
                <c:pt idx="1303">
                  <c:v>67.395144866590599</c:v>
                </c:pt>
                <c:pt idx="1304">
                  <c:v>67.40358444859389</c:v>
                </c:pt>
                <c:pt idx="1305">
                  <c:v>67.412023737702711</c:v>
                </c:pt>
                <c:pt idx="1306">
                  <c:v>67.420462740225915</c:v>
                </c:pt>
                <c:pt idx="1307">
                  <c:v>67.428901462469312</c:v>
                </c:pt>
                <c:pt idx="1308">
                  <c:v>67.437339910735702</c:v>
                </c:pt>
                <c:pt idx="1309">
                  <c:v>67.445778091324811</c:v>
                </c:pt>
                <c:pt idx="1310">
                  <c:v>67.454216010533472</c:v>
                </c:pt>
                <c:pt idx="1311">
                  <c:v>67.462653674655513</c:v>
                </c:pt>
                <c:pt idx="1312">
                  <c:v>67.471091089981925</c:v>
                </c:pt>
                <c:pt idx="1313">
                  <c:v>67.479528262800812</c:v>
                </c:pt>
                <c:pt idx="1314">
                  <c:v>67.487965199397422</c:v>
                </c:pt>
                <c:pt idx="1315">
                  <c:v>67.496401906054231</c:v>
                </c:pt>
                <c:pt idx="1316">
                  <c:v>67.50483838905096</c:v>
                </c:pt>
                <c:pt idx="1317">
                  <c:v>67.513274654664556</c:v>
                </c:pt>
                <c:pt idx="1318">
                  <c:v>67.521710709169298</c:v>
                </c:pt>
                <c:pt idx="1319">
                  <c:v>67.530146558836819</c:v>
                </c:pt>
                <c:pt idx="1320">
                  <c:v>67.538582209936095</c:v>
                </c:pt>
                <c:pt idx="1321">
                  <c:v>67.547017668733503</c:v>
                </c:pt>
                <c:pt idx="1322">
                  <c:v>67.555452941492902</c:v>
                </c:pt>
                <c:pt idx="1323">
                  <c:v>67.563888034475568</c:v>
                </c:pt>
                <c:pt idx="1324">
                  <c:v>67.572322953940301</c:v>
                </c:pt>
                <c:pt idx="1325">
                  <c:v>67.580757706143473</c:v>
                </c:pt>
                <c:pt idx="1326">
                  <c:v>67.589192297338968</c:v>
                </c:pt>
                <c:pt idx="1327">
                  <c:v>67.597626733778327</c:v>
                </c:pt>
                <c:pt idx="1328">
                  <c:v>67.606061021710715</c:v>
                </c:pt>
                <c:pt idx="1329">
                  <c:v>67.614495167382955</c:v>
                </c:pt>
                <c:pt idx="1330">
                  <c:v>67.62292917703958</c:v>
                </c:pt>
                <c:pt idx="1331">
                  <c:v>67.631363056922893</c:v>
                </c:pt>
                <c:pt idx="1332">
                  <c:v>67.639796813272923</c:v>
                </c:pt>
                <c:pt idx="1333">
                  <c:v>67.648230452327525</c:v>
                </c:pt>
                <c:pt idx="1334">
                  <c:v>67.656663980322406</c:v>
                </c:pt>
                <c:pt idx="1335">
                  <c:v>67.665097403491131</c:v>
                </c:pt>
                <c:pt idx="1336">
                  <c:v>67.67353072806516</c:v>
                </c:pt>
                <c:pt idx="1337">
                  <c:v>67.681963960273904</c:v>
                </c:pt>
                <c:pt idx="1338">
                  <c:v>67.690397106344761</c:v>
                </c:pt>
                <c:pt idx="1339">
                  <c:v>67.698830172503079</c:v>
                </c:pt>
                <c:pt idx="1340">
                  <c:v>67.707263164972318</c:v>
                </c:pt>
                <c:pt idx="1341">
                  <c:v>67.715696089973946</c:v>
                </c:pt>
                <c:pt idx="1342">
                  <c:v>67.724128953727543</c:v>
                </c:pt>
                <c:pt idx="1343">
                  <c:v>67.732561762450857</c:v>
                </c:pt>
                <c:pt idx="1344">
                  <c:v>67.74099452235977</c:v>
                </c:pt>
                <c:pt idx="1345">
                  <c:v>67.749427239668393</c:v>
                </c:pt>
                <c:pt idx="1346">
                  <c:v>67.757859920589027</c:v>
                </c:pt>
                <c:pt idx="1347">
                  <c:v>67.766292571332301</c:v>
                </c:pt>
                <c:pt idx="1348">
                  <c:v>67.774725198107078</c:v>
                </c:pt>
                <c:pt idx="1349">
                  <c:v>67.783157807120617</c:v>
                </c:pt>
                <c:pt idx="1350">
                  <c:v>67.791590404578471</c:v>
                </c:pt>
                <c:pt idx="1351">
                  <c:v>67.800022996684646</c:v>
                </c:pt>
                <c:pt idx="1352">
                  <c:v>67.808455589641568</c:v>
                </c:pt>
                <c:pt idx="1353">
                  <c:v>67.816888189650086</c:v>
                </c:pt>
                <c:pt idx="1354">
                  <c:v>67.825320802909587</c:v>
                </c:pt>
                <c:pt idx="1355">
                  <c:v>67.833753435617993</c:v>
                </c:pt>
                <c:pt idx="1356">
                  <c:v>67.842186093971719</c:v>
                </c:pt>
                <c:pt idx="1357">
                  <c:v>67.850618784165846</c:v>
                </c:pt>
                <c:pt idx="1358">
                  <c:v>67.859051512394032</c:v>
                </c:pt>
                <c:pt idx="1359">
                  <c:v>67.867484284848587</c:v>
                </c:pt>
                <c:pt idx="1360">
                  <c:v>67.875917107720568</c:v>
                </c:pt>
                <c:pt idx="1361">
                  <c:v>67.884349987199684</c:v>
                </c:pt>
                <c:pt idx="1362">
                  <c:v>67.89278292947445</c:v>
                </c:pt>
                <c:pt idx="1363">
                  <c:v>67.901215940732115</c:v>
                </c:pt>
                <c:pt idx="1364">
                  <c:v>67.909649027158792</c:v>
                </c:pt>
                <c:pt idx="1365">
                  <c:v>67.91808219493943</c:v>
                </c:pt>
                <c:pt idx="1366">
                  <c:v>67.926515450257838</c:v>
                </c:pt>
                <c:pt idx="1367">
                  <c:v>67.934948799296762</c:v>
                </c:pt>
                <c:pt idx="1368">
                  <c:v>67.94338224823791</c:v>
                </c:pt>
                <c:pt idx="1369">
                  <c:v>67.951815803261908</c:v>
                </c:pt>
                <c:pt idx="1370">
                  <c:v>67.960249470548447</c:v>
                </c:pt>
                <c:pt idx="1371">
                  <c:v>67.968683256276265</c:v>
                </c:pt>
                <c:pt idx="1372">
                  <c:v>67.977117166623131</c:v>
                </c:pt>
                <c:pt idx="1373">
                  <c:v>67.985551207765965</c:v>
                </c:pt>
                <c:pt idx="1374">
                  <c:v>67.993985385880777</c:v>
                </c:pt>
                <c:pt idx="1375">
                  <c:v>68.002419707142792</c:v>
                </c:pt>
                <c:pt idx="1376">
                  <c:v>68.010854177726429</c:v>
                </c:pt>
                <c:pt idx="1377">
                  <c:v>68.01928880380531</c:v>
                </c:pt>
                <c:pt idx="1378">
                  <c:v>68.027723591552373</c:v>
                </c:pt>
                <c:pt idx="1379">
                  <c:v>68.036158547139806</c:v>
                </c:pt>
                <c:pt idx="1380">
                  <c:v>68.044593676739169</c:v>
                </c:pt>
                <c:pt idx="1381">
                  <c:v>68.053028986521355</c:v>
                </c:pt>
                <c:pt idx="1382">
                  <c:v>68.061464482656646</c:v>
                </c:pt>
                <c:pt idx="1383">
                  <c:v>68.069900171314785</c:v>
                </c:pt>
                <c:pt idx="1384">
                  <c:v>68.078336058664959</c:v>
                </c:pt>
                <c:pt idx="1385">
                  <c:v>68.086772150875817</c:v>
                </c:pt>
                <c:pt idx="1386">
                  <c:v>68.095208454115564</c:v>
                </c:pt>
                <c:pt idx="1387">
                  <c:v>68.103644974551926</c:v>
                </c:pt>
                <c:pt idx="1388">
                  <c:v>68.112081718352258</c:v>
                </c:pt>
                <c:pt idx="1389">
                  <c:v>68.120518691683486</c:v>
                </c:pt>
                <c:pt idx="1390">
                  <c:v>68.128955900712214</c:v>
                </c:pt>
                <c:pt idx="1391">
                  <c:v>68.137393351604715</c:v>
                </c:pt>
                <c:pt idx="1392">
                  <c:v>68.145831050526979</c:v>
                </c:pt>
                <c:pt idx="1393">
                  <c:v>68.154269003644728</c:v>
                </c:pt>
                <c:pt idx="1394">
                  <c:v>68.162707217123469</c:v>
                </c:pt>
                <c:pt idx="1395">
                  <c:v>68.171145697128509</c:v>
                </c:pt>
                <c:pt idx="1396">
                  <c:v>68.179584449825015</c:v>
                </c:pt>
                <c:pt idx="1397">
                  <c:v>68.188023481377996</c:v>
                </c:pt>
                <c:pt idx="1398">
                  <c:v>68.196462797952378</c:v>
                </c:pt>
                <c:pt idx="1399">
                  <c:v>68.204902405713014</c:v>
                </c:pt>
                <c:pt idx="1400">
                  <c:v>68.213342310824729</c:v>
                </c:pt>
                <c:pt idx="1401">
                  <c:v>68.221782519452347</c:v>
                </c:pt>
                <c:pt idx="1402">
                  <c:v>68.230223037760709</c:v>
                </c:pt>
                <c:pt idx="1403">
                  <c:v>68.238663871914724</c:v>
                </c:pt>
                <c:pt idx="1404">
                  <c:v>68.247105028079403</c:v>
                </c:pt>
                <c:pt idx="1405">
                  <c:v>68.255546512419841</c:v>
                </c:pt>
                <c:pt idx="1406">
                  <c:v>68.263988331101345</c:v>
                </c:pt>
                <c:pt idx="1407">
                  <c:v>68.272430490289381</c:v>
                </c:pt>
                <c:pt idx="1408">
                  <c:v>68.280872996149597</c:v>
                </c:pt>
                <c:pt idx="1409">
                  <c:v>68.28931585484797</c:v>
                </c:pt>
                <c:pt idx="1410">
                  <c:v>68.297759072550676</c:v>
                </c:pt>
                <c:pt idx="1411">
                  <c:v>68.306202655424272</c:v>
                </c:pt>
                <c:pt idx="1412">
                  <c:v>68.314646609635616</c:v>
                </c:pt>
                <c:pt idx="1413">
                  <c:v>68.32309094135195</c:v>
                </c:pt>
                <c:pt idx="1414">
                  <c:v>68.33153565674094</c:v>
                </c:pt>
                <c:pt idx="1415">
                  <c:v>68.339980761970679</c:v>
                </c:pt>
                <c:pt idx="1416">
                  <c:v>68.348426263209731</c:v>
                </c:pt>
                <c:pt idx="1417">
                  <c:v>68.35687216662717</c:v>
                </c:pt>
                <c:pt idx="1418">
                  <c:v>68.365318478392581</c:v>
                </c:pt>
                <c:pt idx="1419">
                  <c:v>68.373765204676147</c:v>
                </c:pt>
                <c:pt idx="1420">
                  <c:v>68.382212351648633</c:v>
                </c:pt>
                <c:pt idx="1421">
                  <c:v>68.390659925481415</c:v>
                </c:pt>
                <c:pt idx="1422">
                  <c:v>68.399107932346567</c:v>
                </c:pt>
                <c:pt idx="1423">
                  <c:v>68.407556378416842</c:v>
                </c:pt>
                <c:pt idx="1424">
                  <c:v>68.416005269865678</c:v>
                </c:pt>
                <c:pt idx="1425">
                  <c:v>68.424454612867308</c:v>
                </c:pt>
                <c:pt idx="1426">
                  <c:v>68.432904413596745</c:v>
                </c:pt>
                <c:pt idx="1427">
                  <c:v>68.441354678229843</c:v>
                </c:pt>
                <c:pt idx="1428">
                  <c:v>68.449805412943235</c:v>
                </c:pt>
                <c:pt idx="1429">
                  <c:v>68.458256623914508</c:v>
                </c:pt>
                <c:pt idx="1430">
                  <c:v>68.46670831732213</c:v>
                </c:pt>
                <c:pt idx="1431">
                  <c:v>68.475160499345506</c:v>
                </c:pt>
                <c:pt idx="1432">
                  <c:v>68.483613176165036</c:v>
                </c:pt>
                <c:pt idx="1433">
                  <c:v>68.492066353962116</c:v>
                </c:pt>
                <c:pt idx="1434">
                  <c:v>68.500520038919205</c:v>
                </c:pt>
                <c:pt idx="1435">
                  <c:v>68.508974237219789</c:v>
                </c:pt>
                <c:pt idx="1436">
                  <c:v>68.517428955048473</c:v>
                </c:pt>
                <c:pt idx="1437">
                  <c:v>68.525884198591029</c:v>
                </c:pt>
                <c:pt idx="1438">
                  <c:v>68.534339974034353</c:v>
                </c:pt>
                <c:pt idx="1439">
                  <c:v>68.54279628756656</c:v>
                </c:pt>
                <c:pt idx="1440">
                  <c:v>68.55125314537699</c:v>
                </c:pt>
                <c:pt idx="1441">
                  <c:v>68.559710553656245</c:v>
                </c:pt>
                <c:pt idx="1442">
                  <c:v>68.568168518596195</c:v>
                </c:pt>
                <c:pt idx="1443">
                  <c:v>68.576627046390072</c:v>
                </c:pt>
                <c:pt idx="1444">
                  <c:v>68.585086143232431</c:v>
                </c:pt>
                <c:pt idx="1445">
                  <c:v>68.59354581531926</c:v>
                </c:pt>
                <c:pt idx="1446">
                  <c:v>68.602006068847899</c:v>
                </c:pt>
                <c:pt idx="1447">
                  <c:v>68.610466910017209</c:v>
                </c:pt>
                <c:pt idx="1448">
                  <c:v>68.618928345027484</c:v>
                </c:pt>
                <c:pt idx="1449">
                  <c:v>68.627390380080556</c:v>
                </c:pt>
                <c:pt idx="1450">
                  <c:v>68.635853021379788</c:v>
                </c:pt>
                <c:pt idx="1451">
                  <c:v>68.644316275130123</c:v>
                </c:pt>
                <c:pt idx="1452">
                  <c:v>68.652780147538124</c:v>
                </c:pt>
                <c:pt idx="1453">
                  <c:v>68.661244644812001</c:v>
                </c:pt>
                <c:pt idx="1454">
                  <c:v>68.669709773161614</c:v>
                </c:pt>
                <c:pt idx="1455">
                  <c:v>68.678175538798541</c:v>
                </c:pt>
                <c:pt idx="1456">
                  <c:v>68.68664194793611</c:v>
                </c:pt>
                <c:pt idx="1457">
                  <c:v>68.69510900678938</c:v>
                </c:pt>
                <c:pt idx="1458">
                  <c:v>68.703576721575246</c:v>
                </c:pt>
                <c:pt idx="1459">
                  <c:v>68.712045098512434</c:v>
                </c:pt>
                <c:pt idx="1460">
                  <c:v>68.720514143821518</c:v>
                </c:pt>
                <c:pt idx="1461">
                  <c:v>68.728983863724963</c:v>
                </c:pt>
                <c:pt idx="1462">
                  <c:v>68.73745426444718</c:v>
                </c:pt>
                <c:pt idx="1463">
                  <c:v>68.745925352214542</c:v>
                </c:pt>
                <c:pt idx="1464">
                  <c:v>68.754397133255381</c:v>
                </c:pt>
                <c:pt idx="1465">
                  <c:v>68.762869613800106</c:v>
                </c:pt>
                <c:pt idx="1466">
                  <c:v>68.771342800081143</c:v>
                </c:pt>
                <c:pt idx="1467">
                  <c:v>68.779816698333008</c:v>
                </c:pt>
                <c:pt idx="1468">
                  <c:v>68.78829131479236</c:v>
                </c:pt>
                <c:pt idx="1469">
                  <c:v>68.796766655697994</c:v>
                </c:pt>
                <c:pt idx="1470">
                  <c:v>68.805242727290889</c:v>
                </c:pt>
                <c:pt idx="1471">
                  <c:v>68.813719535814229</c:v>
                </c:pt>
                <c:pt idx="1472">
                  <c:v>68.822197087513501</c:v>
                </c:pt>
                <c:pt idx="1473">
                  <c:v>68.830675388636379</c:v>
                </c:pt>
                <c:pt idx="1474">
                  <c:v>68.839154445432953</c:v>
                </c:pt>
                <c:pt idx="1475">
                  <c:v>68.847634264155559</c:v>
                </c:pt>
                <c:pt idx="1476">
                  <c:v>68.856114851059019</c:v>
                </c:pt>
                <c:pt idx="1477">
                  <c:v>68.864596212400443</c:v>
                </c:pt>
                <c:pt idx="1478">
                  <c:v>68.873078354439485</c:v>
                </c:pt>
                <c:pt idx="1479">
                  <c:v>68.881561283438231</c:v>
                </c:pt>
                <c:pt idx="1480">
                  <c:v>68.890045005661264</c:v>
                </c:pt>
                <c:pt idx="1481">
                  <c:v>68.898529527375729</c:v>
                </c:pt>
                <c:pt idx="1482">
                  <c:v>68.907014854851312</c:v>
                </c:pt>
                <c:pt idx="1483">
                  <c:v>68.915500994360343</c:v>
                </c:pt>
                <c:pt idx="1484">
                  <c:v>68.923987952177754</c:v>
                </c:pt>
                <c:pt idx="1485">
                  <c:v>68.932475734581161</c:v>
                </c:pt>
                <c:pt idx="1486">
                  <c:v>68.940964347850894</c:v>
                </c:pt>
                <c:pt idx="1487">
                  <c:v>68.949453798269971</c:v>
                </c:pt>
                <c:pt idx="1488">
                  <c:v>68.957944092124237</c:v>
                </c:pt>
                <c:pt idx="1489">
                  <c:v>68.966435235702278</c:v>
                </c:pt>
                <c:pt idx="1490">
                  <c:v>68.974927235295553</c:v>
                </c:pt>
                <c:pt idx="1491">
                  <c:v>68.983420097198362</c:v>
                </c:pt>
                <c:pt idx="1492">
                  <c:v>68.991913827707933</c:v>
                </c:pt>
                <c:pt idx="1493">
                  <c:v>69.000408433124349</c:v>
                </c:pt>
                <c:pt idx="1494">
                  <c:v>69.008903919750765</c:v>
                </c:pt>
                <c:pt idx="1495">
                  <c:v>69.017400293893218</c:v>
                </c:pt>
                <c:pt idx="1496">
                  <c:v>69.025897561860859</c:v>
                </c:pt>
                <c:pt idx="1497">
                  <c:v>69.034395729965865</c:v>
                </c:pt>
                <c:pt idx="1498">
                  <c:v>69.042894804523485</c:v>
                </c:pt>
                <c:pt idx="1499">
                  <c:v>69.051394791852132</c:v>
                </c:pt>
                <c:pt idx="1500">
                  <c:v>69.059895698273365</c:v>
                </c:pt>
                <c:pt idx="1501">
                  <c:v>69.068397530111923</c:v>
                </c:pt>
                <c:pt idx="1502">
                  <c:v>69.076900293695772</c:v>
                </c:pt>
                <c:pt idx="1503">
                  <c:v>69.085403995356174</c:v>
                </c:pt>
                <c:pt idx="1504">
                  <c:v>69.093908641427603</c:v>
                </c:pt>
                <c:pt idx="1505">
                  <c:v>69.102414238247945</c:v>
                </c:pt>
                <c:pt idx="1506">
                  <c:v>69.110920792158396</c:v>
                </c:pt>
                <c:pt idx="1507">
                  <c:v>69.119428309503533</c:v>
                </c:pt>
                <c:pt idx="1508">
                  <c:v>69.127936796631388</c:v>
                </c:pt>
                <c:pt idx="1509">
                  <c:v>69.136446259893418</c:v>
                </c:pt>
                <c:pt idx="1510">
                  <c:v>69.144956705644617</c:v>
                </c:pt>
                <c:pt idx="1511">
                  <c:v>69.153468140243433</c:v>
                </c:pt>
                <c:pt idx="1512">
                  <c:v>69.161980570051938</c:v>
                </c:pt>
                <c:pt idx="1513">
                  <c:v>69.17049400143577</c:v>
                </c:pt>
                <c:pt idx="1514">
                  <c:v>69.179008440764164</c:v>
                </c:pt>
                <c:pt idx="1515">
                  <c:v>69.187523894410063</c:v>
                </c:pt>
                <c:pt idx="1516">
                  <c:v>69.196040368750047</c:v>
                </c:pt>
                <c:pt idx="1517">
                  <c:v>69.204557870164464</c:v>
                </c:pt>
                <c:pt idx="1518">
                  <c:v>69.213076405037384</c:v>
                </c:pt>
                <c:pt idx="1519">
                  <c:v>69.221595979756714</c:v>
                </c:pt>
                <c:pt idx="1520">
                  <c:v>69.23011660071414</c:v>
                </c:pt>
                <c:pt idx="1521">
                  <c:v>69.238638274305217</c:v>
                </c:pt>
                <c:pt idx="1522">
                  <c:v>69.247161006929417</c:v>
                </c:pt>
                <c:pt idx="1523">
                  <c:v>69.255684804990125</c:v>
                </c:pt>
                <c:pt idx="1524">
                  <c:v>69.264209674894687</c:v>
                </c:pt>
                <c:pt idx="1525">
                  <c:v>69.272735623054416</c:v>
                </c:pt>
                <c:pt idx="1526">
                  <c:v>69.281262655884703</c:v>
                </c:pt>
                <c:pt idx="1527">
                  <c:v>69.289790779804974</c:v>
                </c:pt>
                <c:pt idx="1528">
                  <c:v>69.29832000123875</c:v>
                </c:pt>
                <c:pt idx="1529">
                  <c:v>69.30685032661367</c:v>
                </c:pt>
                <c:pt idx="1530">
                  <c:v>69.315381762361582</c:v>
                </c:pt>
                <c:pt idx="1531">
                  <c:v>69.323914314918483</c:v>
                </c:pt>
                <c:pt idx="1532">
                  <c:v>69.332447990724646</c:v>
                </c:pt>
                <c:pt idx="1533">
                  <c:v>69.340982796224566</c:v>
                </c:pt>
                <c:pt idx="1534">
                  <c:v>69.349518737867072</c:v>
                </c:pt>
                <c:pt idx="1535">
                  <c:v>69.358055822105342</c:v>
                </c:pt>
                <c:pt idx="1536">
                  <c:v>69.36659405539686</c:v>
                </c:pt>
                <c:pt idx="1537">
                  <c:v>69.375133444203598</c:v>
                </c:pt>
                <c:pt idx="1538">
                  <c:v>69.383673994991909</c:v>
                </c:pt>
                <c:pt idx="1539">
                  <c:v>69.392215714232663</c:v>
                </c:pt>
                <c:pt idx="1540">
                  <c:v>69.400758608401176</c:v>
                </c:pt>
                <c:pt idx="1541">
                  <c:v>69.409302683977373</c:v>
                </c:pt>
                <c:pt idx="1542">
                  <c:v>69.417847947445736</c:v>
                </c:pt>
                <c:pt idx="1543">
                  <c:v>69.426394405295341</c:v>
                </c:pt>
                <c:pt idx="1544">
                  <c:v>69.434942064019936</c:v>
                </c:pt>
                <c:pt idx="1545">
                  <c:v>69.443490930117932</c:v>
                </c:pt>
                <c:pt idx="1546">
                  <c:v>69.452041010092472</c:v>
                </c:pt>
                <c:pt idx="1547">
                  <c:v>69.460592310451446</c:v>
                </c:pt>
                <c:pt idx="1548">
                  <c:v>69.469144837707546</c:v>
                </c:pt>
                <c:pt idx="1549">
                  <c:v>69.477698598378282</c:v>
                </c:pt>
                <c:pt idx="1550">
                  <c:v>69.486253598985982</c:v>
                </c:pt>
                <c:pt idx="1551">
                  <c:v>69.494809846057919</c:v>
                </c:pt>
                <c:pt idx="1552">
                  <c:v>69.503367346126282</c:v>
                </c:pt>
                <c:pt idx="1553">
                  <c:v>69.511926105728236</c:v>
                </c:pt>
                <c:pt idx="1554">
                  <c:v>69.520486131405903</c:v>
                </c:pt>
                <c:pt idx="1555">
                  <c:v>69.529047429706466</c:v>
                </c:pt>
                <c:pt idx="1556">
                  <c:v>69.537610007182181</c:v>
                </c:pt>
                <c:pt idx="1557">
                  <c:v>69.546173870390447</c:v>
                </c:pt>
                <c:pt idx="1558">
                  <c:v>69.554739025893724</c:v>
                </c:pt>
                <c:pt idx="1559">
                  <c:v>69.563305480259714</c:v>
                </c:pt>
                <c:pt idx="1560">
                  <c:v>69.571873240061294</c:v>
                </c:pt>
                <c:pt idx="1561">
                  <c:v>69.580442311876624</c:v>
                </c:pt>
                <c:pt idx="1562">
                  <c:v>69.589012702289153</c:v>
                </c:pt>
                <c:pt idx="1563">
                  <c:v>69.597584417887589</c:v>
                </c:pt>
                <c:pt idx="1564">
                  <c:v>69.606157465266079</c:v>
                </c:pt>
                <c:pt idx="1565">
                  <c:v>69.614731851024104</c:v>
                </c:pt>
                <c:pt idx="1566">
                  <c:v>69.62330758176661</c:v>
                </c:pt>
                <c:pt idx="1567">
                  <c:v>69.631884664103993</c:v>
                </c:pt>
                <c:pt idx="1568">
                  <c:v>69.640463104652156</c:v>
                </c:pt>
                <c:pt idx="1569">
                  <c:v>69.649042910032534</c:v>
                </c:pt>
                <c:pt idx="1570">
                  <c:v>69.657624086872161</c:v>
                </c:pt>
                <c:pt idx="1571">
                  <c:v>69.66620664180364</c:v>
                </c:pt>
                <c:pt idx="1572">
                  <c:v>69.67479058146526</c:v>
                </c:pt>
                <c:pt idx="1573">
                  <c:v>69.683375912500992</c:v>
                </c:pt>
                <c:pt idx="1574">
                  <c:v>69.691962641560508</c:v>
                </c:pt>
                <c:pt idx="1575">
                  <c:v>69.700550775299263</c:v>
                </c:pt>
                <c:pt idx="1576">
                  <c:v>69.709140320378467</c:v>
                </c:pt>
                <c:pt idx="1577">
                  <c:v>69.717731283465213</c:v>
                </c:pt>
                <c:pt idx="1578">
                  <c:v>69.726323671232464</c:v>
                </c:pt>
                <c:pt idx="1579">
                  <c:v>69.734917490359024</c:v>
                </c:pt>
                <c:pt idx="1580">
                  <c:v>69.743512747529692</c:v>
                </c:pt>
                <c:pt idx="1581">
                  <c:v>69.752109449435267</c:v>
                </c:pt>
                <c:pt idx="1582">
                  <c:v>69.760707602772527</c:v>
                </c:pt>
                <c:pt idx="1583">
                  <c:v>69.769307214244307</c:v>
                </c:pt>
                <c:pt idx="1584">
                  <c:v>69.777908290559552</c:v>
                </c:pt>
                <c:pt idx="1585">
                  <c:v>69.78651083843333</c:v>
                </c:pt>
                <c:pt idx="1586">
                  <c:v>69.795114864586878</c:v>
                </c:pt>
                <c:pt idx="1587">
                  <c:v>69.803720375747659</c:v>
                </c:pt>
                <c:pt idx="1588">
                  <c:v>69.812327378649357</c:v>
                </c:pt>
                <c:pt idx="1589">
                  <c:v>69.820935880031925</c:v>
                </c:pt>
                <c:pt idx="1590">
                  <c:v>69.829545886641668</c:v>
                </c:pt>
                <c:pt idx="1591">
                  <c:v>69.838157405231215</c:v>
                </c:pt>
                <c:pt idx="1592">
                  <c:v>69.846770442559645</c:v>
                </c:pt>
                <c:pt idx="1593">
                  <c:v>69.855385005392407</c:v>
                </c:pt>
                <c:pt idx="1594">
                  <c:v>69.86400110050144</c:v>
                </c:pt>
                <c:pt idx="1595">
                  <c:v>69.872618734665252</c:v>
                </c:pt>
                <c:pt idx="1596">
                  <c:v>69.881237914668802</c:v>
                </c:pt>
                <c:pt idx="1597">
                  <c:v>69.889858647303711</c:v>
                </c:pt>
                <c:pt idx="1598">
                  <c:v>69.898480939368199</c:v>
                </c:pt>
                <c:pt idx="1599">
                  <c:v>69.907104797667159</c:v>
                </c:pt>
                <c:pt idx="1600">
                  <c:v>69.915730229012183</c:v>
                </c:pt>
                <c:pt idx="1601">
                  <c:v>69.924357240221582</c:v>
                </c:pt>
                <c:pt idx="1602">
                  <c:v>69.932985838120487</c:v>
                </c:pt>
                <c:pt idx="1603">
                  <c:v>69.941616029540825</c:v>
                </c:pt>
                <c:pt idx="1604">
                  <c:v>69.950247821321398</c:v>
                </c:pt>
                <c:pt idx="1605">
                  <c:v>69.958881220307902</c:v>
                </c:pt>
                <c:pt idx="1606">
                  <c:v>69.967516233352953</c:v>
                </c:pt>
                <c:pt idx="1607">
                  <c:v>69.976152867316159</c:v>
                </c:pt>
                <c:pt idx="1608">
                  <c:v>69.984791129064149</c:v>
                </c:pt>
                <c:pt idx="1609">
                  <c:v>69.993431025470599</c:v>
                </c:pt>
                <c:pt idx="1610">
                  <c:v>70.002072563416291</c:v>
                </c:pt>
                <c:pt idx="1611">
                  <c:v>70.010715749789142</c:v>
                </c:pt>
                <c:pt idx="1612">
                  <c:v>70.019360591484215</c:v>
                </c:pt>
                <c:pt idx="1613">
                  <c:v>70.028007095403822</c:v>
                </c:pt>
                <c:pt idx="1614">
                  <c:v>70.036655268457523</c:v>
                </c:pt>
                <c:pt idx="1615">
                  <c:v>70.045305117562151</c:v>
                </c:pt>
                <c:pt idx="1616">
                  <c:v>70.053956649641918</c:v>
                </c:pt>
                <c:pt idx="1617">
                  <c:v>70.062609871628354</c:v>
                </c:pt>
                <c:pt idx="1618">
                  <c:v>70.071264790460461</c:v>
                </c:pt>
                <c:pt idx="1619">
                  <c:v>70.079921413084676</c:v>
                </c:pt>
                <c:pt idx="1620">
                  <c:v>70.088579746454911</c:v>
                </c:pt>
                <c:pt idx="1621">
                  <c:v>70.097239797532652</c:v>
                </c:pt>
                <c:pt idx="1622">
                  <c:v>70.105901573286943</c:v>
                </c:pt>
                <c:pt idx="1623">
                  <c:v>70.114565080694433</c:v>
                </c:pt>
                <c:pt idx="1624">
                  <c:v>70.12323032673946</c:v>
                </c:pt>
                <c:pt idx="1625">
                  <c:v>70.131897318414062</c:v>
                </c:pt>
                <c:pt idx="1626">
                  <c:v>70.140566062717994</c:v>
                </c:pt>
                <c:pt idx="1627">
                  <c:v>70.149236566658828</c:v>
                </c:pt>
                <c:pt idx="1628">
                  <c:v>70.15790883725191</c:v>
                </c:pt>
                <c:pt idx="1629">
                  <c:v>70.166582881520526</c:v>
                </c:pt>
                <c:pt idx="1630">
                  <c:v>70.175258706495782</c:v>
                </c:pt>
                <c:pt idx="1631">
                  <c:v>70.183936319216826</c:v>
                </c:pt>
                <c:pt idx="1632">
                  <c:v>70.192615726730736</c:v>
                </c:pt>
                <c:pt idx="1633">
                  <c:v>70.201296936092618</c:v>
                </c:pt>
                <c:pt idx="1634">
                  <c:v>70.209979954365707</c:v>
                </c:pt>
                <c:pt idx="1635">
                  <c:v>70.218664788621311</c:v>
                </c:pt>
                <c:pt idx="1636">
                  <c:v>70.227351445938908</c:v>
                </c:pt>
                <c:pt idx="1637">
                  <c:v>70.236039933406175</c:v>
                </c:pt>
                <c:pt idx="1638">
                  <c:v>70.244730258119048</c:v>
                </c:pt>
                <c:pt idx="1639">
                  <c:v>70.253422427181746</c:v>
                </c:pt>
                <c:pt idx="1640">
                  <c:v>70.262116447706788</c:v>
                </c:pt>
                <c:pt idx="1641">
                  <c:v>70.270812326815104</c:v>
                </c:pt>
                <c:pt idx="1642">
                  <c:v>70.279510071636011</c:v>
                </c:pt>
                <c:pt idx="1643">
                  <c:v>70.288209689307322</c:v>
                </c:pt>
                <c:pt idx="1644">
                  <c:v>70.296911186975308</c:v>
                </c:pt>
                <c:pt idx="1645">
                  <c:v>70.305614571794791</c:v>
                </c:pt>
                <c:pt idx="1646">
                  <c:v>70.314319850929223</c:v>
                </c:pt>
                <c:pt idx="1647">
                  <c:v>70.323027031550609</c:v>
                </c:pt>
                <c:pt idx="1648">
                  <c:v>70.331736120839722</c:v>
                </c:pt>
                <c:pt idx="1649">
                  <c:v>70.340447125985975</c:v>
                </c:pt>
                <c:pt idx="1650">
                  <c:v>70.349160054187593</c:v>
                </c:pt>
                <c:pt idx="1651">
                  <c:v>70.357874912651567</c:v>
                </c:pt>
                <c:pt idx="1652">
                  <c:v>70.366591708593759</c:v>
                </c:pt>
                <c:pt idx="1653">
                  <c:v>70.375310449238953</c:v>
                </c:pt>
                <c:pt idx="1654">
                  <c:v>70.384031141820813</c:v>
                </c:pt>
                <c:pt idx="1655">
                  <c:v>70.392753793582017</c:v>
                </c:pt>
                <c:pt idx="1656">
                  <c:v>70.401478411774278</c:v>
                </c:pt>
                <c:pt idx="1657">
                  <c:v>70.410205003658376</c:v>
                </c:pt>
                <c:pt idx="1658">
                  <c:v>70.418933576504187</c:v>
                </c:pt>
                <c:pt idx="1659">
                  <c:v>70.427664137590753</c:v>
                </c:pt>
                <c:pt idx="1660">
                  <c:v>70.436396694206351</c:v>
                </c:pt>
                <c:pt idx="1661">
                  <c:v>70.445131253648469</c:v>
                </c:pt>
                <c:pt idx="1662">
                  <c:v>70.453867823223945</c:v>
                </c:pt>
                <c:pt idx="1663">
                  <c:v>70.462606410248881</c:v>
                </c:pt>
                <c:pt idx="1664">
                  <c:v>70.471347022048846</c:v>
                </c:pt>
                <c:pt idx="1665">
                  <c:v>70.480089665958786</c:v>
                </c:pt>
                <c:pt idx="1666">
                  <c:v>70.48883434932317</c:v>
                </c:pt>
                <c:pt idx="1667">
                  <c:v>70.49758107949593</c:v>
                </c:pt>
                <c:pt idx="1668">
                  <c:v>70.506329863840634</c:v>
                </c:pt>
                <c:pt idx="1669">
                  <c:v>70.515080709730427</c:v>
                </c:pt>
                <c:pt idx="1670">
                  <c:v>70.523833624548132</c:v>
                </c:pt>
                <c:pt idx="1671">
                  <c:v>70.532588615686265</c:v>
                </c:pt>
                <c:pt idx="1672">
                  <c:v>70.541345690547118</c:v>
                </c:pt>
                <c:pt idx="1673">
                  <c:v>70.550104856542774</c:v>
                </c:pt>
                <c:pt idx="1674">
                  <c:v>70.558866121095178</c:v>
                </c:pt>
                <c:pt idx="1675">
                  <c:v>70.567629491636154</c:v>
                </c:pt>
                <c:pt idx="1676">
                  <c:v>70.576394975607457</c:v>
                </c:pt>
                <c:pt idx="1677">
                  <c:v>70.585162580460874</c:v>
                </c:pt>
                <c:pt idx="1678">
                  <c:v>70.593932313658186</c:v>
                </c:pt>
                <c:pt idx="1679">
                  <c:v>70.602704182671303</c:v>
                </c:pt>
                <c:pt idx="1680">
                  <c:v>70.611478194982212</c:v>
                </c:pt>
                <c:pt idx="1681">
                  <c:v>70.620254358083145</c:v>
                </c:pt>
                <c:pt idx="1682">
                  <c:v>70.629032679476509</c:v>
                </c:pt>
                <c:pt idx="1683">
                  <c:v>70.637813166675016</c:v>
                </c:pt>
                <c:pt idx="1684">
                  <c:v>70.646595827201665</c:v>
                </c:pt>
                <c:pt idx="1685">
                  <c:v>70.655380668589899</c:v>
                </c:pt>
                <c:pt idx="1686">
                  <c:v>70.664167698383508</c:v>
                </c:pt>
                <c:pt idx="1687">
                  <c:v>70.672956924136798</c:v>
                </c:pt>
                <c:pt idx="1688">
                  <c:v>70.681748353414562</c:v>
                </c:pt>
                <c:pt idx="1689">
                  <c:v>70.690541993792195</c:v>
                </c:pt>
                <c:pt idx="1690">
                  <c:v>70.699337852855692</c:v>
                </c:pt>
                <c:pt idx="1691">
                  <c:v>70.708135938201707</c:v>
                </c:pt>
                <c:pt idx="1692">
                  <c:v>70.716936257437595</c:v>
                </c:pt>
                <c:pt idx="1693">
                  <c:v>70.725738818181526</c:v>
                </c:pt>
                <c:pt idx="1694">
                  <c:v>70.73454362806244</c:v>
                </c:pt>
                <c:pt idx="1695">
                  <c:v>70.743350694720135</c:v>
                </c:pt>
                <c:pt idx="1696">
                  <c:v>70.752160025805367</c:v>
                </c:pt>
                <c:pt idx="1697">
                  <c:v>70.760971628979817</c:v>
                </c:pt>
                <c:pt idx="1698">
                  <c:v>70.769785511916211</c:v>
                </c:pt>
                <c:pt idx="1699">
                  <c:v>70.778601682298302</c:v>
                </c:pt>
                <c:pt idx="1700">
                  <c:v>70.787420147820995</c:v>
                </c:pt>
                <c:pt idx="1701">
                  <c:v>70.796240916190342</c:v>
                </c:pt>
                <c:pt idx="1702">
                  <c:v>70.805063995123604</c:v>
                </c:pt>
                <c:pt idx="1703">
                  <c:v>70.813889392349324</c:v>
                </c:pt>
                <c:pt idx="1704">
                  <c:v>70.822717115607375</c:v>
                </c:pt>
                <c:pt idx="1705">
                  <c:v>70.831547172648968</c:v>
                </c:pt>
                <c:pt idx="1706">
                  <c:v>70.840379571236767</c:v>
                </c:pt>
                <c:pt idx="1707">
                  <c:v>70.849214319144906</c:v>
                </c:pt>
                <c:pt idx="1708">
                  <c:v>70.858051424159015</c:v>
                </c:pt>
                <c:pt idx="1709">
                  <c:v>70.866890894076334</c:v>
                </c:pt>
                <c:pt idx="1710">
                  <c:v>70.875732736705729</c:v>
                </c:pt>
                <c:pt idx="1711">
                  <c:v>70.884576959867729</c:v>
                </c:pt>
                <c:pt idx="1712">
                  <c:v>70.893423571394607</c:v>
                </c:pt>
                <c:pt idx="1713">
                  <c:v>70.90227257913044</c:v>
                </c:pt>
                <c:pt idx="1714">
                  <c:v>70.911123990931117</c:v>
                </c:pt>
                <c:pt idx="1715">
                  <c:v>70.919977814664449</c:v>
                </c:pt>
                <c:pt idx="1716">
                  <c:v>70.928834058210171</c:v>
                </c:pt>
                <c:pt idx="1717">
                  <c:v>70.937692729460039</c:v>
                </c:pt>
                <c:pt idx="1718">
                  <c:v>70.946553836317833</c:v>
                </c:pt>
                <c:pt idx="1719">
                  <c:v>70.955417386699466</c:v>
                </c:pt>
                <c:pt idx="1720">
                  <c:v>70.964283388532991</c:v>
                </c:pt>
                <c:pt idx="1721">
                  <c:v>70.973151849758722</c:v>
                </c:pt>
                <c:pt idx="1722">
                  <c:v>70.982022778329167</c:v>
                </c:pt>
                <c:pt idx="1723">
                  <c:v>70.990896182209227</c:v>
                </c:pt>
                <c:pt idx="1724">
                  <c:v>70.999772069376149</c:v>
                </c:pt>
                <c:pt idx="1725">
                  <c:v>71.008650447819619</c:v>
                </c:pt>
                <c:pt idx="1726">
                  <c:v>71.017531325541825</c:v>
                </c:pt>
                <c:pt idx="1727">
                  <c:v>71.026414710557447</c:v>
                </c:pt>
                <c:pt idx="1728">
                  <c:v>71.035300610893842</c:v>
                </c:pt>
                <c:pt idx="1729">
                  <c:v>71.044189034590957</c:v>
                </c:pt>
                <c:pt idx="1730">
                  <c:v>71.053079989701487</c:v>
                </c:pt>
                <c:pt idx="1731">
                  <c:v>71.06197348429086</c:v>
                </c:pt>
                <c:pt idx="1732">
                  <c:v>71.070869526437377</c:v>
                </c:pt>
                <c:pt idx="1733">
                  <c:v>71.07976812423216</c:v>
                </c:pt>
                <c:pt idx="1734">
                  <c:v>71.088669285779304</c:v>
                </c:pt>
                <c:pt idx="1735">
                  <c:v>71.097573019195892</c:v>
                </c:pt>
                <c:pt idx="1736">
                  <c:v>71.106479332612011</c:v>
                </c:pt>
                <c:pt idx="1737">
                  <c:v>71.115388234170922</c:v>
                </c:pt>
                <c:pt idx="1738">
                  <c:v>71.124299732029002</c:v>
                </c:pt>
                <c:pt idx="1739">
                  <c:v>71.133213834355885</c:v>
                </c:pt>
                <c:pt idx="1740">
                  <c:v>71.142130549334425</c:v>
                </c:pt>
                <c:pt idx="1741">
                  <c:v>71.151049885160873</c:v>
                </c:pt>
                <c:pt idx="1742">
                  <c:v>71.159971850044826</c:v>
                </c:pt>
                <c:pt idx="1743">
                  <c:v>71.168896452209367</c:v>
                </c:pt>
                <c:pt idx="1744">
                  <c:v>71.177823699891093</c:v>
                </c:pt>
                <c:pt idx="1745">
                  <c:v>71.186753601340129</c:v>
                </c:pt>
                <c:pt idx="1746">
                  <c:v>71.195686164820245</c:v>
                </c:pt>
                <c:pt idx="1747">
                  <c:v>71.204621398608936</c:v>
                </c:pt>
                <c:pt idx="1748">
                  <c:v>71.213559310997383</c:v>
                </c:pt>
                <c:pt idx="1749">
                  <c:v>71.222499910290622</c:v>
                </c:pt>
                <c:pt idx="1750">
                  <c:v>71.231443204807519</c:v>
                </c:pt>
                <c:pt idx="1751">
                  <c:v>71.240389202880891</c:v>
                </c:pt>
                <c:pt idx="1752">
                  <c:v>71.249337912857527</c:v>
                </c:pt>
                <c:pt idx="1753">
                  <c:v>71.258289343098255</c:v>
                </c:pt>
                <c:pt idx="1754">
                  <c:v>71.267243501978029</c:v>
                </c:pt>
                <c:pt idx="1755">
                  <c:v>71.276200397885972</c:v>
                </c:pt>
                <c:pt idx="1756">
                  <c:v>71.285160039225389</c:v>
                </c:pt>
                <c:pt idx="1757">
                  <c:v>71.294122434413921</c:v>
                </c:pt>
                <c:pt idx="1758">
                  <c:v>71.303087591883539</c:v>
                </c:pt>
                <c:pt idx="1759">
                  <c:v>71.312055520080662</c:v>
                </c:pt>
                <c:pt idx="1760">
                  <c:v>71.321026227466106</c:v>
                </c:pt>
                <c:pt idx="1761">
                  <c:v>71.329999722515311</c:v>
                </c:pt>
                <c:pt idx="1762">
                  <c:v>71.338976013718238</c:v>
                </c:pt>
                <c:pt idx="1763">
                  <c:v>71.347955109579559</c:v>
                </c:pt>
                <c:pt idx="1764">
                  <c:v>71.356937018618652</c:v>
                </c:pt>
                <c:pt idx="1765">
                  <c:v>71.36592174936969</c:v>
                </c:pt>
                <c:pt idx="1766">
                  <c:v>71.374909310381668</c:v>
                </c:pt>
                <c:pt idx="1767">
                  <c:v>71.383899710218529</c:v>
                </c:pt>
                <c:pt idx="1768">
                  <c:v>71.392892957459168</c:v>
                </c:pt>
                <c:pt idx="1769">
                  <c:v>71.401889060697542</c:v>
                </c:pt>
                <c:pt idx="1770">
                  <c:v>71.410888028542686</c:v>
                </c:pt>
                <c:pt idx="1771">
                  <c:v>71.419889869618814</c:v>
                </c:pt>
                <c:pt idx="1772">
                  <c:v>71.428894592565385</c:v>
                </c:pt>
                <c:pt idx="1773">
                  <c:v>71.437902206037151</c:v>
                </c:pt>
                <c:pt idx="1774">
                  <c:v>71.446912718704198</c:v>
                </c:pt>
                <c:pt idx="1775">
                  <c:v>71.455926139252085</c:v>
                </c:pt>
                <c:pt idx="1776">
                  <c:v>71.46494247638185</c:v>
                </c:pt>
                <c:pt idx="1777">
                  <c:v>71.473961738810047</c:v>
                </c:pt>
                <c:pt idx="1778">
                  <c:v>71.482983935268933</c:v>
                </c:pt>
                <c:pt idx="1779">
                  <c:v>71.492009074506413</c:v>
                </c:pt>
                <c:pt idx="1780">
                  <c:v>71.501037165286135</c:v>
                </c:pt>
                <c:pt idx="1781">
                  <c:v>71.510068216387594</c:v>
                </c:pt>
                <c:pt idx="1782">
                  <c:v>71.519102236606173</c:v>
                </c:pt>
                <c:pt idx="1783">
                  <c:v>71.528139234753226</c:v>
                </c:pt>
                <c:pt idx="1784">
                  <c:v>71.53717921965611</c:v>
                </c:pt>
                <c:pt idx="1785">
                  <c:v>71.546222200158297</c:v>
                </c:pt>
                <c:pt idx="1786">
                  <c:v>71.555268185119402</c:v>
                </c:pt>
                <c:pt idx="1787">
                  <c:v>71.564317183415298</c:v>
                </c:pt>
                <c:pt idx="1788">
                  <c:v>71.573369203938128</c:v>
                </c:pt>
                <c:pt idx="1789">
                  <c:v>71.582424255596422</c:v>
                </c:pt>
                <c:pt idx="1790">
                  <c:v>71.591482347315122</c:v>
                </c:pt>
                <c:pt idx="1791">
                  <c:v>71.600543488035726</c:v>
                </c:pt>
                <c:pt idx="1792">
                  <c:v>71.609607686716259</c:v>
                </c:pt>
                <c:pt idx="1793">
                  <c:v>71.618674952331389</c:v>
                </c:pt>
                <c:pt idx="1794">
                  <c:v>71.627745293872565</c:v>
                </c:pt>
                <c:pt idx="1795">
                  <c:v>71.636818720347932</c:v>
                </c:pt>
                <c:pt idx="1796">
                  <c:v>71.645895240782551</c:v>
                </c:pt>
                <c:pt idx="1797">
                  <c:v>71.654974864218417</c:v>
                </c:pt>
                <c:pt idx="1798">
                  <c:v>71.664057599714468</c:v>
                </c:pt>
                <c:pt idx="1799">
                  <c:v>71.673143456346779</c:v>
                </c:pt>
                <c:pt idx="1800">
                  <c:v>71.682232443208505</c:v>
                </c:pt>
                <c:pt idx="1801">
                  <c:v>71.691324569410057</c:v>
                </c:pt>
                <c:pt idx="1802">
                  <c:v>71.700419844079121</c:v>
                </c:pt>
                <c:pt idx="1803">
                  <c:v>71.70951827636074</c:v>
                </c:pt>
                <c:pt idx="1804">
                  <c:v>71.718619875417389</c:v>
                </c:pt>
                <c:pt idx="1805">
                  <c:v>71.727724650429039</c:v>
                </c:pt>
                <c:pt idx="1806">
                  <c:v>71.73683261059324</c:v>
                </c:pt>
                <c:pt idx="1807">
                  <c:v>71.745943765125219</c:v>
                </c:pt>
                <c:pt idx="1808">
                  <c:v>71.755058123257911</c:v>
                </c:pt>
                <c:pt idx="1809">
                  <c:v>71.764175694242027</c:v>
                </c:pt>
                <c:pt idx="1810">
                  <c:v>71.773296487346215</c:v>
                </c:pt>
                <c:pt idx="1811">
                  <c:v>71.782420511856984</c:v>
                </c:pt>
                <c:pt idx="1812">
                  <c:v>71.791547777078947</c:v>
                </c:pt>
                <c:pt idx="1813">
                  <c:v>71.80067829233478</c:v>
                </c:pt>
                <c:pt idx="1814">
                  <c:v>71.80981206696535</c:v>
                </c:pt>
                <c:pt idx="1815">
                  <c:v>71.81894911032974</c:v>
                </c:pt>
                <c:pt idx="1816">
                  <c:v>71.828089431805424</c:v>
                </c:pt>
                <c:pt idx="1817">
                  <c:v>71.83723304078822</c:v>
                </c:pt>
                <c:pt idx="1818">
                  <c:v>71.846379946692451</c:v>
                </c:pt>
                <c:pt idx="1819">
                  <c:v>71.855530158951012</c:v>
                </c:pt>
                <c:pt idx="1820">
                  <c:v>71.864683687015415</c:v>
                </c:pt>
                <c:pt idx="1821">
                  <c:v>71.873840540355914</c:v>
                </c:pt>
                <c:pt idx="1822">
                  <c:v>71.883000728461482</c:v>
                </c:pt>
                <c:pt idx="1823">
                  <c:v>71.89216426084009</c:v>
                </c:pt>
                <c:pt idx="1824">
                  <c:v>71.901331147018524</c:v>
                </c:pt>
                <c:pt idx="1825">
                  <c:v>71.910501396542685</c:v>
                </c:pt>
                <c:pt idx="1826">
                  <c:v>71.919675018977557</c:v>
                </c:pt>
                <c:pt idx="1827">
                  <c:v>71.928852023907311</c:v>
                </c:pt>
                <c:pt idx="1828">
                  <c:v>71.938032420935386</c:v>
                </c:pt>
                <c:pt idx="1829">
                  <c:v>71.947216219684577</c:v>
                </c:pt>
                <c:pt idx="1830">
                  <c:v>71.956403429797106</c:v>
                </c:pt>
                <c:pt idx="1831">
                  <c:v>71.965594060934691</c:v>
                </c:pt>
                <c:pt idx="1832">
                  <c:v>71.974788122778662</c:v>
                </c:pt>
                <c:pt idx="1833">
                  <c:v>71.983985625030016</c:v>
                </c:pt>
                <c:pt idx="1834">
                  <c:v>71.993186577409489</c:v>
                </c:pt>
                <c:pt idx="1835">
                  <c:v>72.002390989657698</c:v>
                </c:pt>
                <c:pt idx="1836">
                  <c:v>72.011598871535114</c:v>
                </c:pt>
                <c:pt idx="1837">
                  <c:v>72.020810232822285</c:v>
                </c:pt>
                <c:pt idx="1838">
                  <c:v>72.030025083319813</c:v>
                </c:pt>
                <c:pt idx="1839">
                  <c:v>72.039243432848437</c:v>
                </c:pt>
                <c:pt idx="1840">
                  <c:v>72.048465291249215</c:v>
                </c:pt>
                <c:pt idx="1841">
                  <c:v>72.057690668383515</c:v>
                </c:pt>
                <c:pt idx="1842">
                  <c:v>72.066919574133109</c:v>
                </c:pt>
                <c:pt idx="1843">
                  <c:v>72.076152018400307</c:v>
                </c:pt>
                <c:pt idx="1844">
                  <c:v>72.085388011108023</c:v>
                </c:pt>
                <c:pt idx="1845">
                  <c:v>72.094627562199818</c:v>
                </c:pt>
                <c:pt idx="1846">
                  <c:v>72.103870681640032</c:v>
                </c:pt>
                <c:pt idx="1847">
                  <c:v>72.113117379413879</c:v>
                </c:pt>
                <c:pt idx="1848">
                  <c:v>72.122367665527491</c:v>
                </c:pt>
                <c:pt idx="1849">
                  <c:v>72.131621550008049</c:v>
                </c:pt>
                <c:pt idx="1850">
                  <c:v>72.140879042903819</c:v>
                </c:pt>
                <c:pt idx="1851">
                  <c:v>72.150140154284315</c:v>
                </c:pt>
                <c:pt idx="1852">
                  <c:v>72.159404894240282</c:v>
                </c:pt>
                <c:pt idx="1853">
                  <c:v>72.168673272883922</c:v>
                </c:pt>
                <c:pt idx="1854">
                  <c:v>72.177945300348824</c:v>
                </c:pt>
                <c:pt idx="1855">
                  <c:v>72.187220986790223</c:v>
                </c:pt>
                <c:pt idx="1856">
                  <c:v>72.196500342384923</c:v>
                </c:pt>
                <c:pt idx="1857">
                  <c:v>72.205783377331514</c:v>
                </c:pt>
                <c:pt idx="1858">
                  <c:v>72.215070101850444</c:v>
                </c:pt>
                <c:pt idx="1859">
                  <c:v>72.224360526184</c:v>
                </c:pt>
                <c:pt idx="1860">
                  <c:v>72.233654660596557</c:v>
                </c:pt>
                <c:pt idx="1861">
                  <c:v>72.24295251537454</c:v>
                </c:pt>
                <c:pt idx="1862">
                  <c:v>72.252254100826647</c:v>
                </c:pt>
                <c:pt idx="1863">
                  <c:v>72.261559427283771</c:v>
                </c:pt>
                <c:pt idx="1864">
                  <c:v>72.270868505099259</c:v>
                </c:pt>
                <c:pt idx="1865">
                  <c:v>72.280181344648881</c:v>
                </c:pt>
                <c:pt idx="1866">
                  <c:v>72.289497956331061</c:v>
                </c:pt>
                <c:pt idx="1867">
                  <c:v>72.298818350566776</c:v>
                </c:pt>
                <c:pt idx="1868">
                  <c:v>72.308142537799853</c:v>
                </c:pt>
                <c:pt idx="1869">
                  <c:v>72.317470528496926</c:v>
                </c:pt>
                <c:pt idx="1870">
                  <c:v>72.326802333147583</c:v>
                </c:pt>
                <c:pt idx="1871">
                  <c:v>72.336137962264488</c:v>
                </c:pt>
                <c:pt idx="1872">
                  <c:v>72.345477426383411</c:v>
                </c:pt>
                <c:pt idx="1873">
                  <c:v>72.354820736063374</c:v>
                </c:pt>
                <c:pt idx="1874">
                  <c:v>72.364167901886731</c:v>
                </c:pt>
                <c:pt idx="1875">
                  <c:v>72.37351893445927</c:v>
                </c:pt>
                <c:pt idx="1876">
                  <c:v>72.382873844410341</c:v>
                </c:pt>
                <c:pt idx="1877">
                  <c:v>72.392232642392855</c:v>
                </c:pt>
                <c:pt idx="1878">
                  <c:v>72.401595339083528</c:v>
                </c:pt>
                <c:pt idx="1879">
                  <c:v>72.410961945182834</c:v>
                </c:pt>
                <c:pt idx="1880">
                  <c:v>72.420332471415222</c:v>
                </c:pt>
                <c:pt idx="1881">
                  <c:v>72.429706928529143</c:v>
                </c:pt>
                <c:pt idx="1882">
                  <c:v>72.439085327297221</c:v>
                </c:pt>
                <c:pt idx="1883">
                  <c:v>72.448467678516224</c:v>
                </c:pt>
                <c:pt idx="1884">
                  <c:v>72.457853993007333</c:v>
                </c:pt>
                <c:pt idx="1885">
                  <c:v>72.467244281616118</c:v>
                </c:pt>
                <c:pt idx="1886">
                  <c:v>72.476638555212702</c:v>
                </c:pt>
                <c:pt idx="1887">
                  <c:v>72.486036824691823</c:v>
                </c:pt>
                <c:pt idx="1888">
                  <c:v>72.495439100972987</c:v>
                </c:pt>
                <c:pt idx="1889">
                  <c:v>72.50484539500053</c:v>
                </c:pt>
                <c:pt idx="1890">
                  <c:v>72.514255717743737</c:v>
                </c:pt>
                <c:pt idx="1891">
                  <c:v>72.523670080196936</c:v>
                </c:pt>
                <c:pt idx="1892">
                  <c:v>72.533088493379637</c:v>
                </c:pt>
                <c:pt idx="1893">
                  <c:v>72.5425109683366</c:v>
                </c:pt>
                <c:pt idx="1894">
                  <c:v>72.55193751613794</c:v>
                </c:pt>
                <c:pt idx="1895">
                  <c:v>72.561368147879307</c:v>
                </c:pt>
                <c:pt idx="1896">
                  <c:v>72.570802874681846</c:v>
                </c:pt>
                <c:pt idx="1897">
                  <c:v>72.580241707692466</c:v>
                </c:pt>
                <c:pt idx="1898">
                  <c:v>72.58968465808384</c:v>
                </c:pt>
                <c:pt idx="1899">
                  <c:v>72.599131737054549</c:v>
                </c:pt>
                <c:pt idx="1900">
                  <c:v>72.608582955829206</c:v>
                </c:pt>
                <c:pt idx="1901">
                  <c:v>72.618038325658546</c:v>
                </c:pt>
                <c:pt idx="1902">
                  <c:v>72.627497857819534</c:v>
                </c:pt>
                <c:pt idx="1903">
                  <c:v>72.636961563615472</c:v>
                </c:pt>
                <c:pt idx="1904">
                  <c:v>72.646429454376147</c:v>
                </c:pt>
                <c:pt idx="1905">
                  <c:v>72.655901541457879</c:v>
                </c:pt>
                <c:pt idx="1906">
                  <c:v>72.665377836243692</c:v>
                </c:pt>
                <c:pt idx="1907">
                  <c:v>72.67485835014341</c:v>
                </c:pt>
                <c:pt idx="1908">
                  <c:v>72.684343094593729</c:v>
                </c:pt>
                <c:pt idx="1909">
                  <c:v>72.693832081058403</c:v>
                </c:pt>
                <c:pt idx="1910">
                  <c:v>72.703325321028288</c:v>
                </c:pt>
                <c:pt idx="1911">
                  <c:v>72.712822826021508</c:v>
                </c:pt>
                <c:pt idx="1912">
                  <c:v>72.722324607583545</c:v>
                </c:pt>
                <c:pt idx="1913">
                  <c:v>72.731830677287348</c:v>
                </c:pt>
                <c:pt idx="1914">
                  <c:v>72.741341046733481</c:v>
                </c:pt>
                <c:pt idx="1915">
                  <c:v>72.750855727550217</c:v>
                </c:pt>
                <c:pt idx="1916">
                  <c:v>72.760374731393611</c:v>
                </c:pt>
                <c:pt idx="1917">
                  <c:v>72.769898069947743</c:v>
                </c:pt>
                <c:pt idx="1918">
                  <c:v>72.779425754924688</c:v>
                </c:pt>
                <c:pt idx="1919">
                  <c:v>72.788957798064757</c:v>
                </c:pt>
                <c:pt idx="1920">
                  <c:v>72.7984942111365</c:v>
                </c:pt>
                <c:pt idx="1921">
                  <c:v>72.808035005936972</c:v>
                </c:pt>
                <c:pt idx="1922">
                  <c:v>72.817580194291679</c:v>
                </c:pt>
                <c:pt idx="1923">
                  <c:v>72.82712978805489</c:v>
                </c:pt>
                <c:pt idx="1924">
                  <c:v>72.836683799109565</c:v>
                </c:pt>
                <c:pt idx="1925">
                  <c:v>72.846242239367641</c:v>
                </c:pt>
                <c:pt idx="1926">
                  <c:v>72.855805120770043</c:v>
                </c:pt>
                <c:pt idx="1927">
                  <c:v>72.86537245528686</c:v>
                </c:pt>
                <c:pt idx="1928">
                  <c:v>72.87494425491748</c:v>
                </c:pt>
                <c:pt idx="1929">
                  <c:v>72.884520531690669</c:v>
                </c:pt>
                <c:pt idx="1930">
                  <c:v>72.894101297664733</c:v>
                </c:pt>
                <c:pt idx="1931">
                  <c:v>72.903686564927597</c:v>
                </c:pt>
                <c:pt idx="1932">
                  <c:v>72.913276345597026</c:v>
                </c:pt>
                <c:pt idx="1933">
                  <c:v>72.922870651820645</c:v>
                </c:pt>
                <c:pt idx="1934">
                  <c:v>72.932469495776147</c:v>
                </c:pt>
                <c:pt idx="1935">
                  <c:v>72.942072889671323</c:v>
                </c:pt>
                <c:pt idx="1936">
                  <c:v>72.951680845744306</c:v>
                </c:pt>
                <c:pt idx="1937">
                  <c:v>72.96129337626364</c:v>
                </c:pt>
                <c:pt idx="1938">
                  <c:v>72.970910493528422</c:v>
                </c:pt>
                <c:pt idx="1939">
                  <c:v>72.980532209868429</c:v>
                </c:pt>
                <c:pt idx="1940">
                  <c:v>72.990158537644206</c:v>
                </c:pt>
                <c:pt idx="1941">
                  <c:v>72.999789489247291</c:v>
                </c:pt>
                <c:pt idx="1942">
                  <c:v>73.009425077100289</c:v>
                </c:pt>
                <c:pt idx="1943">
                  <c:v>73.019065313656995</c:v>
                </c:pt>
                <c:pt idx="1944">
                  <c:v>73.028710211402554</c:v>
                </c:pt>
                <c:pt idx="1945">
                  <c:v>73.038359782853576</c:v>
                </c:pt>
                <c:pt idx="1946">
                  <c:v>73.048014040558286</c:v>
                </c:pt>
                <c:pt idx="1947">
                  <c:v>73.057672997096688</c:v>
                </c:pt>
                <c:pt idx="1948">
                  <c:v>73.067336665080603</c:v>
                </c:pt>
                <c:pt idx="1949">
                  <c:v>73.077005057153912</c:v>
                </c:pt>
                <c:pt idx="1950">
                  <c:v>73.086678185992682</c:v>
                </c:pt>
                <c:pt idx="1951">
                  <c:v>73.096356064305198</c:v>
                </c:pt>
                <c:pt idx="1952">
                  <c:v>73.10603870483223</c:v>
                </c:pt>
                <c:pt idx="1953">
                  <c:v>73.115726120347105</c:v>
                </c:pt>
                <c:pt idx="1954">
                  <c:v>73.125418323655893</c:v>
                </c:pt>
                <c:pt idx="1955">
                  <c:v>73.135115327597475</c:v>
                </c:pt>
                <c:pt idx="1956">
                  <c:v>73.144817145043746</c:v>
                </c:pt>
                <c:pt idx="1957">
                  <c:v>73.154523788899738</c:v>
                </c:pt>
                <c:pt idx="1958">
                  <c:v>73.164235272103753</c:v>
                </c:pt>
                <c:pt idx="1959">
                  <c:v>73.173951607627544</c:v>
                </c:pt>
                <c:pt idx="1960">
                  <c:v>73.183672808476402</c:v>
                </c:pt>
                <c:pt idx="1961">
                  <c:v>73.193398887689369</c:v>
                </c:pt>
                <c:pt idx="1962">
                  <c:v>73.20312985833931</c:v>
                </c:pt>
                <c:pt idx="1963">
                  <c:v>73.212865733533107</c:v>
                </c:pt>
                <c:pt idx="1964">
                  <c:v>73.222606526411795</c:v>
                </c:pt>
                <c:pt idx="1965">
                  <c:v>73.232352250150711</c:v>
                </c:pt>
                <c:pt idx="1966">
                  <c:v>73.242102917959656</c:v>
                </c:pt>
                <c:pt idx="1967">
                  <c:v>73.251858543083017</c:v>
                </c:pt>
                <c:pt idx="1968">
                  <c:v>73.261619138799901</c:v>
                </c:pt>
                <c:pt idx="1969">
                  <c:v>73.271384718424386</c:v>
                </c:pt>
                <c:pt idx="1970">
                  <c:v>73.281155295305538</c:v>
                </c:pt>
                <c:pt idx="1971">
                  <c:v>73.290930882827666</c:v>
                </c:pt>
                <c:pt idx="1972">
                  <c:v>73.300711494410379</c:v>
                </c:pt>
                <c:pt idx="1973">
                  <c:v>73.310497143508883</c:v>
                </c:pt>
                <c:pt idx="1974">
                  <c:v>73.320287843613983</c:v>
                </c:pt>
                <c:pt idx="1975">
                  <c:v>73.330083608252323</c:v>
                </c:pt>
                <c:pt idx="1976">
                  <c:v>73.339884450986546</c:v>
                </c:pt>
                <c:pt idx="1977">
                  <c:v>73.349690385415386</c:v>
                </c:pt>
                <c:pt idx="1978">
                  <c:v>73.359501425173903</c:v>
                </c:pt>
                <c:pt idx="1979">
                  <c:v>73.369317583933608</c:v>
                </c:pt>
                <c:pt idx="1980">
                  <c:v>73.379138875402589</c:v>
                </c:pt>
                <c:pt idx="1981">
                  <c:v>73.388965313325755</c:v>
                </c:pt>
                <c:pt idx="1982">
                  <c:v>73.398796911484908</c:v>
                </c:pt>
                <c:pt idx="1983">
                  <c:v>73.408633683698952</c:v>
                </c:pt>
                <c:pt idx="1984">
                  <c:v>73.418475643824038</c:v>
                </c:pt>
                <c:pt idx="1985">
                  <c:v>73.428322805753751</c:v>
                </c:pt>
                <c:pt idx="1986">
                  <c:v>73.438175183419261</c:v>
                </c:pt>
                <c:pt idx="1987">
                  <c:v>73.448032790789469</c:v>
                </c:pt>
                <c:pt idx="1988">
                  <c:v>73.457895641871204</c:v>
                </c:pt>
                <c:pt idx="1989">
                  <c:v>73.467763750709352</c:v>
                </c:pt>
                <c:pt idx="1990">
                  <c:v>73.477637131387098</c:v>
                </c:pt>
                <c:pt idx="1991">
                  <c:v>73.487515798025996</c:v>
                </c:pt>
                <c:pt idx="1992">
                  <c:v>73.497399764786195</c:v>
                </c:pt>
                <c:pt idx="1993">
                  <c:v>73.507289045866614</c:v>
                </c:pt>
                <c:pt idx="1994">
                  <c:v>73.517183655505079</c:v>
                </c:pt>
                <c:pt idx="1995">
                  <c:v>73.527083607978554</c:v>
                </c:pt>
                <c:pt idx="1996">
                  <c:v>73.536988917603225</c:v>
                </c:pt>
                <c:pt idx="1997">
                  <c:v>73.54689959873474</c:v>
                </c:pt>
                <c:pt idx="1998">
                  <c:v>73.556815665768411</c:v>
                </c:pt>
                <c:pt idx="1999">
                  <c:v>73.56673713313927</c:v>
                </c:pt>
                <c:pt idx="2000" formatCode="General">
                  <c:v>73.576664015322379</c:v>
                </c:pt>
                <c:pt idx="2001" formatCode="General">
                  <c:v>73.586596326832932</c:v>
                </c:pt>
                <c:pt idx="2002" formatCode="General">
                  <c:v>73.596534082226427</c:v>
                </c:pt>
                <c:pt idx="2003" formatCode="General">
                  <c:v>73.606477296098916</c:v>
                </c:pt>
                <c:pt idx="2004" formatCode="General">
                  <c:v>73.616425983087098</c:v>
                </c:pt>
                <c:pt idx="2005" formatCode="General">
                  <c:v>73.626380157868539</c:v>
                </c:pt>
                <c:pt idx="2006" formatCode="General">
                  <c:v>73.636339835161905</c:v>
                </c:pt>
                <c:pt idx="2007" formatCode="General">
                  <c:v>73.646305029727017</c:v>
                </c:pt>
                <c:pt idx="2008" formatCode="General">
                  <c:v>73.656275756365147</c:v>
                </c:pt>
                <c:pt idx="2009" formatCode="General">
                  <c:v>73.666252029919221</c:v>
                </c:pt>
                <c:pt idx="2010" formatCode="General">
                  <c:v>73.676233865273858</c:v>
                </c:pt>
                <c:pt idx="2011" formatCode="General">
                  <c:v>73.686221277355727</c:v>
                </c:pt>
                <c:pt idx="2012" formatCode="General">
                  <c:v>73.696214281133592</c:v>
                </c:pt>
                <c:pt idx="2013" formatCode="General">
                  <c:v>73.70621289161862</c:v>
                </c:pt>
                <c:pt idx="2014" formatCode="General">
                  <c:v>73.716217123864496</c:v>
                </c:pt>
                <c:pt idx="2015" formatCode="General">
                  <c:v>73.726226992967639</c:v>
                </c:pt>
                <c:pt idx="2016" formatCode="General">
                  <c:v>73.736242514067371</c:v>
                </c:pt>
                <c:pt idx="2017" formatCode="General">
                  <c:v>73.746263702346155</c:v>
                </c:pt>
                <c:pt idx="2018" formatCode="General">
                  <c:v>73.756290573029759</c:v>
                </c:pt>
                <c:pt idx="2019" formatCode="General">
                  <c:v>73.766323141387417</c:v>
                </c:pt>
                <c:pt idx="2020" formatCode="General">
                  <c:v>73.776361422732123</c:v>
                </c:pt>
                <c:pt idx="2021" formatCode="General">
                  <c:v>73.786405432420707</c:v>
                </c:pt>
                <c:pt idx="2022" formatCode="General">
                  <c:v>73.796455185854114</c:v>
                </c:pt>
                <c:pt idx="2023" formatCode="General">
                  <c:v>73.806510698477609</c:v>
                </c:pt>
                <c:pt idx="2024" formatCode="General">
                  <c:v>73.816571985780868</c:v>
                </c:pt>
                <c:pt idx="2025" formatCode="General">
                  <c:v>73.826639063298373</c:v>
                </c:pt>
                <c:pt idx="2026" formatCode="General">
                  <c:v>73.836711946609412</c:v>
                </c:pt>
                <c:pt idx="2027" formatCode="General">
                  <c:v>73.846790651338381</c:v>
                </c:pt>
                <c:pt idx="2028" formatCode="General">
                  <c:v>73.85687519315502</c:v>
                </c:pt>
                <c:pt idx="2029" formatCode="General">
                  <c:v>73.866965587774558</c:v>
                </c:pt>
                <c:pt idx="2030" formatCode="General">
                  <c:v>73.877061850957901</c:v>
                </c:pt>
                <c:pt idx="2031" formatCode="General">
                  <c:v>73.887163998511909</c:v>
                </c:pt>
                <c:pt idx="2032" formatCode="General">
                  <c:v>73.897272046289586</c:v>
                </c:pt>
                <c:pt idx="2033" formatCode="General">
                  <c:v>73.907386010190237</c:v>
                </c:pt>
                <c:pt idx="2034" formatCode="General">
                  <c:v>73.917505906159747</c:v>
                </c:pt>
                <c:pt idx="2035" formatCode="General">
                  <c:v>73.927631750190741</c:v>
                </c:pt>
                <c:pt idx="2036" formatCode="General">
                  <c:v>73.937763558322843</c:v>
                </c:pt>
                <c:pt idx="2037" formatCode="General">
                  <c:v>73.947901346642823</c:v>
                </c:pt>
                <c:pt idx="2038" formatCode="General">
                  <c:v>73.958045131284919</c:v>
                </c:pt>
                <c:pt idx="2039" formatCode="General">
                  <c:v>73.968194928430933</c:v>
                </c:pt>
                <c:pt idx="2040" formatCode="General">
                  <c:v>73.97835075431054</c:v>
                </c:pt>
                <c:pt idx="2041" formatCode="General">
                  <c:v>73.988512625201452</c:v>
                </c:pt>
                <c:pt idx="2042" formatCode="General">
                  <c:v>73.998680557429665</c:v>
                </c:pt>
                <c:pt idx="2043" formatCode="General">
                  <c:v>74.008854567369681</c:v>
                </c:pt>
                <c:pt idx="2044" formatCode="General">
                  <c:v>74.019034671444729</c:v>
                </c:pt>
                <c:pt idx="2045" formatCode="General">
                  <c:v>74.029220886126978</c:v>
                </c:pt>
                <c:pt idx="2046" formatCode="General">
                  <c:v>74.039413227937729</c:v>
                </c:pt>
                <c:pt idx="2047" formatCode="General">
                  <c:v>74.04961171344776</c:v>
                </c:pt>
                <c:pt idx="2048" formatCode="General">
                  <c:v>74.059816359277406</c:v>
                </c:pt>
                <c:pt idx="2049" formatCode="General">
                  <c:v>74.070027182096879</c:v>
                </c:pt>
                <c:pt idx="2050" formatCode="General">
                  <c:v>74.08024419862646</c:v>
                </c:pt>
                <c:pt idx="2051" formatCode="General">
                  <c:v>74.09046742563676</c:v>
                </c:pt>
                <c:pt idx="2052" formatCode="General">
                  <c:v>74.100696879948956</c:v>
                </c:pt>
                <c:pt idx="2053" formatCode="General">
                  <c:v>74.110932578434955</c:v>
                </c:pt>
                <c:pt idx="2054" formatCode="General">
                  <c:v>74.121174538017712</c:v>
                </c:pt>
                <c:pt idx="2055" formatCode="General">
                  <c:v>74.131422775671425</c:v>
                </c:pt>
                <c:pt idx="2056" formatCode="General">
                  <c:v>74.141677308421805</c:v>
                </c:pt>
                <c:pt idx="2057" formatCode="General">
                  <c:v>74.151938153346237</c:v>
                </c:pt>
                <c:pt idx="2058" formatCode="General">
                  <c:v>74.162205327574114</c:v>
                </c:pt>
                <c:pt idx="2059" formatCode="General">
                  <c:v>74.172478848287042</c:v>
                </c:pt>
                <c:pt idx="2060" formatCode="General">
                  <c:v>74.18275873271908</c:v>
                </c:pt>
                <c:pt idx="2061" formatCode="General">
                  <c:v>74.193044998156935</c:v>
                </c:pt>
                <c:pt idx="2062" formatCode="General">
                  <c:v>74.203337661940338</c:v>
                </c:pt>
                <c:pt idx="2063" formatCode="General">
                  <c:v>74.213636741462153</c:v>
                </c:pt>
                <c:pt idx="2064" formatCode="General">
                  <c:v>74.223942254168691</c:v>
                </c:pt>
                <c:pt idx="2065" formatCode="General">
                  <c:v>74.234254217559979</c:v>
                </c:pt>
                <c:pt idx="2066" formatCode="General">
                  <c:v>74.244572649189948</c:v>
                </c:pt>
                <c:pt idx="2067" formatCode="General">
                  <c:v>74.254897566666727</c:v>
                </c:pt>
                <c:pt idx="2068" formatCode="General">
                  <c:v>74.265228987652904</c:v>
                </c:pt>
                <c:pt idx="2069" formatCode="General">
                  <c:v>74.275566929865789</c:v>
                </c:pt>
                <c:pt idx="2070" formatCode="General">
                  <c:v>74.285911411077606</c:v>
                </c:pt>
                <c:pt idx="2071" formatCode="General">
                  <c:v>74.296262449115829</c:v>
                </c:pt>
                <c:pt idx="2072" formatCode="General">
                  <c:v>74.306620061863384</c:v>
                </c:pt>
                <c:pt idx="2073" formatCode="General">
                  <c:v>74.316984267258945</c:v>
                </c:pt>
                <c:pt idx="2074" formatCode="General">
                  <c:v>74.327355083297206</c:v>
                </c:pt>
                <c:pt idx="2075" formatCode="General">
                  <c:v>74.337732528029107</c:v>
                </c:pt>
                <c:pt idx="2076" formatCode="General">
                  <c:v>74.34811661956212</c:v>
                </c:pt>
                <c:pt idx="2077" formatCode="General">
                  <c:v>74.358507376060516</c:v>
                </c:pt>
                <c:pt idx="2078" formatCode="General">
                  <c:v>74.368904815745637</c:v>
                </c:pt>
                <c:pt idx="2079" formatCode="General">
                  <c:v>74.379308956896153</c:v>
                </c:pt>
                <c:pt idx="2080" formatCode="General">
                  <c:v>74.389719817848359</c:v>
                </c:pt>
                <c:pt idx="2081" formatCode="General">
                  <c:v>74.400137416996415</c:v>
                </c:pt>
                <c:pt idx="2082" formatCode="General">
                  <c:v>74.410561772792647</c:v>
                </c:pt>
                <c:pt idx="2083" formatCode="General">
                  <c:v>74.42099290374783</c:v>
                </c:pt>
                <c:pt idx="2084" formatCode="General">
                  <c:v>74.431430828431417</c:v>
                </c:pt>
                <c:pt idx="2085" formatCode="General">
                  <c:v>74.441875565471889</c:v>
                </c:pt>
                <c:pt idx="2086" formatCode="General">
                  <c:v>74.452327133556977</c:v>
                </c:pt>
                <c:pt idx="2087" formatCode="General">
                  <c:v>74.462785551433981</c:v>
                </c:pt>
                <c:pt idx="2088" formatCode="General">
                  <c:v>74.47325083791003</c:v>
                </c:pt>
                <c:pt idx="2089" formatCode="General">
                  <c:v>74.483723011852391</c:v>
                </c:pt>
                <c:pt idx="2090" formatCode="General">
                  <c:v>74.494202092188729</c:v>
                </c:pt>
                <c:pt idx="2091" formatCode="General">
                  <c:v>74.504688097907447</c:v>
                </c:pt>
                <c:pt idx="2092" formatCode="General">
                  <c:v>74.515181048057926</c:v>
                </c:pt>
                <c:pt idx="2093" formatCode="General">
                  <c:v>74.525680961750794</c:v>
                </c:pt>
                <c:pt idx="2094" formatCode="General">
                  <c:v>74.536187858158328</c:v>
                </c:pt>
                <c:pt idx="2095" formatCode="General">
                  <c:v>74.546701756514679</c:v>
                </c:pt>
                <c:pt idx="2096" formatCode="General">
                  <c:v>74.557222676116126</c:v>
                </c:pt>
                <c:pt idx="2097" formatCode="General">
                  <c:v>74.567750636321449</c:v>
                </c:pt>
                <c:pt idx="2098" formatCode="General">
                  <c:v>74.578285656552239</c:v>
                </c:pt>
                <c:pt idx="2099" formatCode="General">
                  <c:v>74.588827756293114</c:v>
                </c:pt>
                <c:pt idx="2100" formatCode="General">
                  <c:v>74.59937695509214</c:v>
                </c:pt>
                <c:pt idx="2101" formatCode="General">
                  <c:v>74.609933272561037</c:v>
                </c:pt>
                <c:pt idx="2102" formatCode="General">
                  <c:v>74.620496728375514</c:v>
                </c:pt>
                <c:pt idx="2103" formatCode="General">
                  <c:v>74.631067342275642</c:v>
                </c:pt>
                <c:pt idx="2104" formatCode="General">
                  <c:v>74.641645134066096</c:v>
                </c:pt>
                <c:pt idx="2105" formatCode="General">
                  <c:v>74.652230123616462</c:v>
                </c:pt>
                <c:pt idx="2106" formatCode="General">
                  <c:v>74.66282233086163</c:v>
                </c:pt>
                <c:pt idx="2107" formatCode="General">
                  <c:v>74.673421775802041</c:v>
                </c:pt>
                <c:pt idx="2108" formatCode="General">
                  <c:v>74.684028478504018</c:v>
                </c:pt>
                <c:pt idx="2109" formatCode="General">
                  <c:v>74.694642459100123</c:v>
                </c:pt>
                <c:pt idx="2110" formatCode="General">
                  <c:v>74.705263737789451</c:v>
                </c:pt>
                <c:pt idx="2111" formatCode="General">
                  <c:v>74.715892334837946</c:v>
                </c:pt>
                <c:pt idx="2112" formatCode="General">
                  <c:v>74.726528270578768</c:v>
                </c:pt>
                <c:pt idx="2113" formatCode="General">
                  <c:v>74.737171565412567</c:v>
                </c:pt>
                <c:pt idx="2114" formatCode="General">
                  <c:v>74.747822239807874</c:v>
                </c:pt>
                <c:pt idx="2115" formatCode="General">
                  <c:v>74.758480314301408</c:v>
                </c:pt>
                <c:pt idx="2116" formatCode="General">
                  <c:v>74.769145809498383</c:v>
                </c:pt>
                <c:pt idx="2117" formatCode="General">
                  <c:v>74.779818746072877</c:v>
                </c:pt>
                <c:pt idx="2118" formatCode="General">
                  <c:v>74.790499144768191</c:v>
                </c:pt>
                <c:pt idx="2119" formatCode="General">
                  <c:v>74.801187026397145</c:v>
                </c:pt>
                <c:pt idx="2120" formatCode="General">
                  <c:v>74.811882411842447</c:v>
                </c:pt>
                <c:pt idx="2121" formatCode="General">
                  <c:v>74.822585322057023</c:v>
                </c:pt>
                <c:pt idx="2122" formatCode="General">
                  <c:v>74.833295778064397</c:v>
                </c:pt>
                <c:pt idx="2123" formatCode="General">
                  <c:v>74.844013800958976</c:v>
                </c:pt>
                <c:pt idx="2124" formatCode="General">
                  <c:v>74.854739411906507</c:v>
                </c:pt>
                <c:pt idx="2125" formatCode="General">
                  <c:v>74.865472632144332</c:v>
                </c:pt>
                <c:pt idx="2126" formatCode="General">
                  <c:v>74.876213482981768</c:v>
                </c:pt>
                <c:pt idx="2127" formatCode="General">
                  <c:v>74.886961985800497</c:v>
                </c:pt>
                <c:pt idx="2128" formatCode="General">
                  <c:v>74.897718162054886</c:v>
                </c:pt>
                <c:pt idx="2129" formatCode="General">
                  <c:v>74.908482033272421</c:v>
                </c:pt>
                <c:pt idx="2130" formatCode="General">
                  <c:v>74.919253621053954</c:v>
                </c:pt>
                <c:pt idx="2131" formatCode="General">
                  <c:v>74.930032947074181</c:v>
                </c:pt>
                <c:pt idx="2132" formatCode="General">
                  <c:v>74.940820033081948</c:v>
                </c:pt>
                <c:pt idx="2133" formatCode="General">
                  <c:v>74.95161490090068</c:v>
                </c:pt>
                <c:pt idx="2134" formatCode="General">
                  <c:v>74.962417572428649</c:v>
                </c:pt>
                <c:pt idx="2135" formatCode="General">
                  <c:v>74.973228069639475</c:v>
                </c:pt>
                <c:pt idx="2136" formatCode="General">
                  <c:v>74.984046414582409</c:v>
                </c:pt>
                <c:pt idx="2137" formatCode="General">
                  <c:v>74.994872629382797</c:v>
                </c:pt>
                <c:pt idx="2138" formatCode="General">
                  <c:v>75.005706736242374</c:v>
                </c:pt>
                <c:pt idx="2139" formatCode="General">
                  <c:v>75.016548757439722</c:v>
                </c:pt>
                <c:pt idx="2140" formatCode="General">
                  <c:v>75.027398715330591</c:v>
                </c:pt>
                <c:pt idx="2141" formatCode="General">
                  <c:v>75.038256632348393</c:v>
                </c:pt>
                <c:pt idx="2142" formatCode="General">
                  <c:v>75.049122531004457</c:v>
                </c:pt>
                <c:pt idx="2143" formatCode="General">
                  <c:v>75.059996433888557</c:v>
                </c:pt>
                <c:pt idx="2144" formatCode="General">
                  <c:v>75.070878363669195</c:v>
                </c:pt>
                <c:pt idx="2145" formatCode="General">
                  <c:v>75.081768343094083</c:v>
                </c:pt>
                <c:pt idx="2146" formatCode="General">
                  <c:v>75.09266639499053</c:v>
                </c:pt>
                <c:pt idx="2147" formatCode="General">
                  <c:v>75.103572542265809</c:v>
                </c:pt>
                <c:pt idx="2148" formatCode="General">
                  <c:v>75.114486807907582</c:v>
                </c:pt>
                <c:pt idx="2149" formatCode="General">
                  <c:v>75.125409214984373</c:v>
                </c:pt>
                <c:pt idx="2150" formatCode="General">
                  <c:v>75.136339786645848</c:v>
                </c:pt>
                <c:pt idx="2151" formatCode="General">
                  <c:v>75.14727854612336</c:v>
                </c:pt>
                <c:pt idx="2152" formatCode="General">
                  <c:v>75.158225516730297</c:v>
                </c:pt>
                <c:pt idx="2153" formatCode="General">
                  <c:v>75.169180721862531</c:v>
                </c:pt>
                <c:pt idx="2154" formatCode="General">
                  <c:v>75.180144184998795</c:v>
                </c:pt>
                <c:pt idx="2155" formatCode="General">
                  <c:v>75.191115929701184</c:v>
                </c:pt>
                <c:pt idx="2156" formatCode="General">
                  <c:v>75.202095979615507</c:v>
                </c:pt>
                <c:pt idx="2157" formatCode="General">
                  <c:v>75.213084358471804</c:v>
                </c:pt>
                <c:pt idx="2158" formatCode="General">
                  <c:v>75.224081090084681</c:v>
                </c:pt>
                <c:pt idx="2159" formatCode="General">
                  <c:v>75.235086198353812</c:v>
                </c:pt>
                <c:pt idx="2160" formatCode="General">
                  <c:v>75.246099707264335</c:v>
                </c:pt>
                <c:pt idx="2161" formatCode="General">
                  <c:v>75.257121640887405</c:v>
                </c:pt>
                <c:pt idx="2162" formatCode="General">
                  <c:v>75.268152023380438</c:v>
                </c:pt>
                <c:pt idx="2163" formatCode="General">
                  <c:v>75.279190878987777</c:v>
                </c:pt>
                <c:pt idx="2164" formatCode="General">
                  <c:v>75.290238232040963</c:v>
                </c:pt>
                <c:pt idx="2165" formatCode="General">
                  <c:v>75.301294106959318</c:v>
                </c:pt>
                <c:pt idx="2166" formatCode="General">
                  <c:v>75.312358528250314</c:v>
                </c:pt>
                <c:pt idx="2167" formatCode="General">
                  <c:v>75.323431520510113</c:v>
                </c:pt>
                <c:pt idx="2168" formatCode="General">
                  <c:v>75.334513108423948</c:v>
                </c:pt>
                <c:pt idx="2169" formatCode="General">
                  <c:v>75.345603316766628</c:v>
                </c:pt>
                <c:pt idx="2170" formatCode="General">
                  <c:v>75.356702170403025</c:v>
                </c:pt>
                <c:pt idx="2171" formatCode="General">
                  <c:v>75.367809694288468</c:v>
                </c:pt>
                <c:pt idx="2172" formatCode="General">
                  <c:v>75.378925913469345</c:v>
                </c:pt>
                <c:pt idx="2173" formatCode="General">
                  <c:v>75.390050853083451</c:v>
                </c:pt>
                <c:pt idx="2174" formatCode="General">
                  <c:v>75.401184538360567</c:v>
                </c:pt>
                <c:pt idx="2175" formatCode="General">
                  <c:v>75.412326994622887</c:v>
                </c:pt>
                <c:pt idx="2176" formatCode="General">
                  <c:v>75.423478247285516</c:v>
                </c:pt>
                <c:pt idx="2177" formatCode="General">
                  <c:v>75.434638321856937</c:v>
                </c:pt>
                <c:pt idx="2178" formatCode="General">
                  <c:v>75.445807243939569</c:v>
                </c:pt>
                <c:pt idx="2179" formatCode="General">
                  <c:v>75.456985039230219</c:v>
                </c:pt>
                <c:pt idx="2180" formatCode="General">
                  <c:v>75.468171733520563</c:v>
                </c:pt>
                <c:pt idx="2181" formatCode="General">
                  <c:v>75.479367352697693</c:v>
                </c:pt>
                <c:pt idx="2182" formatCode="General">
                  <c:v>75.490571922744621</c:v>
                </c:pt>
                <c:pt idx="2183" formatCode="General">
                  <c:v>75.50178546974071</c:v>
                </c:pt>
                <c:pt idx="2184" formatCode="General">
                  <c:v>75.513008019862312</c:v>
                </c:pt>
                <c:pt idx="2185" formatCode="General">
                  <c:v>75.524239599383179</c:v>
                </c:pt>
                <c:pt idx="2186" formatCode="General">
                  <c:v>75.535480234675035</c:v>
                </c:pt>
                <c:pt idx="2187" formatCode="General">
                  <c:v>75.546729952208082</c:v>
                </c:pt>
                <c:pt idx="2188" formatCode="General">
                  <c:v>75.557988778551547</c:v>
                </c:pt>
                <c:pt idx="2189" formatCode="General">
                  <c:v>75.569256740374158</c:v>
                </c:pt>
                <c:pt idx="2190" formatCode="General">
                  <c:v>75.580533864444746</c:v>
                </c:pt>
                <c:pt idx="2191" formatCode="General">
                  <c:v>75.591820177632727</c:v>
                </c:pt>
                <c:pt idx="2192" formatCode="General">
                  <c:v>75.60311570690871</c:v>
                </c:pt>
                <c:pt idx="2193" formatCode="General">
                  <c:v>75.614420479344957</c:v>
                </c:pt>
                <c:pt idx="2194" formatCode="General">
                  <c:v>75.625734522115948</c:v>
                </c:pt>
                <c:pt idx="2195" formatCode="General">
                  <c:v>75.63705786249902</c:v>
                </c:pt>
                <c:pt idx="2196" formatCode="General">
                  <c:v>75.64839052787481</c:v>
                </c:pt>
                <c:pt idx="2197" formatCode="General">
                  <c:v>75.659732545727849</c:v>
                </c:pt>
                <c:pt idx="2198" formatCode="General">
                  <c:v>75.671083943647176</c:v>
                </c:pt>
                <c:pt idx="2199" formatCode="General">
                  <c:v>75.682444749326834</c:v>
                </c:pt>
                <c:pt idx="2200" formatCode="General">
                  <c:v>75.693814990566466</c:v>
                </c:pt>
                <c:pt idx="2201" formatCode="General">
                  <c:v>75.705194695271928</c:v>
                </c:pt>
                <c:pt idx="2202" formatCode="General">
                  <c:v>75.71658389145577</c:v>
                </c:pt>
                <c:pt idx="2203" formatCode="General">
                  <c:v>75.727982607237962</c:v>
                </c:pt>
                <c:pt idx="2204" formatCode="General">
                  <c:v>75.739390870846279</c:v>
                </c:pt>
                <c:pt idx="2205" formatCode="General">
                  <c:v>75.750808710617108</c:v>
                </c:pt>
                <c:pt idx="2206" formatCode="General">
                  <c:v>75.76223615499589</c:v>
                </c:pt>
                <c:pt idx="2207" formatCode="General">
                  <c:v>75.773673232537774</c:v>
                </c:pt>
                <c:pt idx="2208" formatCode="General">
                  <c:v>75.78511997190823</c:v>
                </c:pt>
                <c:pt idx="2209" formatCode="General">
                  <c:v>75.796576401883613</c:v>
                </c:pt>
                <c:pt idx="2210" formatCode="General">
                  <c:v>75.808042551351789</c:v>
                </c:pt>
                <c:pt idx="2211" formatCode="General">
                  <c:v>75.819518449312795</c:v>
                </c:pt>
                <c:pt idx="2212" formatCode="General">
                  <c:v>75.831004124879357</c:v>
                </c:pt>
                <c:pt idx="2213" formatCode="General">
                  <c:v>75.842499607277631</c:v>
                </c:pt>
                <c:pt idx="2214" formatCode="General">
                  <c:v>75.854004925847718</c:v>
                </c:pt>
                <c:pt idx="2215" formatCode="General">
                  <c:v>75.865520110044386</c:v>
                </c:pt>
                <c:pt idx="2216" formatCode="General">
                  <c:v>75.877045189437638</c:v>
                </c:pt>
                <c:pt idx="2217" formatCode="General">
                  <c:v>75.888580193713409</c:v>
                </c:pt>
                <c:pt idx="2218" formatCode="General">
                  <c:v>75.90012515267415</c:v>
                </c:pt>
                <c:pt idx="2219" formatCode="General">
                  <c:v>75.911680096239522</c:v>
                </c:pt>
                <c:pt idx="2220" formatCode="General">
                  <c:v>75.923245054447008</c:v>
                </c:pt>
                <c:pt idx="2221" formatCode="General">
                  <c:v>75.93482005745264</c:v>
                </c:pt>
                <c:pt idx="2222" formatCode="General">
                  <c:v>75.946405135531577</c:v>
                </c:pt>
                <c:pt idx="2223" formatCode="General">
                  <c:v>75.95800031907882</c:v>
                </c:pt>
                <c:pt idx="2224" formatCode="General">
                  <c:v>75.969605638609892</c:v>
                </c:pt>
                <c:pt idx="2225" formatCode="General">
                  <c:v>75.981221124761447</c:v>
                </c:pt>
                <c:pt idx="2226" formatCode="General">
                  <c:v>75.992846808292057</c:v>
                </c:pt>
                <c:pt idx="2227" formatCode="General">
                  <c:v>76.004482720082791</c:v>
                </c:pt>
                <c:pt idx="2228" formatCode="General">
                  <c:v>76.016128891137967</c:v>
                </c:pt>
                <c:pt idx="2229" formatCode="General">
                  <c:v>76.027785352585823</c:v>
                </c:pt>
                <c:pt idx="2230" formatCode="General">
                  <c:v>76.039452135679241</c:v>
                </c:pt>
                <c:pt idx="2231" formatCode="General">
                  <c:v>76.051129271796441</c:v>
                </c:pt>
                <c:pt idx="2232" formatCode="General">
                  <c:v>76.062816792441652</c:v>
                </c:pt>
                <c:pt idx="2233" formatCode="General">
                  <c:v>76.074514729245863</c:v>
                </c:pt>
                <c:pt idx="2234" formatCode="General">
                  <c:v>76.086223113967577</c:v>
                </c:pt>
                <c:pt idx="2235" formatCode="General">
                  <c:v>76.097941978493438</c:v>
                </c:pt>
                <c:pt idx="2236" formatCode="General">
                  <c:v>76.109671354839065</c:v>
                </c:pt>
                <c:pt idx="2237" formatCode="General">
                  <c:v>76.121411275149725</c:v>
                </c:pt>
                <c:pt idx="2238" formatCode="General">
                  <c:v>76.133161771701083</c:v>
                </c:pt>
                <c:pt idx="2239" formatCode="General">
                  <c:v>76.144922876899955</c:v>
                </c:pt>
                <c:pt idx="2240" formatCode="General">
                  <c:v>76.156694623285048</c:v>
                </c:pt>
                <c:pt idx="2241" formatCode="General">
                  <c:v>76.168477043527744</c:v>
                </c:pt>
                <c:pt idx="2242" formatCode="General">
                  <c:v>76.18027017043282</c:v>
                </c:pt>
                <c:pt idx="2243" formatCode="General">
                  <c:v>76.19207403693926</c:v>
                </c:pt>
                <c:pt idx="2244" formatCode="General">
                  <c:v>76.203888676120968</c:v>
                </c:pt>
                <c:pt idx="2245" formatCode="General">
                  <c:v>76.215714121187588</c:v>
                </c:pt>
                <c:pt idx="2246" formatCode="General">
                  <c:v>76.227550405485317</c:v>
                </c:pt>
                <c:pt idx="2247" formatCode="General">
                  <c:v>76.239397562497601</c:v>
                </c:pt>
                <c:pt idx="2248" formatCode="General">
                  <c:v>76.251255625846028</c:v>
                </c:pt>
                <c:pt idx="2249" formatCode="General">
                  <c:v>76.263124629291056</c:v>
                </c:pt>
                <c:pt idx="2250" formatCode="General">
                  <c:v>76.275004606732864</c:v>
                </c:pt>
                <c:pt idx="2251" formatCode="General">
                  <c:v>76.286895592212147</c:v>
                </c:pt>
                <c:pt idx="2252" formatCode="General">
                  <c:v>76.298797619910914</c:v>
                </c:pt>
                <c:pt idx="2253" formatCode="General">
                  <c:v>76.310710724153338</c:v>
                </c:pt>
                <c:pt idx="2254" formatCode="General">
                  <c:v>76.322634939406612</c:v>
                </c:pt>
                <c:pt idx="2255" formatCode="General">
                  <c:v>76.334570300281698</c:v>
                </c:pt>
                <c:pt idx="2256" formatCode="General">
                  <c:v>76.346516841534282</c:v>
                </c:pt>
                <c:pt idx="2257" formatCode="General">
                  <c:v>76.358474598065499</c:v>
                </c:pt>
                <c:pt idx="2258" formatCode="General">
                  <c:v>76.370443604922897</c:v>
                </c:pt>
                <c:pt idx="2259" formatCode="General">
                  <c:v>76.382423897301251</c:v>
                </c:pt>
                <c:pt idx="2260" formatCode="General">
                  <c:v>76.394415510543354</c:v>
                </c:pt>
                <c:pt idx="2261" formatCode="General">
                  <c:v>76.406418480141085</c:v>
                </c:pt>
                <c:pt idx="2262" formatCode="General">
                  <c:v>76.418432841736063</c:v>
                </c:pt>
                <c:pt idx="2263" formatCode="General">
                  <c:v>76.430458631120715</c:v>
                </c:pt>
                <c:pt idx="2264" formatCode="General">
                  <c:v>76.442495884239008</c:v>
                </c:pt>
                <c:pt idx="2265" formatCode="General">
                  <c:v>76.45454463718751</c:v>
                </c:pt>
                <c:pt idx="2266" formatCode="General">
                  <c:v>76.466604926216192</c:v>
                </c:pt>
                <c:pt idx="2267" formatCode="General">
                  <c:v>76.478676787729327</c:v>
                </c:pt>
                <c:pt idx="2268" formatCode="General">
                  <c:v>76.4907602582865</c:v>
                </c:pt>
                <c:pt idx="2269" formatCode="General">
                  <c:v>76.502855374603442</c:v>
                </c:pt>
                <c:pt idx="2270" formatCode="General">
                  <c:v>76.514962173553016</c:v>
                </c:pt>
                <c:pt idx="2271" formatCode="General">
                  <c:v>76.527080692166152</c:v>
                </c:pt>
                <c:pt idx="2272" formatCode="General">
                  <c:v>76.539210967632755</c:v>
                </c:pt>
                <c:pt idx="2273" formatCode="General">
                  <c:v>76.551353037302704</c:v>
                </c:pt>
                <c:pt idx="2274" formatCode="General">
                  <c:v>76.5635069386868</c:v>
                </c:pt>
                <c:pt idx="2275" formatCode="General">
                  <c:v>76.575672709457734</c:v>
                </c:pt>
                <c:pt idx="2276" formatCode="General">
                  <c:v>76.587850387451041</c:v>
                </c:pt>
                <c:pt idx="2277" formatCode="General">
                  <c:v>76.600040010666078</c:v>
                </c:pt>
                <c:pt idx="2278" formatCode="General">
                  <c:v>76.612241617267102</c:v>
                </c:pt>
                <c:pt idx="2279" formatCode="General">
                  <c:v>76.624455245584144</c:v>
                </c:pt>
                <c:pt idx="2280" formatCode="General">
                  <c:v>76.636680934114096</c:v>
                </c:pt>
                <c:pt idx="2281" formatCode="General">
                  <c:v>76.648918721521696</c:v>
                </c:pt>
                <c:pt idx="2282" formatCode="General">
                  <c:v>76.661168646640533</c:v>
                </c:pt>
                <c:pt idx="2283" formatCode="General">
                  <c:v>76.673430748474118</c:v>
                </c:pt>
                <c:pt idx="2284" formatCode="General">
                  <c:v>76.685705066196874</c:v>
                </c:pt>
                <c:pt idx="2285" formatCode="General">
                  <c:v>76.697991639155234</c:v>
                </c:pt>
                <c:pt idx="2286" formatCode="General">
                  <c:v>76.710290506868603</c:v>
                </c:pt>
                <c:pt idx="2287" formatCode="General">
                  <c:v>76.722601709030528</c:v>
                </c:pt>
                <c:pt idx="2288" formatCode="General">
                  <c:v>76.734925285509675</c:v>
                </c:pt>
                <c:pt idx="2289" formatCode="General">
                  <c:v>76.747261276350983</c:v>
                </c:pt>
                <c:pt idx="2290" formatCode="General">
                  <c:v>76.75960972177667</c:v>
                </c:pt>
                <c:pt idx="2291" formatCode="General">
                  <c:v>76.771970662187357</c:v>
                </c:pt>
                <c:pt idx="2292" formatCode="General">
                  <c:v>76.784344138163206</c:v>
                </c:pt>
                <c:pt idx="2293" formatCode="General">
                  <c:v>76.79673019046497</c:v>
                </c:pt>
                <c:pt idx="2294" formatCode="General">
                  <c:v>76.809128860035173</c:v>
                </c:pt>
                <c:pt idx="2295" formatCode="General">
                  <c:v>76.821540187999176</c:v>
                </c:pt>
                <c:pt idx="2296" formatCode="General">
                  <c:v>76.833964215666327</c:v>
                </c:pt>
                <c:pt idx="2297" formatCode="General">
                  <c:v>76.846400984531172</c:v>
                </c:pt>
                <c:pt idx="2298" formatCode="General">
                  <c:v>76.858850536274474</c:v>
                </c:pt>
                <c:pt idx="2299" formatCode="General">
                  <c:v>76.871312912764523</c:v>
                </c:pt>
                <c:pt idx="2300" formatCode="General">
                  <c:v>76.883788156058216</c:v>
                </c:pt>
                <c:pt idx="2301" formatCode="General">
                  <c:v>76.896276308402236</c:v>
                </c:pt>
                <c:pt idx="2302" formatCode="General">
                  <c:v>76.908777412234329</c:v>
                </c:pt>
                <c:pt idx="2303" formatCode="General">
                  <c:v>76.921291510184361</c:v>
                </c:pt>
                <c:pt idx="2304" formatCode="General">
                  <c:v>76.933818645075647</c:v>
                </c:pt>
                <c:pt idx="2305" formatCode="General">
                  <c:v>76.946358859926136</c:v>
                </c:pt>
                <c:pt idx="2306" formatCode="General">
                  <c:v>76.958912197949601</c:v>
                </c:pt>
                <c:pt idx="2307" formatCode="General">
                  <c:v>76.971478702556922</c:v>
                </c:pt>
                <c:pt idx="2308" formatCode="General">
                  <c:v>76.984058417357318</c:v>
                </c:pt>
                <c:pt idx="2309" formatCode="General">
                  <c:v>76.99665138615957</c:v>
                </c:pt>
                <c:pt idx="2310" formatCode="General">
                  <c:v>77.009257652973375</c:v>
                </c:pt>
                <c:pt idx="2311" formatCode="General">
                  <c:v>77.021877262010491</c:v>
                </c:pt>
                <c:pt idx="2312" formatCode="General">
                  <c:v>77.034510257686165</c:v>
                </c:pt>
                <c:pt idx="2313" formatCode="General">
                  <c:v>77.047156684620333</c:v>
                </c:pt>
                <c:pt idx="2314" formatCode="General">
                  <c:v>77.059816587638963</c:v>
                </c:pt>
                <c:pt idx="2315" formatCode="General">
                  <c:v>77.072490011775358</c:v>
                </c:pt>
                <c:pt idx="2316" formatCode="General">
                  <c:v>77.085177002271507</c:v>
                </c:pt>
                <c:pt idx="2317" formatCode="General">
                  <c:v>77.097877604579395</c:v>
                </c:pt>
                <c:pt idx="2318" formatCode="General">
                  <c:v>77.110591864362405</c:v>
                </c:pt>
                <c:pt idx="2319" formatCode="General">
                  <c:v>77.123319827496601</c:v>
                </c:pt>
                <c:pt idx="2320" formatCode="General">
                  <c:v>77.136061540072149</c:v>
                </c:pt>
                <c:pt idx="2321" formatCode="General">
                  <c:v>77.148817048394747</c:v>
                </c:pt>
                <c:pt idx="2322" formatCode="General">
                  <c:v>77.161586398986856</c:v>
                </c:pt>
                <c:pt idx="2323" formatCode="General">
                  <c:v>77.174369638589312</c:v>
                </c:pt>
                <c:pt idx="2324" formatCode="General">
                  <c:v>77.187166814162609</c:v>
                </c:pt>
                <c:pt idx="2325" formatCode="General">
                  <c:v>77.199977972888334</c:v>
                </c:pt>
                <c:pt idx="2326" formatCode="General">
                  <c:v>77.212803162170701</c:v>
                </c:pt>
                <c:pt idx="2327" formatCode="General">
                  <c:v>77.225642429637858</c:v>
                </c:pt>
                <c:pt idx="2328" formatCode="General">
                  <c:v>77.238495823143467</c:v>
                </c:pt>
                <c:pt idx="2329" formatCode="General">
                  <c:v>77.251363390768148</c:v>
                </c:pt>
                <c:pt idx="2330" formatCode="General">
                  <c:v>77.26424518082095</c:v>
                </c:pt>
                <c:pt idx="2331" formatCode="General">
                  <c:v>77.277141241840837</c:v>
                </c:pt>
                <c:pt idx="2332" formatCode="General">
                  <c:v>77.29005162259827</c:v>
                </c:pt>
                <c:pt idx="2333" formatCode="General">
                  <c:v>77.302976372096623</c:v>
                </c:pt>
                <c:pt idx="2334" formatCode="General">
                  <c:v>77.315915539573822</c:v>
                </c:pt>
                <c:pt idx="2335" formatCode="General">
                  <c:v>77.328869174503865</c:v>
                </c:pt>
                <c:pt idx="2336" formatCode="General">
                  <c:v>77.341837326598309</c:v>
                </c:pt>
                <c:pt idx="2337" formatCode="General">
                  <c:v>77.354820045807969</c:v>
                </c:pt>
                <c:pt idx="2338" formatCode="General">
                  <c:v>77.367817382324418</c:v>
                </c:pt>
                <c:pt idx="2339" formatCode="General">
                  <c:v>77.380829386581624</c:v>
                </c:pt>
                <c:pt idx="2340" formatCode="General">
                  <c:v>77.393856109257541</c:v>
                </c:pt>
                <c:pt idx="2341" formatCode="General">
                  <c:v>77.406897601275787</c:v>
                </c:pt>
                <c:pt idx="2342" formatCode="General">
                  <c:v>77.41995391380722</c:v>
                </c:pt>
                <c:pt idx="2343" formatCode="General">
                  <c:v>77.433025098271642</c:v>
                </c:pt>
                <c:pt idx="2344" formatCode="General">
                  <c:v>77.446111206339452</c:v>
                </c:pt>
                <c:pt idx="2345" formatCode="General">
                  <c:v>77.459212289933319</c:v>
                </c:pt>
                <c:pt idx="2346" formatCode="General">
                  <c:v>77.472328401229916</c:v>
                </c:pt>
                <c:pt idx="2347" formatCode="General">
                  <c:v>77.48545959266157</c:v>
                </c:pt>
                <c:pt idx="2348" formatCode="General">
                  <c:v>77.498605916918095</c:v>
                </c:pt>
                <c:pt idx="2349" formatCode="General">
                  <c:v>77.511767426948367</c:v>
                </c:pt>
                <c:pt idx="2350" formatCode="General">
                  <c:v>77.524944175962261</c:v>
                </c:pt>
                <c:pt idx="2351" formatCode="General">
                  <c:v>77.53813621743231</c:v>
                </c:pt>
                <c:pt idx="2352" formatCode="General">
                  <c:v>77.551343605095497</c:v>
                </c:pt>
                <c:pt idx="2353" formatCode="General">
                  <c:v>77.564566392955129</c:v>
                </c:pt>
                <c:pt idx="2354" formatCode="General">
                  <c:v>77.577804635282575</c:v>
                </c:pt>
                <c:pt idx="2355" formatCode="General">
                  <c:v>77.591058386619096</c:v>
                </c:pt>
                <c:pt idx="2356" formatCode="General">
                  <c:v>77.604327701777819</c:v>
                </c:pt>
                <c:pt idx="2357" formatCode="General">
                  <c:v>77.617612635845376</c:v>
                </c:pt>
                <c:pt idx="2358" formatCode="General">
                  <c:v>77.630913244184029</c:v>
                </c:pt>
                <c:pt idx="2359" formatCode="General">
                  <c:v>77.644229582433397</c:v>
                </c:pt>
                <c:pt idx="2360" formatCode="General">
                  <c:v>77.657561706512425</c:v>
                </c:pt>
                <c:pt idx="2361" formatCode="General">
                  <c:v>77.670909672621306</c:v>
                </c:pt>
                <c:pt idx="2362" formatCode="General">
                  <c:v>77.684273537243442</c:v>
                </c:pt>
                <c:pt idx="2363" formatCode="General">
                  <c:v>77.697653357147416</c:v>
                </c:pt>
                <c:pt idx="2364" formatCode="General">
                  <c:v>77.711049189388902</c:v>
                </c:pt>
                <c:pt idx="2365" formatCode="General">
                  <c:v>77.724461091312733</c:v>
                </c:pt>
                <c:pt idx="2366" formatCode="General">
                  <c:v>77.737889120554925</c:v>
                </c:pt>
                <c:pt idx="2367" formatCode="General">
                  <c:v>77.75133333504462</c:v>
                </c:pt>
                <c:pt idx="2368" formatCode="General">
                  <c:v>77.764793793006206</c:v>
                </c:pt>
                <c:pt idx="2369" formatCode="General">
                  <c:v>77.77827055296143</c:v>
                </c:pt>
                <c:pt idx="2370" formatCode="General">
                  <c:v>77.791763673731339</c:v>
                </c:pt>
                <c:pt idx="2371" formatCode="General">
                  <c:v>77.805273214438529</c:v>
                </c:pt>
                <c:pt idx="2372" formatCode="General">
                  <c:v>77.818799234509157</c:v>
                </c:pt>
                <c:pt idx="2373" formatCode="General">
                  <c:v>77.83234179367517</c:v>
                </c:pt>
                <c:pt idx="2374" formatCode="General">
                  <c:v>77.845900951976446</c:v>
                </c:pt>
                <c:pt idx="2375" formatCode="General">
                  <c:v>77.859476769762921</c:v>
                </c:pt>
                <c:pt idx="2376" formatCode="General">
                  <c:v>77.873069307696809</c:v>
                </c:pt>
                <c:pt idx="2377" formatCode="General">
                  <c:v>77.886678626754872</c:v>
                </c:pt>
                <c:pt idx="2378" formatCode="General">
                  <c:v>77.900304788230613</c:v>
                </c:pt>
                <c:pt idx="2379" formatCode="General">
                  <c:v>77.913947853736516</c:v>
                </c:pt>
                <c:pt idx="2380" formatCode="General">
                  <c:v>77.927607885206399</c:v>
                </c:pt>
                <c:pt idx="2381" formatCode="General">
                  <c:v>77.941284944897589</c:v>
                </c:pt>
                <c:pt idx="2382" formatCode="General">
                  <c:v>77.954979095393369</c:v>
                </c:pt>
                <c:pt idx="2383" formatCode="General">
                  <c:v>77.968690399605265</c:v>
                </c:pt>
                <c:pt idx="2384" formatCode="General">
                  <c:v>77.982418920775402</c:v>
                </c:pt>
                <c:pt idx="2385" formatCode="General">
                  <c:v>77.996164722478852</c:v>
                </c:pt>
                <c:pt idx="2386" formatCode="General">
                  <c:v>78.009927868626164</c:v>
                </c:pt>
                <c:pt idx="2387" formatCode="General">
                  <c:v>78.023708423465607</c:v>
                </c:pt>
                <c:pt idx="2388" formatCode="General">
                  <c:v>78.037506451585799</c:v>
                </c:pt>
                <c:pt idx="2389" formatCode="General">
                  <c:v>78.051322017918011</c:v>
                </c:pt>
                <c:pt idx="2390" formatCode="General">
                  <c:v>78.065155187738824</c:v>
                </c:pt>
                <c:pt idx="2391" formatCode="General">
                  <c:v>78.079006026672516</c:v>
                </c:pt>
                <c:pt idx="2392" formatCode="General">
                  <c:v>78.092874600693648</c:v>
                </c:pt>
                <c:pt idx="2393" formatCode="General">
                  <c:v>78.106760976129664</c:v>
                </c:pt>
                <c:pt idx="2394" formatCode="General">
                  <c:v>78.120665219663366</c:v>
                </c:pt>
                <c:pt idx="2395" formatCode="General">
                  <c:v>78.134587398335654</c:v>
                </c:pt>
                <c:pt idx="2396" formatCode="General">
                  <c:v>78.148527579548116</c:v>
                </c:pt>
                <c:pt idx="2397" formatCode="General">
                  <c:v>78.162485831065595</c:v>
                </c:pt>
                <c:pt idx="2398" formatCode="General">
                  <c:v>78.176462221019008</c:v>
                </c:pt>
                <c:pt idx="2399" formatCode="General">
                  <c:v>78.190456817908</c:v>
                </c:pt>
                <c:pt idx="2400" formatCode="General">
                  <c:v>78.204469690603588</c:v>
                </c:pt>
                <c:pt idx="2401" formatCode="General">
                  <c:v>78.218500908351089</c:v>
                </c:pt>
                <c:pt idx="2402" formatCode="General">
                  <c:v>78.232550540772749</c:v>
                </c:pt>
                <c:pt idx="2403" formatCode="General">
                  <c:v>78.246618657870656</c:v>
                </c:pt>
                <c:pt idx="2404" formatCode="General">
                  <c:v>78.260705330029523</c:v>
                </c:pt>
                <c:pt idx="2405" formatCode="General">
                  <c:v>78.274810628019537</c:v>
                </c:pt>
                <c:pt idx="2406" formatCode="General">
                  <c:v>78.288934622999307</c:v>
                </c:pt>
                <c:pt idx="2407" formatCode="General">
                  <c:v>78.303077386518737</c:v>
                </c:pt>
                <c:pt idx="2408" formatCode="General">
                  <c:v>78.317238990521972</c:v>
                </c:pt>
                <c:pt idx="2409" formatCode="General">
                  <c:v>78.331419507350361</c:v>
                </c:pt>
                <c:pt idx="2410" formatCode="General">
                  <c:v>78.345619009745533</c:v>
                </c:pt>
                <c:pt idx="2411" formatCode="General">
                  <c:v>78.359837570852306</c:v>
                </c:pt>
                <c:pt idx="2412" formatCode="General">
                  <c:v>78.374075264221815</c:v>
                </c:pt>
                <c:pt idx="2413" formatCode="General">
                  <c:v>78.388332163814582</c:v>
                </c:pt>
                <c:pt idx="2414" formatCode="General">
                  <c:v>78.402608344003653</c:v>
                </c:pt>
                <c:pt idx="2415" formatCode="General">
                  <c:v>78.416903879577745</c:v>
                </c:pt>
                <c:pt idx="2416" formatCode="General">
                  <c:v>78.43121884574434</c:v>
                </c:pt>
                <c:pt idx="2417" formatCode="General">
                  <c:v>78.445553318132994</c:v>
                </c:pt>
                <c:pt idx="2418" formatCode="General">
                  <c:v>78.45990737279854</c:v>
                </c:pt>
                <c:pt idx="2419" formatCode="General">
                  <c:v>78.474281086224323</c:v>
                </c:pt>
                <c:pt idx="2420" formatCode="General">
                  <c:v>78.488674535325544</c:v>
                </c:pt>
                <c:pt idx="2421" formatCode="General">
                  <c:v>78.503087797452579</c:v>
                </c:pt>
                <c:pt idx="2422" formatCode="General">
                  <c:v>78.517520950394299</c:v>
                </c:pt>
                <c:pt idx="2423" formatCode="General">
                  <c:v>78.531974072381558</c:v>
                </c:pt>
                <c:pt idx="2424" formatCode="General">
                  <c:v>78.546447242090494</c:v>
                </c:pt>
                <c:pt idx="2425" formatCode="General">
                  <c:v>78.560940538646165</c:v>
                </c:pt>
                <c:pt idx="2426" formatCode="General">
                  <c:v>78.575454041625861</c:v>
                </c:pt>
                <c:pt idx="2427" formatCode="General">
                  <c:v>78.589987831062757</c:v>
                </c:pt>
                <c:pt idx="2428" formatCode="General">
                  <c:v>78.604541987449451</c:v>
                </c:pt>
                <c:pt idx="2429" formatCode="General">
                  <c:v>78.619116591741545</c:v>
                </c:pt>
                <c:pt idx="2430" formatCode="General">
                  <c:v>78.63371172536128</c:v>
                </c:pt>
                <c:pt idx="2431" formatCode="General">
                  <c:v>78.648327470201224</c:v>
                </c:pt>
                <c:pt idx="2432" formatCode="General">
                  <c:v>78.662963908628015</c:v>
                </c:pt>
                <c:pt idx="2433" formatCode="General">
                  <c:v>78.67762112348602</c:v>
                </c:pt>
                <c:pt idx="2434" formatCode="General">
                  <c:v>78.692299198101196</c:v>
                </c:pt>
                <c:pt idx="2435" formatCode="General">
                  <c:v>78.706998216284859</c:v>
                </c:pt>
                <c:pt idx="2436" formatCode="General">
                  <c:v>78.721718262337575</c:v>
                </c:pt>
                <c:pt idx="2437" formatCode="General">
                  <c:v>78.736459421053027</c:v>
                </c:pt>
                <c:pt idx="2438" formatCode="General">
                  <c:v>78.751221777721994</c:v>
                </c:pt>
                <c:pt idx="2439" formatCode="General">
                  <c:v>78.766005418136288</c:v>
                </c:pt>
                <c:pt idx="2440" formatCode="General">
                  <c:v>78.780810428592773</c:v>
                </c:pt>
                <c:pt idx="2441" formatCode="General">
                  <c:v>78.795636895897445</c:v>
                </c:pt>
                <c:pt idx="2442" formatCode="General">
                  <c:v>78.810484907369471</c:v>
                </c:pt>
                <c:pt idx="2443" formatCode="General">
                  <c:v>78.825354550845432</c:v>
                </c:pt>
                <c:pt idx="2444" formatCode="General">
                  <c:v>78.840245914683393</c:v>
                </c:pt>
                <c:pt idx="2445" formatCode="General">
                  <c:v>78.855159087767191</c:v>
                </c:pt>
                <c:pt idx="2446" formatCode="General">
                  <c:v>78.870094159510671</c:v>
                </c:pt>
                <c:pt idx="2447" formatCode="General">
                  <c:v>78.885051219861978</c:v>
                </c:pt>
                <c:pt idx="2448" formatCode="General">
                  <c:v>78.900030359307991</c:v>
                </c:pt>
                <c:pt idx="2449" formatCode="General">
                  <c:v>78.915031668878626</c:v>
                </c:pt>
                <c:pt idx="2450" formatCode="General">
                  <c:v>78.930055240151347</c:v>
                </c:pt>
                <c:pt idx="2451" formatCode="General">
                  <c:v>78.945101165255579</c:v>
                </c:pt>
                <c:pt idx="2452" formatCode="General">
                  <c:v>78.960169536877331</c:v>
                </c:pt>
                <c:pt idx="2453" formatCode="General">
                  <c:v>78.975260448263725</c:v>
                </c:pt>
                <c:pt idx="2454" formatCode="General">
                  <c:v>78.990373993227635</c:v>
                </c:pt>
                <c:pt idx="2455" formatCode="General">
                  <c:v>79.005510266152356</c:v>
                </c:pt>
                <c:pt idx="2456" formatCode="General">
                  <c:v>79.02066936199634</c:v>
                </c:pt>
                <c:pt idx="2457" formatCode="General">
                  <c:v>79.035851376297956</c:v>
                </c:pt>
                <c:pt idx="2458" formatCode="General">
                  <c:v>79.051056405180375</c:v>
                </c:pt>
                <c:pt idx="2459" formatCode="General">
                  <c:v>79.066284545356325</c:v>
                </c:pt>
                <c:pt idx="2460" formatCode="General">
                  <c:v>79.081535894133154</c:v>
                </c:pt>
                <c:pt idx="2461" formatCode="General">
                  <c:v>79.096810549417697</c:v>
                </c:pt>
                <c:pt idx="2462" formatCode="General">
                  <c:v>79.112108609721375</c:v>
                </c:pt>
                <c:pt idx="2463" formatCode="General">
                  <c:v>79.127430174165269</c:v>
                </c:pt>
                <c:pt idx="2464" formatCode="General">
                  <c:v>79.142775342485209</c:v>
                </c:pt>
                <c:pt idx="2465" formatCode="General">
                  <c:v>79.158144215037012</c:v>
                </c:pt>
                <c:pt idx="2466" formatCode="General">
                  <c:v>79.173536892801735</c:v>
                </c:pt>
                <c:pt idx="2467" formatCode="General">
                  <c:v>79.188953477390939</c:v>
                </c:pt>
                <c:pt idx="2468" formatCode="General">
                  <c:v>79.204394071052093</c:v>
                </c:pt>
                <c:pt idx="2469" formatCode="General">
                  <c:v>79.219858776673945</c:v>
                </c:pt>
                <c:pt idx="2470" formatCode="General">
                  <c:v>79.235347697792008</c:v>
                </c:pt>
                <c:pt idx="2471" formatCode="General">
                  <c:v>79.250860938594144</c:v>
                </c:pt>
                <c:pt idx="2472" formatCode="General">
                  <c:v>79.266398603926092</c:v>
                </c:pt>
                <c:pt idx="2473" formatCode="General">
                  <c:v>79.281960799297153</c:v>
                </c:pt>
                <c:pt idx="2474" formatCode="General">
                  <c:v>79.297547630885859</c:v>
                </c:pt>
                <c:pt idx="2475" formatCode="General">
                  <c:v>79.313159205545873</c:v>
                </c:pt>
                <c:pt idx="2476" formatCode="General">
                  <c:v>79.328795630811655</c:v>
                </c:pt>
                <c:pt idx="2477" formatCode="General">
                  <c:v>79.344457014904492</c:v>
                </c:pt>
                <c:pt idx="2478" formatCode="General">
                  <c:v>79.36014346673845</c:v>
                </c:pt>
                <c:pt idx="2479" formatCode="General">
                  <c:v>79.375855095926312</c:v>
                </c:pt>
                <c:pt idx="2480" formatCode="General">
                  <c:v>79.391592012785821</c:v>
                </c:pt>
                <c:pt idx="2481" formatCode="General">
                  <c:v>79.407354328345733</c:v>
                </c:pt>
                <c:pt idx="2482" formatCode="General">
                  <c:v>79.423142154352078</c:v>
                </c:pt>
                <c:pt idx="2483" formatCode="General">
                  <c:v>79.438955603274493</c:v>
                </c:pt>
                <c:pt idx="2484" formatCode="General">
                  <c:v>79.454794788312569</c:v>
                </c:pt>
                <c:pt idx="2485" formatCode="General">
                  <c:v>79.470659823402286</c:v>
                </c:pt>
                <c:pt idx="2486" formatCode="General">
                  <c:v>79.486550823222515</c:v>
                </c:pt>
                <c:pt idx="2487" formatCode="General">
                  <c:v>79.502467903201691</c:v>
                </c:pt>
                <c:pt idx="2488" formatCode="General">
                  <c:v>79.51841117952435</c:v>
                </c:pt>
                <c:pt idx="2489" formatCode="General">
                  <c:v>79.53438076913794</c:v>
                </c:pt>
                <c:pt idx="2490" formatCode="General">
                  <c:v>79.550376789759596</c:v>
                </c:pt>
                <c:pt idx="2491" formatCode="General">
                  <c:v>79.566399359883079</c:v>
                </c:pt>
                <c:pt idx="2492" formatCode="General">
                  <c:v>79.582448598785646</c:v>
                </c:pt>
                <c:pt idx="2493" formatCode="General">
                  <c:v>79.598524626535209</c:v>
                </c:pt>
                <c:pt idx="2494" formatCode="General">
                  <c:v>79.614627563997331</c:v>
                </c:pt>
                <c:pt idx="2495" formatCode="General">
                  <c:v>79.630757532842566</c:v>
                </c:pt>
                <c:pt idx="2496" formatCode="General">
                  <c:v>79.646914655553587</c:v>
                </c:pt>
                <c:pt idx="2497" formatCode="General">
                  <c:v>79.663099055432724</c:v>
                </c:pt>
                <c:pt idx="2498" formatCode="General">
                  <c:v>79.679310856609249</c:v>
                </c:pt>
                <c:pt idx="2499" formatCode="General">
                  <c:v>79.695550184047079</c:v>
                </c:pt>
                <c:pt idx="2500" formatCode="General">
                  <c:v>79.711817163552212</c:v>
                </c:pt>
                <c:pt idx="2501" formatCode="General">
                  <c:v>79.728111921780609</c:v>
                </c:pt>
                <c:pt idx="2502" formatCode="General">
                  <c:v>79.744434586245916</c:v>
                </c:pt>
                <c:pt idx="2503" formatCode="General">
                  <c:v>79.760785285327358</c:v>
                </c:pt>
                <c:pt idx="2504" formatCode="General">
                  <c:v>79.777164148277691</c:v>
                </c:pt>
                <c:pt idx="2505" formatCode="General">
                  <c:v>79.793571305231339</c:v>
                </c:pt>
                <c:pt idx="2506" formatCode="General">
                  <c:v>79.810006887212523</c:v>
                </c:pt>
                <c:pt idx="2507" formatCode="General">
                  <c:v>79.826471026143551</c:v>
                </c:pt>
                <c:pt idx="2508" formatCode="General">
                  <c:v>79.842963854853139</c:v>
                </c:pt>
                <c:pt idx="2509" formatCode="General">
                  <c:v>79.859485507084869</c:v>
                </c:pt>
                <c:pt idx="2510" formatCode="General">
                  <c:v>79.876036117505834</c:v>
                </c:pt>
                <c:pt idx="2511" formatCode="General">
                  <c:v>79.892615821715125</c:v>
                </c:pt>
                <c:pt idx="2512" formatCode="General">
                  <c:v>79.909224756252783</c:v>
                </c:pt>
                <c:pt idx="2513" formatCode="General">
                  <c:v>79.925863058608527</c:v>
                </c:pt>
                <c:pt idx="2514" formatCode="General">
                  <c:v>79.942530867230801</c:v>
                </c:pt>
                <c:pt idx="2515" formatCode="General">
                  <c:v>79.959228321535775</c:v>
                </c:pt>
                <c:pt idx="2516" formatCode="General">
                  <c:v>79.975955561916578</c:v>
                </c:pt>
                <c:pt idx="2517" formatCode="General">
                  <c:v>79.992712729752625</c:v>
                </c:pt>
                <c:pt idx="2518" formatCode="General">
                  <c:v>80.009499967418947</c:v>
                </c:pt>
                <c:pt idx="2519" formatCode="General">
                  <c:v>80.026317418295704</c:v>
                </c:pt>
                <c:pt idx="2520" formatCode="General">
                  <c:v>80.043165226777944</c:v>
                </c:pt>
                <c:pt idx="2521" formatCode="General">
                  <c:v>80.060043538285186</c:v>
                </c:pt>
                <c:pt idx="2522" formatCode="General">
                  <c:v>80.076952499271357</c:v>
                </c:pt>
                <c:pt idx="2523" formatCode="General">
                  <c:v>80.093892257234856</c:v>
                </c:pt>
                <c:pt idx="2524" formatCode="General">
                  <c:v>80.110862960728497</c:v>
                </c:pt>
                <c:pt idx="2525" formatCode="General">
                  <c:v>80.127864759369899</c:v>
                </c:pt>
                <c:pt idx="2526" formatCode="General">
                  <c:v>80.144897803851734</c:v>
                </c:pt>
                <c:pt idx="2527" formatCode="General">
                  <c:v>80.161962245952253</c:v>
                </c:pt>
                <c:pt idx="2528" formatCode="General">
                  <c:v>80.179058238545863</c:v>
                </c:pt>
                <c:pt idx="2529" formatCode="General">
                  <c:v>80.196185935613954</c:v>
                </c:pt>
                <c:pt idx="2530" formatCode="General">
                  <c:v>80.213345492255641</c:v>
                </c:pt>
                <c:pt idx="2531" formatCode="General">
                  <c:v>80.230537064698922</c:v>
                </c:pt>
                <c:pt idx="2532" formatCode="General">
                  <c:v>80.247760810311647</c:v>
                </c:pt>
                <c:pt idx="2533" formatCode="General">
                  <c:v>80.265016887613015</c:v>
                </c:pt>
                <c:pt idx="2534" formatCode="General">
                  <c:v>80.282305456284789</c:v>
                </c:pt>
                <c:pt idx="2535" formatCode="General">
                  <c:v>80.299626677182971</c:v>
                </c:pt>
                <c:pt idx="2536" formatCode="General">
                  <c:v>80.316980712349562</c:v>
                </c:pt>
                <c:pt idx="2537" formatCode="General">
                  <c:v>80.334367725024265</c:v>
                </c:pt>
                <c:pt idx="2538" formatCode="General">
                  <c:v>80.351787879656641</c:v>
                </c:pt>
                <c:pt idx="2539" formatCode="General">
                  <c:v>80.369241341918226</c:v>
                </c:pt>
                <c:pt idx="2540" formatCode="General">
                  <c:v>80.38672827871477</c:v>
                </c:pt>
                <c:pt idx="2541" formatCode="General">
                  <c:v>80.404248858198812</c:v>
                </c:pt>
                <c:pt idx="2542" formatCode="General">
                  <c:v>80.421803249782258</c:v>
                </c:pt>
                <c:pt idx="2543" formatCode="General">
                  <c:v>80.439391624149181</c:v>
                </c:pt>
                <c:pt idx="2544" formatCode="General">
                  <c:v>80.457014153268744</c:v>
                </c:pt>
                <c:pt idx="2545" formatCode="General">
                  <c:v>80.474671010408372</c:v>
                </c:pt>
                <c:pt idx="2546" formatCode="General">
                  <c:v>80.492362370146992</c:v>
                </c:pt>
                <c:pt idx="2547" formatCode="General">
                  <c:v>80.51008840838854</c:v>
                </c:pt>
                <c:pt idx="2548" formatCode="General">
                  <c:v>80.527849302375543</c:v>
                </c:pt>
                <c:pt idx="2549" formatCode="General">
                  <c:v>80.545645230702974</c:v>
                </c:pt>
                <c:pt idx="2550" formatCode="General">
                  <c:v>80.563476373332179</c:v>
                </c:pt>
                <c:pt idx="2551" formatCode="General">
                  <c:v>80.58134291160512</c:v>
                </c:pt>
                <c:pt idx="2552" formatCode="General">
                  <c:v>80.599245028258721</c:v>
                </c:pt>
                <c:pt idx="2553" formatCode="General">
                  <c:v>80.617182907439371</c:v>
                </c:pt>
                <c:pt idx="2554" formatCode="General">
                  <c:v>80.635156734717668</c:v>
                </c:pt>
                <c:pt idx="2555" formatCode="General">
                  <c:v>80.653166697103387</c:v>
                </c:pt>
                <c:pt idx="2556" formatCode="General">
                  <c:v>80.671212983060542</c:v>
                </c:pt>
                <c:pt idx="2557" formatCode="General">
                  <c:v>80.689295782522819</c:v>
                </c:pt>
                <c:pt idx="2558" formatCode="General">
                  <c:v>80.707415286908997</c:v>
                </c:pt>
                <c:pt idx="2559" formatCode="General">
                  <c:v>80.725571689138746</c:v>
                </c:pt>
                <c:pt idx="2560" formatCode="General">
                  <c:v>80.743765183648534</c:v>
                </c:pt>
                <c:pt idx="2561" formatCode="General">
                  <c:v>80.761995966407838</c:v>
                </c:pt>
                <c:pt idx="2562" formatCode="General">
                  <c:v>80.780264234935487</c:v>
                </c:pt>
                <c:pt idx="2563" formatCode="General">
                  <c:v>80.798570188316276</c:v>
                </c:pt>
                <c:pt idx="2564" formatCode="General">
                  <c:v>80.816914027217777</c:v>
                </c:pt>
                <c:pt idx="2565" formatCode="General">
                  <c:v>80.835295953907362</c:v>
                </c:pt>
                <c:pt idx="2566" formatCode="General">
                  <c:v>80.853716172269586</c:v>
                </c:pt>
                <c:pt idx="2567" formatCode="General">
                  <c:v>80.872174887823576</c:v>
                </c:pt>
                <c:pt idx="2568" formatCode="General">
                  <c:v>80.890672307740843</c:v>
                </c:pt>
                <c:pt idx="2569" formatCode="General">
                  <c:v>80.909208640863326</c:v>
                </c:pt>
                <c:pt idx="2570" formatCode="General">
                  <c:v>80.927784097721556</c:v>
                </c:pt>
                <c:pt idx="2571" formatCode="General">
                  <c:v>80.946398890553183</c:v>
                </c:pt>
                <c:pt idx="2572" formatCode="General">
                  <c:v>80.965053233321768</c:v>
                </c:pt>
                <c:pt idx="2573" formatCode="General">
                  <c:v>80.983747341735736</c:v>
                </c:pt>
                <c:pt idx="2574" formatCode="General">
                  <c:v>81.002481433267675</c:v>
                </c:pt>
                <c:pt idx="2575" formatCode="General">
                  <c:v>81.021255727173894</c:v>
                </c:pt>
                <c:pt idx="2576" formatCode="General">
                  <c:v>81.040070444514186</c:v>
                </c:pt>
                <c:pt idx="2577" formatCode="General">
                  <c:v>81.05892580817202</c:v>
                </c:pt>
                <c:pt idx="2578" formatCode="General">
                  <c:v>81.077822042874786</c:v>
                </c:pt>
                <c:pt idx="2579" formatCode="General">
                  <c:v>81.096759375214617</c:v>
                </c:pt>
                <c:pt idx="2580" formatCode="General">
                  <c:v>81.115738033669146</c:v>
                </c:pt>
                <c:pt idx="2581" formatCode="General">
                  <c:v>81.134758248622958</c:v>
                </c:pt>
                <c:pt idx="2582" formatCode="General">
                  <c:v>81.153820252388996</c:v>
                </c:pt>
                <c:pt idx="2583" formatCode="General">
                  <c:v>81.172924279230486</c:v>
                </c:pt>
                <c:pt idx="2584" formatCode="General">
                  <c:v>81.192070565383105</c:v>
                </c:pt>
                <c:pt idx="2585" formatCode="General">
                  <c:v>81.211259349077466</c:v>
                </c:pt>
                <c:pt idx="2586" formatCode="General">
                  <c:v>81.23049087056188</c:v>
                </c:pt>
                <c:pt idx="2587" formatCode="General">
                  <c:v>81.249765372125594</c:v>
                </c:pt>
                <c:pt idx="2588" formatCode="General">
                  <c:v>81.269083098122209</c:v>
                </c:pt>
                <c:pt idx="2589" formatCode="General">
                  <c:v>81.288444294993468</c:v>
                </c:pt>
                <c:pt idx="2590" formatCode="General">
                  <c:v>81.307849211293487</c:v>
                </c:pt>
                <c:pt idx="2591" formatCode="General">
                  <c:v>81.327298097713211</c:v>
                </c:pt>
                <c:pt idx="2592" formatCode="General">
                  <c:v>81.346791207105298</c:v>
                </c:pt>
                <c:pt idx="2593" formatCode="General">
                  <c:v>81.366328794509428</c:v>
                </c:pt>
                <c:pt idx="2594" formatCode="General">
                  <c:v>81.385911117177798</c:v>
                </c:pt>
                <c:pt idx="2595" formatCode="General">
                  <c:v>81.405538434601141</c:v>
                </c:pt>
                <c:pt idx="2596" formatCode="General">
                  <c:v>81.425211008535186</c:v>
                </c:pt>
                <c:pt idx="2597" formatCode="General">
                  <c:v>81.44492910302732</c:v>
                </c:pt>
                <c:pt idx="2598" formatCode="General">
                  <c:v>81.464692984443758</c:v>
                </c:pt>
                <c:pt idx="2599" formatCode="General">
                  <c:v>81.484502921497196</c:v>
                </c:pt>
                <c:pt idx="2600" formatCode="General">
                  <c:v>81.504359185274637</c:v>
                </c:pt>
                <c:pt idx="2601" formatCode="General">
                  <c:v>81.524262049266</c:v>
                </c:pt>
                <c:pt idx="2602" formatCode="General">
                  <c:v>81.544211789392733</c:v>
                </c:pt>
                <c:pt idx="2603" formatCode="General">
                  <c:v>81.564208684037212</c:v>
                </c:pt>
                <c:pt idx="2604" formatCode="General">
                  <c:v>81.584253014072445</c:v>
                </c:pt>
                <c:pt idx="2605" formatCode="General">
                  <c:v>81.604345062892151</c:v>
                </c:pt>
                <c:pt idx="2606" formatCode="General">
                  <c:v>81.624485116441477</c:v>
                </c:pt>
                <c:pt idx="2607" formatCode="General">
                  <c:v>81.644673463247997</c:v>
                </c:pt>
                <c:pt idx="2608" formatCode="General">
                  <c:v>81.664910394453358</c:v>
                </c:pt>
                <c:pt idx="2609" formatCode="General">
                  <c:v>81.685196203845294</c:v>
                </c:pt>
                <c:pt idx="2610" formatCode="General">
                  <c:v>81.705531187890159</c:v>
                </c:pt>
                <c:pt idx="2611" formatCode="General">
                  <c:v>81.725915645766008</c:v>
                </c:pt>
                <c:pt idx="2612" formatCode="General">
                  <c:v>81.746349879396178</c:v>
                </c:pt>
                <c:pt idx="2613" formatCode="General">
                  <c:v>81.766834193483348</c:v>
                </c:pt>
                <c:pt idx="2614" formatCode="General">
                  <c:v>81.787368895544162</c:v>
                </c:pt>
                <c:pt idx="2615" formatCode="General">
                  <c:v>81.807954295944384</c:v>
                </c:pt>
                <c:pt idx="2616" formatCode="General">
                  <c:v>81.828590707934708</c:v>
                </c:pt>
                <c:pt idx="2617" formatCode="General">
                  <c:v>81.849278447686956</c:v>
                </c:pt>
                <c:pt idx="2618" formatCode="General">
                  <c:v>81.870017834330909</c:v>
                </c:pt>
                <c:pt idx="2619" formatCode="General">
                  <c:v>81.890809189991913</c:v>
                </c:pt>
                <c:pt idx="2620" formatCode="General">
                  <c:v>81.911652839828747</c:v>
                </c:pt>
                <c:pt idx="2621" formatCode="General">
                  <c:v>81.932549112072351</c:v>
                </c:pt>
                <c:pt idx="2622" formatCode="General">
                  <c:v>81.953498338065188</c:v>
                </c:pt>
                <c:pt idx="2623" formatCode="General">
                  <c:v>81.974500852300963</c:v>
                </c:pt>
                <c:pt idx="2624" formatCode="General">
                  <c:v>81.995556992465353</c:v>
                </c:pt>
                <c:pt idx="2625" formatCode="General">
                  <c:v>82.016667099477161</c:v>
                </c:pt>
                <c:pt idx="2626" formatCode="General">
                  <c:v>82.037831517530108</c:v>
                </c:pt>
                <c:pt idx="2627" formatCode="General">
                  <c:v>82.05905059413557</c:v>
                </c:pt>
                <c:pt idx="2628" formatCode="General">
                  <c:v>82.080324680165702</c:v>
                </c:pt>
                <c:pt idx="2629" formatCode="General">
                  <c:v>82.101654129897469</c:v>
                </c:pt>
                <c:pt idx="2630" formatCode="General">
                  <c:v>82.123039301057361</c:v>
                </c:pt>
                <c:pt idx="2631" formatCode="General">
                  <c:v>82.144480554866817</c:v>
                </c:pt>
                <c:pt idx="2632" formatCode="General">
                  <c:v>82.165978256088351</c:v>
                </c:pt>
                <c:pt idx="2633" formatCode="General">
                  <c:v>82.187532773072704</c:v>
                </c:pt>
                <c:pt idx="2634" formatCode="General">
                  <c:v>82.209144477806333</c:v>
                </c:pt>
                <c:pt idx="2635" formatCode="General">
                  <c:v>82.230813745960205</c:v>
                </c:pt>
                <c:pt idx="2636" formatCode="General">
                  <c:v>82.252540956939015</c:v>
                </c:pt>
                <c:pt idx="2637" formatCode="General">
                  <c:v>82.274326493931483</c:v>
                </c:pt>
                <c:pt idx="2638" formatCode="General">
                  <c:v>82.296170743961298</c:v>
                </c:pt>
                <c:pt idx="2639" formatCode="General">
                  <c:v>82.31807409793916</c:v>
                </c:pt>
                <c:pt idx="2640" formatCode="General">
                  <c:v>82.340036950715501</c:v>
                </c:pt>
                <c:pt idx="2641" formatCode="General">
                  <c:v>82.362059701134243</c:v>
                </c:pt>
                <c:pt idx="2642" formatCode="General">
                  <c:v>82.384142752087399</c:v>
                </c:pt>
                <c:pt idx="2643" formatCode="General">
                  <c:v>82.406286510570695</c:v>
                </c:pt>
                <c:pt idx="2644" formatCode="General">
                  <c:v>82.428491387740081</c:v>
                </c:pt>
                <c:pt idx="2645" formatCode="General">
                  <c:v>82.450757798969263</c:v>
                </c:pt>
                <c:pt idx="2646" formatCode="General">
                  <c:v>82.473086163908249</c:v>
                </c:pt>
                <c:pt idx="2647" formatCode="General">
                  <c:v>82.495476906542834</c:v>
                </c:pt>
                <c:pt idx="2648" formatCode="General">
                  <c:v>82.517930455255282</c:v>
                </c:pt>
                <c:pt idx="2649" formatCode="General">
                  <c:v>82.540447242885904</c:v>
                </c:pt>
                <c:pt idx="2650" formatCode="General">
                  <c:v>82.563027706795879</c:v>
                </c:pt>
                <c:pt idx="2651" formatCode="General">
                  <c:v>82.585672288931121</c:v>
                </c:pt>
                <c:pt idx="2652" formatCode="General">
                  <c:v>82.608381435887196</c:v>
                </c:pt>
                <c:pt idx="2653" formatCode="General">
                  <c:v>82.63115559897561</c:v>
                </c:pt>
                <c:pt idx="2654" formatCode="General">
                  <c:v>82.653995234291102</c:v>
                </c:pt>
                <c:pt idx="2655" formatCode="General">
                  <c:v>82.676900802780196</c:v>
                </c:pt>
                <c:pt idx="2656" formatCode="General">
                  <c:v>82.699872770311032</c:v>
                </c:pt>
                <c:pt idx="2657" formatCode="General">
                  <c:v>82.722911607744422</c:v>
                </c:pt>
                <c:pt idx="2658" formatCode="General">
                  <c:v>82.746017791006309</c:v>
                </c:pt>
                <c:pt idx="2659" formatCode="General">
                  <c:v>82.769191801161284</c:v>
                </c:pt>
                <c:pt idx="2660" formatCode="General">
                  <c:v>82.792434124487826</c:v>
                </c:pt>
                <c:pt idx="2661" formatCode="General">
                  <c:v>82.815745252554521</c:v>
                </c:pt>
                <c:pt idx="2662" formatCode="General">
                  <c:v>82.839125682298103</c:v>
                </c:pt>
                <c:pt idx="2663" formatCode="General">
                  <c:v>82.862575916102614</c:v>
                </c:pt>
                <c:pt idx="2664" formatCode="General">
                  <c:v>82.886096461880143</c:v>
                </c:pt>
                <c:pt idx="2665" formatCode="General">
                  <c:v>82.909687833153228</c:v>
                </c:pt>
                <c:pt idx="2666" formatCode="General">
                  <c:v>82.933350549138524</c:v>
                </c:pt>
                <c:pt idx="2667" formatCode="General">
                  <c:v>82.957085134832255</c:v>
                </c:pt>
                <c:pt idx="2668" formatCode="General">
                  <c:v>82.980892121097256</c:v>
                </c:pt>
                <c:pt idx="2669" formatCode="General">
                  <c:v>83.00477204475159</c:v>
                </c:pt>
                <c:pt idx="2670" formatCode="General">
                  <c:v>83.028725448658861</c:v>
                </c:pt>
                <c:pt idx="2671" formatCode="General">
                  <c:v>83.052752881820382</c:v>
                </c:pt>
                <c:pt idx="2672" formatCode="General">
                  <c:v>83.07685489946897</c:v>
                </c:pt>
                <c:pt idx="2673" formatCode="General">
                  <c:v>83.101032063164595</c:v>
                </c:pt>
                <c:pt idx="2674" formatCode="General">
                  <c:v>83.125284940891902</c:v>
                </c:pt>
                <c:pt idx="2675" formatCode="General">
                  <c:v>83.149614107159593</c:v>
                </c:pt>
                <c:pt idx="2676" formatCode="General">
                  <c:v>83.17402014310187</c:v>
                </c:pt>
                <c:pt idx="2677" formatCode="General">
                  <c:v>83.198503636581563</c:v>
                </c:pt>
                <c:pt idx="2678" formatCode="General">
                  <c:v>83.223065182295741</c:v>
                </c:pt>
                <c:pt idx="2679" formatCode="General">
                  <c:v>83.247705381882966</c:v>
                </c:pt>
                <c:pt idx="2680" formatCode="General">
                  <c:v>83.272424844032898</c:v>
                </c:pt>
                <c:pt idx="2681" formatCode="General">
                  <c:v>83.297224184598164</c:v>
                </c:pt>
                <c:pt idx="2682" formatCode="General">
                  <c:v>83.322104026708246</c:v>
                </c:pt>
                <c:pt idx="2683" formatCode="General">
                  <c:v>83.347065000885735</c:v>
                </c:pt>
                <c:pt idx="2684" formatCode="General">
                  <c:v>83.372107745165039</c:v>
                </c:pt>
                <c:pt idx="2685" formatCode="General">
                  <c:v>83.397232905213372</c:v>
                </c:pt>
                <c:pt idx="2686" formatCode="General">
                  <c:v>83.422441134454218</c:v>
                </c:pt>
                <c:pt idx="2687" formatCode="General">
                  <c:v>83.447733094193367</c:v>
                </c:pt>
                <c:pt idx="2688" formatCode="General">
                  <c:v>83.473109453747469</c:v>
                </c:pt>
                <c:pt idx="2689" formatCode="General">
                  <c:v>83.498570890575266</c:v>
                </c:pt>
                <c:pt idx="2690" formatCode="General">
                  <c:v>83.524118090411605</c:v>
                </c:pt>
                <c:pt idx="2691" formatCode="General">
                  <c:v>83.549751747404059</c:v>
                </c:pt>
                <c:pt idx="2692" formatCode="General">
                  <c:v>83.57547256425255</c:v>
                </c:pt>
                <c:pt idx="2693" formatCode="General">
                  <c:v>83.601281252351882</c:v>
                </c:pt>
                <c:pt idx="2694" formatCode="General">
                  <c:v>83.627178531937147</c:v>
                </c:pt>
                <c:pt idx="2695" formatCode="General">
                  <c:v>83.653165132232402</c:v>
                </c:pt>
                <c:pt idx="2696" formatCode="General">
                  <c:v>83.679241791602237</c:v>
                </c:pt>
                <c:pt idx="2697" formatCode="General">
                  <c:v>83.705409257706833</c:v>
                </c:pt>
                <c:pt idx="2698" formatCode="General">
                  <c:v>83.731668287660199</c:v>
                </c:pt>
                <c:pt idx="2699" formatCode="General">
                  <c:v>83.758019648191762</c:v>
                </c:pt>
                <c:pt idx="2700" formatCode="General">
                  <c:v>83.78446411581163</c:v>
                </c:pt>
                <c:pt idx="2701" formatCode="General">
                  <c:v>83.811002476979169</c:v>
                </c:pt>
                <c:pt idx="2702" formatCode="General">
                  <c:v>83.837635528275527</c:v>
                </c:pt>
                <c:pt idx="2703" formatCode="General">
                  <c:v>83.864364076579747</c:v>
                </c:pt>
                <c:pt idx="2704" formatCode="General">
                  <c:v>83.891188939248764</c:v>
                </c:pt>
                <c:pt idx="2705" formatCode="General">
                  <c:v>83.918110944301489</c:v>
                </c:pt>
                <c:pt idx="2706" formatCode="General">
                  <c:v>83.945130930606851</c:v>
                </c:pt>
                <c:pt idx="2707" formatCode="General">
                  <c:v>83.972249748076052</c:v>
                </c:pt>
                <c:pt idx="2708" formatCode="General">
                  <c:v>83.999468257859164</c:v>
                </c:pt>
                <c:pt idx="2709" formatCode="General">
                  <c:v>84.026787332546135</c:v>
                </c:pt>
                <c:pt idx="2710" formatCode="General">
                  <c:v>84.054207856372244</c:v>
                </c:pt>
                <c:pt idx="2711" formatCode="General">
                  <c:v>84.081730725428358</c:v>
                </c:pt>
                <c:pt idx="2712" formatCode="General">
                  <c:v>84.10935684787583</c:v>
                </c:pt>
                <c:pt idx="2713" formatCode="General">
                  <c:v>84.137087144166486</c:v>
                </c:pt>
                <c:pt idx="2714" formatCode="General">
                  <c:v>84.16492254726748</c:v>
                </c:pt>
                <c:pt idx="2715" formatCode="General">
                  <c:v>84.192864002891454</c:v>
                </c:pt>
                <c:pt idx="2716" formatCode="General">
                  <c:v>84.220912469732056</c:v>
                </c:pt>
                <c:pt idx="2717" formatCode="General">
                  <c:v>84.249068919704897</c:v>
                </c:pt>
                <c:pt idx="2718" formatCode="General">
                  <c:v>84.277334338194137</c:v>
                </c:pt>
                <c:pt idx="2719" formatCode="General">
                  <c:v>84.305709724305004</c:v>
                </c:pt>
                <c:pt idx="2720" formatCode="General">
                  <c:v>84.334196091122024</c:v>
                </c:pt>
                <c:pt idx="2721" formatCode="General">
                  <c:v>84.362794465973792</c:v>
                </c:pt>
                <c:pt idx="2722" formatCode="General">
                  <c:v>84.391505890703613</c:v>
                </c:pt>
                <c:pt idx="2723" formatCode="General">
                  <c:v>84.420331421946997</c:v>
                </c:pt>
                <c:pt idx="2724" formatCode="General">
                  <c:v>84.449272131415668</c:v>
                </c:pt>
                <c:pt idx="2725" formatCode="General">
                  <c:v>84.478329106188525</c:v>
                </c:pt>
                <c:pt idx="2726" formatCode="General">
                  <c:v>84.50750344900959</c:v>
                </c:pt>
                <c:pt idx="2727" formatCode="General">
                  <c:v>84.536796278593428</c:v>
                </c:pt>
                <c:pt idx="2728" formatCode="General">
                  <c:v>84.566208729937983</c:v>
                </c:pt>
                <c:pt idx="2729" formatCode="General">
                  <c:v>84.595741954644993</c:v>
                </c:pt>
                <c:pt idx="2730" formatCode="General">
                  <c:v>84.625397121248739</c:v>
                </c:pt>
                <c:pt idx="2731" formatCode="General">
                  <c:v>84.655175415552648</c:v>
                </c:pt>
                <c:pt idx="2732" formatCode="General">
                  <c:v>84.685078040974545</c:v>
                </c:pt>
                <c:pt idx="2733" formatCode="General">
                  <c:v>84.715106218900559</c:v>
                </c:pt>
                <c:pt idx="2734" formatCode="General">
                  <c:v>84.745261189048023</c:v>
                </c:pt>
                <c:pt idx="2735" formatCode="General">
                  <c:v>84.775544209837605</c:v>
                </c:pt>
                <c:pt idx="2736" formatCode="General">
                  <c:v>84.805956558774994</c:v>
                </c:pt>
                <c:pt idx="2737" formatCode="General">
                  <c:v>84.83649953284241</c:v>
                </c:pt>
                <c:pt idx="2738" formatCode="General">
                  <c:v>84.867174448900343</c:v>
                </c:pt>
                <c:pt idx="2739" formatCode="General">
                  <c:v>84.897982644099542</c:v>
                </c:pt>
                <c:pt idx="2740" formatCode="General">
                  <c:v>84.928925476304016</c:v>
                </c:pt>
                <c:pt idx="2741" formatCode="General">
                  <c:v>84.960004324525073</c:v>
                </c:pt>
                <c:pt idx="2742" formatCode="General">
                  <c:v>84.991220589366833</c:v>
                </c:pt>
                <c:pt idx="2743" formatCode="General">
                  <c:v>85.022575693483589</c:v>
                </c:pt>
                <c:pt idx="2744" formatCode="General">
                  <c:v>85.054071082049475</c:v>
                </c:pt>
                <c:pt idx="2745" formatCode="General">
                  <c:v>85.085708223240658</c:v>
                </c:pt>
                <c:pt idx="2746" formatCode="General">
                  <c:v>85.11748860873071</c:v>
                </c:pt>
                <c:pt idx="2747" formatCode="General">
                  <c:v>85.149413754199259</c:v>
                </c:pt>
                <c:pt idx="2748" formatCode="General">
                  <c:v>85.181485199854748</c:v>
                </c:pt>
                <c:pt idx="2749" formatCode="General">
                  <c:v>85.213704510971496</c:v>
                </c:pt>
                <c:pt idx="2750" formatCode="General">
                  <c:v>85.246073278441528</c:v>
                </c:pt>
                <c:pt idx="2751" formatCode="General">
                  <c:v>85.278593119341892</c:v>
                </c:pt>
                <c:pt idx="2752" formatCode="General">
                  <c:v>85.311265677517738</c:v>
                </c:pt>
                <c:pt idx="2753" formatCode="General">
                  <c:v>85.344092624181812</c:v>
                </c:pt>
                <c:pt idx="2754" formatCode="General">
                  <c:v>85.377075658531055</c:v>
                </c:pt>
                <c:pt idx="2755" formatCode="General">
                  <c:v>85.410216508380486</c:v>
                </c:pt>
                <c:pt idx="2756" formatCode="General">
                  <c:v>85.443516930815463</c:v>
                </c:pt>
                <c:pt idx="2757" formatCode="General">
                  <c:v>85.476978712862618</c:v>
                </c:pt>
                <c:pt idx="2758" formatCode="General">
                  <c:v>85.510603672180181</c:v>
                </c:pt>
                <c:pt idx="2759" formatCode="General">
                  <c:v>85.54439365776858</c:v>
                </c:pt>
                <c:pt idx="2760" formatCode="General">
                  <c:v>85.578350550701686</c:v>
                </c:pt>
                <c:pt idx="2761" formatCode="General">
                  <c:v>85.612476264879632</c:v>
                </c:pt>
                <c:pt idx="2762" formatCode="General">
                  <c:v>85.64677274780415</c:v>
                </c:pt>
                <c:pt idx="2763" formatCode="General">
                  <c:v>85.681241981376814</c:v>
                </c:pt>
                <c:pt idx="2764" formatCode="General">
                  <c:v>85.71588598272136</c:v>
                </c:pt>
                <c:pt idx="2765" formatCode="General">
                  <c:v>85.750706805030845</c:v>
                </c:pt>
                <c:pt idx="2766" formatCode="General">
                  <c:v>85.785706538440536</c:v>
                </c:pt>
                <c:pt idx="2767" formatCode="General">
                  <c:v>85.820887310927475</c:v>
                </c:pt>
                <c:pt idx="2768" formatCode="General">
                  <c:v>85.856251289237804</c:v>
                </c:pt>
                <c:pt idx="2769" formatCode="General">
                  <c:v>85.89180067984266</c:v>
                </c:pt>
                <c:pt idx="2770" formatCode="General">
                  <c:v>85.927537729924083</c:v>
                </c:pt>
                <c:pt idx="2771" formatCode="General">
                  <c:v>85.9634647283916</c:v>
                </c:pt>
                <c:pt idx="2772" formatCode="General">
                  <c:v>85.999584006931101</c:v>
                </c:pt>
                <c:pt idx="2773" formatCode="General">
                  <c:v>86.035897941086944</c:v>
                </c:pt>
                <c:pt idx="2774" formatCode="General">
                  <c:v>86.072408951378549</c:v>
                </c:pt>
                <c:pt idx="2775" formatCode="General">
                  <c:v>86.109119504453275</c:v>
                </c:pt>
                <c:pt idx="2776" formatCode="General">
                  <c:v>86.146032114276267</c:v>
                </c:pt>
                <c:pt idx="2777" formatCode="General">
                  <c:v>86.183149343359318</c:v>
                </c:pt>
                <c:pt idx="2778" formatCode="General">
                  <c:v>86.220473804030007</c:v>
                </c:pt>
                <c:pt idx="2779" formatCode="General">
                  <c:v>86.258008159742872</c:v>
                </c:pt>
                <c:pt idx="2780" formatCode="General">
                  <c:v>86.295755126434074</c:v>
                </c:pt>
                <c:pt idx="2781" formatCode="General">
                  <c:v>86.333717473921553</c:v>
                </c:pt>
                <c:pt idx="2782" formatCode="General">
                  <c:v>86.371898027352401</c:v>
                </c:pt>
                <c:pt idx="2783" formatCode="General">
                  <c:v>86.410299668699423</c:v>
                </c:pt>
                <c:pt idx="2784" formatCode="General">
                  <c:v>86.448925338308712</c:v>
                </c:pt>
                <c:pt idx="2785" formatCode="General">
                  <c:v>86.487778036500757</c:v>
                </c:pt>
                <c:pt idx="2786" formatCode="General">
                  <c:v>86.526860825227018</c:v>
                </c:pt>
                <c:pt idx="2787" formatCode="General">
                  <c:v>86.566176829784311</c:v>
                </c:pt>
                <c:pt idx="2788" formatCode="General">
                  <c:v>86.605729240589469</c:v>
                </c:pt>
                <c:pt idx="2789" formatCode="General">
                  <c:v>86.645521315017078</c:v>
                </c:pt>
                <c:pt idx="2790" formatCode="General">
                  <c:v>86.685556379302625</c:v>
                </c:pt>
                <c:pt idx="2791" formatCode="General">
                  <c:v>86.72583783051418</c:v>
                </c:pt>
                <c:pt idx="2792" formatCode="General">
                  <c:v>86.766369138595451</c:v>
                </c:pt>
                <c:pt idx="2793" formatCode="General">
                  <c:v>86.807153848483338</c:v>
                </c:pt>
                <c:pt idx="2794" formatCode="General">
                  <c:v>86.848195582303461</c:v>
                </c:pt>
                <c:pt idx="2795" formatCode="General">
                  <c:v>86.889498041646974</c:v>
                </c:pt>
                <c:pt idx="2796" formatCode="General">
                  <c:v>86.931065009932141</c:v>
                </c:pt>
                <c:pt idx="2797" formatCode="General">
                  <c:v>86.972900354855128</c:v>
                </c:pt>
                <c:pt idx="2798" formatCode="General">
                  <c:v>87.015008030933188</c:v>
                </c:pt>
                <c:pt idx="2799" formatCode="General">
                  <c:v>87.057392082145441</c:v>
                </c:pt>
                <c:pt idx="2800" formatCode="General">
                  <c:v>87.100056644674964</c:v>
                </c:pt>
                <c:pt idx="2801" formatCode="General">
                  <c:v>87.143005949757338</c:v>
                </c:pt>
                <c:pt idx="2802" formatCode="General">
                  <c:v>87.186244326640747</c:v>
                </c:pt>
                <c:pt idx="2803" formatCode="General">
                  <c:v>87.229776205662446</c:v>
                </c:pt>
                <c:pt idx="2804" formatCode="General">
                  <c:v>87.273606121447713</c:v>
                </c:pt>
                <c:pt idx="2805" formatCode="General">
                  <c:v>87.317738716236931</c:v>
                </c:pt>
                <c:pt idx="2806" formatCode="General">
                  <c:v>87.362178743346888</c:v>
                </c:pt>
                <c:pt idx="2807" formatCode="General">
                  <c:v>87.406931070773069</c:v>
                </c:pt>
                <c:pt idx="2808" formatCode="General">
                  <c:v>87.452000684940103</c:v>
                </c:pt>
                <c:pt idx="2809" formatCode="General">
                  <c:v>87.497392694607129</c:v>
                </c:pt>
                <c:pt idx="2810" formatCode="General">
                  <c:v>87.543112334936495</c:v>
                </c:pt>
                <c:pt idx="2811" formatCode="General">
                  <c:v>87.589164971733851</c:v>
                </c:pt>
                <c:pt idx="2812" formatCode="General">
                  <c:v>87.635556105868091</c:v>
                </c:pt>
                <c:pt idx="2813" formatCode="General">
                  <c:v>87.682291377881</c:v>
                </c:pt>
                <c:pt idx="2814" formatCode="General">
                  <c:v>87.729376572796085</c:v>
                </c:pt>
                <c:pt idx="2815" formatCode="General">
                  <c:v>87.776817625136943</c:v>
                </c:pt>
                <c:pt idx="2816" formatCode="General">
                  <c:v>87.824620624166712</c:v>
                </c:pt>
                <c:pt idx="2817" formatCode="General">
                  <c:v>87.872791819359904</c:v>
                </c:pt>
                <c:pt idx="2818" formatCode="General">
                  <c:v>87.92133762611968</c:v>
                </c:pt>
                <c:pt idx="2819" formatCode="General">
                  <c:v>87.970264631753352</c:v>
                </c:pt>
                <c:pt idx="2820" formatCode="General">
                  <c:v>88.019579601720636</c:v>
                </c:pt>
                <c:pt idx="2821" formatCode="General">
                  <c:v>88.069289486169964</c:v>
                </c:pt>
                <c:pt idx="2822" formatCode="General">
                  <c:v>88.119401426778424</c:v>
                </c:pt>
                <c:pt idx="2823" formatCode="General">
                  <c:v>88.169922763912822</c:v>
                </c:pt>
                <c:pt idx="2824" formatCode="General">
                  <c:v>88.220861044130359</c:v>
                </c:pt>
                <c:pt idx="2825" formatCode="General">
                  <c:v>88.272224028037968</c:v>
                </c:pt>
                <c:pt idx="2826" formatCode="General">
                  <c:v>88.324019698531714</c:v>
                </c:pt>
                <c:pt idx="2827" formatCode="General">
                  <c:v>88.376256269438059</c:v>
                </c:pt>
                <c:pt idx="2828" formatCode="General">
                  <c:v>88.428942194581396</c:v>
                </c:pt>
                <c:pt idx="2829" formatCode="General">
                  <c:v>88.482086177302818</c:v>
                </c:pt>
                <c:pt idx="2830" formatCode="General">
                  <c:v>88.535697180457817</c:v>
                </c:pt>
                <c:pt idx="2831" formatCode="General">
                  <c:v>88.589784436922116</c:v>
                </c:pt>
                <c:pt idx="2832" formatCode="General">
                  <c:v>88.644357460637011</c:v>
                </c:pt>
                <c:pt idx="2833" formatCode="General">
                  <c:v>88.699426058227772</c:v>
                </c:pt>
                <c:pt idx="2834" formatCode="General">
                  <c:v>88.755000341231579</c:v>
                </c:pt>
                <c:pt idx="2835" formatCode="General">
                  <c:v>88.811090738973618</c:v>
                </c:pt>
                <c:pt idx="2836" formatCode="General">
                  <c:v>88.867708012133193</c:v>
                </c:pt>
                <c:pt idx="2837" formatCode="General">
                  <c:v>88.924863267044856</c:v>
                </c:pt>
                <c:pt idx="2838" formatCode="General">
                  <c:v>88.982567970783151</c:v>
                </c:pt>
                <c:pt idx="2839" formatCode="General">
                  <c:v>89.040833967082833</c:v>
                </c:pt>
                <c:pt idx="2840" formatCode="General">
                  <c:v>89.0996734931513</c:v>
                </c:pt>
                <c:pt idx="2841" formatCode="General">
                  <c:v>89.159099197433875</c:v>
                </c:pt>
                <c:pt idx="2842" formatCode="General">
                  <c:v>89.219124158397634</c:v>
                </c:pt>
                <c:pt idx="2843" formatCode="General">
                  <c:v>89.279761904404992</c:v>
                </c:pt>
                <c:pt idx="2844" formatCode="General">
                  <c:v>89.341026434754028</c:v>
                </c:pt>
                <c:pt idx="2845" formatCode="General">
                  <c:v>89.402932241968941</c:v>
                </c:pt>
                <c:pt idx="2846" formatCode="General">
                  <c:v>89.465494335430833</c:v>
                </c:pt>
                <c:pt idx="2847" formatCode="General">
                  <c:v>89.528728266447459</c:v>
                </c:pt>
                <c:pt idx="2848" formatCode="General">
                  <c:v>89.592650154868565</c:v>
                </c:pt>
                <c:pt idx="2849" formatCode="General">
                  <c:v>89.657276717362379</c:v>
                </c:pt>
                <c:pt idx="2850" formatCode="General">
                  <c:v>89.72262529748042</c:v>
                </c:pt>
                <c:pt idx="2851" formatCode="General">
                  <c:v>89.788713897648108</c:v>
                </c:pt>
                <c:pt idx="2852" formatCode="General">
                  <c:v>89.855561213231084</c:v>
                </c:pt>
                <c:pt idx="2853" formatCode="General">
                  <c:v>89.923186668842547</c:v>
                </c:pt>
                <c:pt idx="2854" formatCode="General">
                  <c:v>89.991610457070138</c:v>
                </c:pt>
                <c:pt idx="2855" formatCode="General">
                  <c:v>90.06085357981992</c:v>
                </c:pt>
                <c:pt idx="2856" formatCode="General">
                  <c:v>90.130937892492938</c:v>
                </c:pt>
                <c:pt idx="2857" formatCode="General">
                  <c:v>90.20188615123098</c:v>
                </c:pt>
                <c:pt idx="2858" formatCode="General">
                  <c:v>90.273722063491718</c:v>
                </c:pt>
                <c:pt idx="2859" formatCode="General">
                  <c:v>90.346470342240323</c:v>
                </c:pt>
                <c:pt idx="2860" formatCode="General">
                  <c:v>90.420156764071976</c:v>
                </c:pt>
                <c:pt idx="2861" formatCode="General">
                  <c:v>90.494808231614755</c:v>
                </c:pt>
                <c:pt idx="2862" formatCode="General">
                  <c:v>90.570452840597099</c:v>
                </c:pt>
                <c:pt idx="2863" formatCode="General">
                  <c:v>90.647119952005895</c:v>
                </c:pt>
                <c:pt idx="2864" formatCode="General">
                  <c:v>90.724840269807657</c:v>
                </c:pt>
                <c:pt idx="2865" formatCode="General">
                  <c:v>90.80364592475685</c:v>
                </c:pt>
                <c:pt idx="2866" formatCode="General">
                  <c:v>90.883570564873665</c:v>
                </c:pt>
                <c:pt idx="2867" formatCode="General">
                  <c:v>90.964649453241393</c:v>
                </c:pt>
                <c:pt idx="2868" formatCode="General">
                  <c:v>91.046919573846196</c:v>
                </c:pt>
                <c:pt idx="2869" formatCode="General">
                  <c:v>91.130419746270022</c:v>
                </c:pt>
                <c:pt idx="2870" formatCode="General">
                  <c:v>91.215190750141545</c:v>
                </c:pt>
                <c:pt idx="2871" formatCode="General">
                  <c:v>91.301275460362234</c:v>
                </c:pt>
                <c:pt idx="2872" formatCode="General">
                  <c:v>91.388718994249857</c:v>
                </c:pt>
                <c:pt idx="2873" formatCode="General">
                  <c:v>91.477568871885822</c:v>
                </c:pt>
                <c:pt idx="2874" formatCode="General">
                  <c:v>91.567875191117821</c:v>
                </c:pt>
                <c:pt idx="2875" formatCode="General">
                  <c:v>91.659690818860469</c:v>
                </c:pt>
                <c:pt idx="2876" formatCode="General">
                  <c:v>91.753071600553909</c:v>
                </c:pt>
                <c:pt idx="2877" formatCode="General">
                  <c:v>91.848076589895427</c:v>
                </c:pt>
                <c:pt idx="2878" formatCode="General">
                  <c:v>91.944768301251372</c:v>
                </c:pt>
                <c:pt idx="2879" formatCode="General">
                  <c:v>92.043212987497455</c:v>
                </c:pt>
                <c:pt idx="2880" formatCode="General">
                  <c:v>92.143480946435233</c:v>
                </c:pt>
                <c:pt idx="2881" formatCode="General">
                  <c:v>92.245646859392608</c:v>
                </c:pt>
                <c:pt idx="2882" formatCode="General">
                  <c:v>92.349790166166201</c:v>
                </c:pt>
                <c:pt idx="2883" formatCode="General">
                  <c:v>92.455995481100814</c:v>
                </c:pt>
                <c:pt idx="2884" formatCode="General">
                  <c:v>92.56435305585839</c:v>
                </c:pt>
                <c:pt idx="2885" formatCode="General">
                  <c:v>92.674959295326332</c:v>
                </c:pt>
                <c:pt idx="2886" formatCode="General">
                  <c:v>92.787917334180108</c:v>
                </c:pt>
                <c:pt idx="2887" formatCode="General">
                  <c:v>92.903337682886516</c:v>
                </c:pt>
                <c:pt idx="2888" formatCode="General">
                  <c:v>93.021338953461409</c:v>
                </c:pt>
                <c:pt idx="2889" formatCode="General">
                  <c:v>93.142048677128429</c:v>
                </c:pt>
                <c:pt idx="2890" formatCode="General">
                  <c:v>93.265604228245934</c:v>
                </c:pt>
                <c:pt idx="2891" formatCode="General">
                  <c:v>93.392153871565753</c:v>
                </c:pt>
                <c:pt idx="2892" formatCode="General">
                  <c:v>93.521857953176095</c:v>
                </c:pt>
                <c:pt idx="2893" formatCode="General">
                  <c:v>93.654890259519973</c:v>
                </c:pt>
                <c:pt idx="2894" formatCode="General">
                  <c:v>93.79143957386151</c:v>
                </c:pt>
                <c:pt idx="2895" formatCode="General">
                  <c:v>93.931711465750467</c:v>
                </c:pt>
                <c:pt idx="2896" formatCode="General">
                  <c:v>94.075930356753659</c:v>
                </c:pt>
                <c:pt idx="2897" formatCode="General">
                  <c:v>94.22434191541025</c:v>
                </c:pt>
                <c:pt idx="2898" formatCode="General">
                  <c:v>94.377215846629426</c:v>
                </c:pt>
                <c:pt idx="2899" formatCode="General">
                  <c:v>94.53484915636713</c:v>
                </c:pt>
                <c:pt idx="2900" formatCode="General">
                  <c:v>94.697569992468871</c:v>
                </c:pt>
                <c:pt idx="2901" formatCode="General">
                  <c:v>94.865742188520798</c:v>
                </c:pt>
                <c:pt idx="2902" formatCode="General">
                  <c:v>95.039770671438234</c:v>
                </c:pt>
                <c:pt idx="2903" formatCode="General">
                  <c:v>95.220107938183489</c:v>
                </c:pt>
                <c:pt idx="2904" formatCode="General">
                  <c:v>95.407261866461141</c:v>
                </c:pt>
                <c:pt idx="2905" formatCode="General">
                  <c:v>95.601805204246048</c:v>
                </c:pt>
                <c:pt idx="2906" formatCode="General">
                  <c:v>95.804387191922629</c:v>
                </c:pt>
                <c:pt idx="2907" formatCode="General">
                  <c:v>96.015747920983742</c:v>
                </c:pt>
                <c:pt idx="2908" formatCode="General">
                  <c:v>96.236736243117221</c:v>
                </c:pt>
                <c:pt idx="2909" formatCode="General">
                  <c:v>96.468332341258275</c:v>
                </c:pt>
                <c:pt idx="2910" formatCode="General">
                  <c:v>96.711676503526007</c:v>
                </c:pt>
                <c:pt idx="2911" formatCode="General">
                  <c:v>96.968106271263622</c:v>
                </c:pt>
                <c:pt idx="2912" formatCode="General">
                  <c:v>97.239205076224167</c:v>
                </c:pt>
                <c:pt idx="2913" formatCode="General">
                  <c:v>97.52686692668459</c:v>
                </c:pt>
                <c:pt idx="2914" formatCode="General">
                  <c:v>97.833383968794976</c:v>
                </c:pt>
                <c:pt idx="2915" formatCode="General">
                  <c:v>98.16156740494543</c:v>
                </c:pt>
                <c:pt idx="2916" formatCode="General">
                  <c:v>98.514918334333004</c:v>
                </c:pt>
                <c:pt idx="2917" formatCode="General">
                  <c:v>98.897875574791101</c:v>
                </c:pt>
                <c:pt idx="2918" formatCode="General">
                  <c:v>99.316186394114567</c:v>
                </c:pt>
                <c:pt idx="2919" formatCode="General">
                  <c:v>99.777481698024502</c:v>
                </c:pt>
                <c:pt idx="2920" formatCode="General">
                  <c:v>100.29220845946655</c:v>
                </c:pt>
                <c:pt idx="2921" formatCode="General">
                  <c:v>100.87522498012301</c:v>
                </c:pt>
                <c:pt idx="2922" formatCode="General">
                  <c:v>101.5487220807359</c:v>
                </c:pt>
                <c:pt idx="2923" formatCode="General">
                  <c:v>102.34806804452727</c:v>
                </c:pt>
                <c:pt idx="2924" formatCode="General">
                  <c:v>103.335010540544</c:v>
                </c:pt>
                <c:pt idx="2925" formatCode="General">
                  <c:v>104.63330496361193</c:v>
                </c:pt>
                <c:pt idx="2926" formatCode="General">
                  <c:v>106.55799662704061</c:v>
                </c:pt>
                <c:pt idx="2927" formatCode="General">
                  <c:v>110.5326266386147</c:v>
                </c:pt>
              </c:numCache>
            </c:numRef>
          </c:yVal>
          <c:smooth val="0"/>
          <c:extLst>
            <c:ext xmlns:c16="http://schemas.microsoft.com/office/drawing/2014/chart" uri="{C3380CC4-5D6E-409C-BE32-E72D297353CC}">
              <c16:uniqueId val="{00000002-D86D-416C-8E6D-ADB72B57C024}"/>
            </c:ext>
          </c:extLst>
        </c:ser>
        <c:dLbls>
          <c:showLegendKey val="0"/>
          <c:showVal val="0"/>
          <c:showCatName val="0"/>
          <c:showSerName val="0"/>
          <c:showPercent val="0"/>
          <c:showBubbleSize val="0"/>
        </c:dLbls>
        <c:axId val="282739328"/>
        <c:axId val="275130960"/>
      </c:scatterChart>
      <c:valAx>
        <c:axId val="282739328"/>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75130960"/>
        <c:crosses val="autoZero"/>
        <c:crossBetween val="midCat"/>
      </c:valAx>
      <c:valAx>
        <c:axId val="27513096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2827393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928F-4D24-B19C-675AE7A20056}"/>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928F-4D24-B19C-675AE7A20056}"/>
            </c:ext>
          </c:extLst>
        </c:ser>
        <c:dLbls>
          <c:showLegendKey val="0"/>
          <c:showVal val="0"/>
          <c:showCatName val="0"/>
          <c:showSerName val="0"/>
          <c:showPercent val="0"/>
          <c:showBubbleSize val="0"/>
        </c:dLbls>
        <c:axId val="409640368"/>
        <c:axId val="275133840"/>
      </c:scatterChart>
      <c:valAx>
        <c:axId val="409640368"/>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75133840"/>
        <c:crosses val="autoZero"/>
        <c:crossBetween val="midCat"/>
      </c:valAx>
      <c:valAx>
        <c:axId val="27513384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40964036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42.102931015048185</c:v>
                </c:pt>
                <c:pt idx="1">
                  <c:v>43.424839002028776</c:v>
                </c:pt>
                <c:pt idx="2">
                  <c:v>44.145837402017378</c:v>
                </c:pt>
                <c:pt idx="3">
                  <c:v>44.66361766107353</c:v>
                </c:pt>
                <c:pt idx="4">
                  <c:v>45.074640481143973</c:v>
                </c:pt>
                <c:pt idx="5">
                  <c:v>45.418765682274781</c:v>
                </c:pt>
                <c:pt idx="6">
                  <c:v>45.716618746615552</c:v>
                </c:pt>
                <c:pt idx="7">
                  <c:v>45.980357709904517</c:v>
                </c:pt>
                <c:pt idx="8">
                  <c:v>46.217794337996828</c:v>
                </c:pt>
                <c:pt idx="9">
                  <c:v>46.434266564003735</c:v>
                </c:pt>
                <c:pt idx="10">
                  <c:v>46.633594798056038</c:v>
                </c:pt>
                <c:pt idx="11">
                  <c:v>46.818614022517302</c:v>
                </c:pt>
                <c:pt idx="12">
                  <c:v>46.991489964133379</c:v>
                </c:pt>
                <c:pt idx="13">
                  <c:v>47.15391702424327</c:v>
                </c:pt>
                <c:pt idx="14">
                  <c:v>47.307247563906223</c:v>
                </c:pt>
                <c:pt idx="15">
                  <c:v>47.452579385307033</c:v>
                </c:pt>
                <c:pt idx="16">
                  <c:v>47.590816718411475</c:v>
                </c:pt>
                <c:pt idx="17">
                  <c:v>47.722713837063026</c:v>
                </c:pt>
                <c:pt idx="18">
                  <c:v>47.848906950119286</c:v>
                </c:pt>
                <c:pt idx="19">
                  <c:v>47.969937975520921</c:v>
                </c:pt>
                <c:pt idx="20">
                  <c:v>48.08627256880925</c:v>
                </c:pt>
                <c:pt idx="21">
                  <c:v>48.198314004023679</c:v>
                </c:pt>
                <c:pt idx="22">
                  <c:v>48.306414007590149</c:v>
                </c:pt>
                <c:pt idx="23">
                  <c:v>48.410881318298799</c:v>
                </c:pt>
                <c:pt idx="24">
                  <c:v>48.511988526082135</c:v>
                </c:pt>
                <c:pt idx="25">
                  <c:v>48.609977591097241</c:v>
                </c:pt>
                <c:pt idx="26">
                  <c:v>48.705064339030223</c:v>
                </c:pt>
                <c:pt idx="27">
                  <c:v>48.797442153625767</c:v>
                </c:pt>
                <c:pt idx="28">
                  <c:v>48.887285033506316</c:v>
                </c:pt>
                <c:pt idx="29">
                  <c:v>48.97475014098702</c:v>
                </c:pt>
                <c:pt idx="30">
                  <c:v>49.059979941515401</c:v>
                </c:pt>
                <c:pt idx="31">
                  <c:v>49.143104010636975</c:v>
                </c:pt>
                <c:pt idx="32">
                  <c:v>49.224240568979205</c:v>
                </c:pt>
                <c:pt idx="33">
                  <c:v>49.303497793232239</c:v>
                </c:pt>
                <c:pt idx="34">
                  <c:v>49.380974941472616</c:v>
                </c:pt>
                <c:pt idx="35">
                  <c:v>49.456763323699356</c:v>
                </c:pt>
                <c:pt idx="36">
                  <c:v>49.530947142600418</c:v>
                </c:pt>
                <c:pt idx="37">
                  <c:v>49.603604224954431</c:v>
                </c:pt>
                <c:pt idx="38">
                  <c:v>49.674806660409374</c:v>
                </c:pt>
                <c:pt idx="39">
                  <c:v>49.744621361451912</c:v>
                </c:pt>
                <c:pt idx="40">
                  <c:v>49.813110556025535</c:v>
                </c:pt>
                <c:pt idx="41">
                  <c:v>49.880332222350148</c:v>
                </c:pt>
                <c:pt idx="42">
                  <c:v>49.946340473944574</c:v>
                </c:pt>
                <c:pt idx="43">
                  <c:v>50.011185901584959</c:v>
                </c:pt>
                <c:pt idx="44">
                  <c:v>50.074915877888671</c:v>
                </c:pt>
                <c:pt idx="45">
                  <c:v>50.1375748293515</c:v>
                </c:pt>
                <c:pt idx="46">
                  <c:v>50.199204479950467</c:v>
                </c:pt>
                <c:pt idx="47">
                  <c:v>50.259844069828418</c:v>
                </c:pt>
                <c:pt idx="48">
                  <c:v>50.319530552077069</c:v>
                </c:pt>
                <c:pt idx="49">
                  <c:v>50.378298770215878</c:v>
                </c:pt>
                <c:pt idx="50">
                  <c:v>50.436181618610014</c:v>
                </c:pt>
                <c:pt idx="51">
                  <c:v>50.493210187770984</c:v>
                </c:pt>
                <c:pt idx="52">
                  <c:v>50.549413896228891</c:v>
                </c:pt>
                <c:pt idx="53">
                  <c:v>50.60482061044808</c:v>
                </c:pt>
                <c:pt idx="54">
                  <c:v>50.659456754072586</c:v>
                </c:pt>
                <c:pt idx="55">
                  <c:v>50.713347407627872</c:v>
                </c:pt>
                <c:pt idx="56">
                  <c:v>50.766516399669015</c:v>
                </c:pt>
                <c:pt idx="57">
                  <c:v>50.818986390246636</c:v>
                </c:pt>
                <c:pt idx="58">
                  <c:v>50.870778947459911</c:v>
                </c:pt>
                <c:pt idx="59">
                  <c:v>50.921914617776977</c:v>
                </c:pt>
                <c:pt idx="60">
                  <c:v>50.9724129907259</c:v>
                </c:pt>
                <c:pt idx="61">
                  <c:v>51.022292758492199</c:v>
                </c:pt>
                <c:pt idx="62">
                  <c:v>51.071571770899702</c:v>
                </c:pt>
                <c:pt idx="63">
                  <c:v>51.120267086200371</c:v>
                </c:pt>
                <c:pt idx="64">
                  <c:v>51.168395018053133</c:v>
                </c:pt>
                <c:pt idx="65">
                  <c:v>51.215971179032145</c:v>
                </c:pt>
                <c:pt idx="66">
                  <c:v>51.2630105209698</c:v>
                </c:pt>
                <c:pt idx="67">
                  <c:v>51.309527372408517</c:v>
                </c:pt>
                <c:pt idx="68">
                  <c:v>51.355535473408352</c:v>
                </c:pt>
                <c:pt idx="69">
                  <c:v>51.401048007932665</c:v>
                </c:pt>
                <c:pt idx="70">
                  <c:v>51.44607763401271</c:v>
                </c:pt>
                <c:pt idx="71">
                  <c:v>51.490636511872786</c:v>
                </c:pt>
                <c:pt idx="72">
                  <c:v>51.534736330180188</c:v>
                </c:pt>
                <c:pt idx="73">
                  <c:v>51.578388330569133</c:v>
                </c:pt>
                <c:pt idx="74">
                  <c:v>51.621603330574018</c:v>
                </c:pt>
                <c:pt idx="75">
                  <c:v>51.664391745094989</c:v>
                </c:pt>
                <c:pt idx="76">
                  <c:v>51.706763606507991</c:v>
                </c:pt>
                <c:pt idx="77">
                  <c:v>51.748728583521377</c:v>
                </c:pt>
                <c:pt idx="78">
                  <c:v>51.790295998872296</c:v>
                </c:pt>
                <c:pt idx="79">
                  <c:v>51.831474845948158</c:v>
                </c:pt>
                <c:pt idx="80">
                  <c:v>51.872273804411066</c:v>
                </c:pt>
                <c:pt idx="81">
                  <c:v>51.912701254896589</c:v>
                </c:pt>
                <c:pt idx="82">
                  <c:v>51.952765292852462</c:v>
                </c:pt>
                <c:pt idx="83">
                  <c:v>51.99247374157725</c:v>
                </c:pt>
                <c:pt idx="84">
                  <c:v>52.031834164514301</c:v>
                </c:pt>
                <c:pt idx="85">
                  <c:v>52.0708538768517</c:v>
                </c:pt>
                <c:pt idx="86">
                  <c:v>52.109539956475103</c:v>
                </c:pt>
                <c:pt idx="87">
                  <c:v>52.14789925431667</c:v>
                </c:pt>
                <c:pt idx="88">
                  <c:v>52.185938404139705</c:v>
                </c:pt>
                <c:pt idx="89">
                  <c:v>52.223663831795982</c:v>
                </c:pt>
                <c:pt idx="90">
                  <c:v>52.26108176398958</c:v>
                </c:pt>
                <c:pt idx="91">
                  <c:v>52.298198236578827</c:v>
                </c:pt>
                <c:pt idx="92">
                  <c:v>52.335019102445337</c:v>
                </c:pt>
                <c:pt idx="93">
                  <c:v>52.371550038957196</c:v>
                </c:pt>
                <c:pt idx="94">
                  <c:v>52.407796555051334</c:v>
                </c:pt>
                <c:pt idx="95">
                  <c:v>52.443763997958357</c:v>
                </c:pt>
                <c:pt idx="96">
                  <c:v>52.479457559591367</c:v>
                </c:pt>
                <c:pt idx="97">
                  <c:v>52.514882282618913</c:v>
                </c:pt>
                <c:pt idx="98">
                  <c:v>52.550043066240733</c:v>
                </c:pt>
                <c:pt idx="99">
                  <c:v>52.584944671683743</c:v>
                </c:pt>
                <c:pt idx="100">
                  <c:v>52.619591727434411</c:v>
                </c:pt>
                <c:pt idx="101">
                  <c:v>52.653988734222736</c:v>
                </c:pt>
                <c:pt idx="102">
                  <c:v>52.688140069771876</c:v>
                </c:pt>
                <c:pt idx="103">
                  <c:v>52.722049993326721</c:v>
                </c:pt>
                <c:pt idx="104">
                  <c:v>52.755722649973578</c:v>
                </c:pt>
                <c:pt idx="105">
                  <c:v>52.789162074762672</c:v>
                </c:pt>
                <c:pt idx="106">
                  <c:v>52.822372196644139</c:v>
                </c:pt>
                <c:pt idx="107">
                  <c:v>52.855356842227593</c:v>
                </c:pt>
                <c:pt idx="108">
                  <c:v>52.888119739374901</c:v>
                </c:pt>
                <c:pt idx="109">
                  <c:v>52.920664520634801</c:v>
                </c:pt>
                <c:pt idx="110">
                  <c:v>52.95299472652794</c:v>
                </c:pt>
                <c:pt idx="111">
                  <c:v>52.985113808689931</c:v>
                </c:pt>
                <c:pt idx="112">
                  <c:v>53.017025132879922</c:v>
                </c:pt>
                <c:pt idx="113">
                  <c:v>53.048731981861515</c:v>
                </c:pt>
                <c:pt idx="114">
                  <c:v>53.080237558162537</c:v>
                </c:pt>
                <c:pt idx="115">
                  <c:v>53.111544986719764</c:v>
                </c:pt>
                <c:pt idx="116">
                  <c:v>53.142657317414368</c:v>
                </c:pt>
                <c:pt idx="117">
                  <c:v>53.173577527503475</c:v>
                </c:pt>
                <c:pt idx="118">
                  <c:v>53.204308523952953</c:v>
                </c:pt>
                <c:pt idx="119">
                  <c:v>53.23485314567619</c:v>
                </c:pt>
                <c:pt idx="120">
                  <c:v>53.265214165683531</c:v>
                </c:pt>
                <c:pt idx="121">
                  <c:v>53.295394293146501</c:v>
                </c:pt>
                <c:pt idx="122">
                  <c:v>53.325396175380959</c:v>
                </c:pt>
                <c:pt idx="123">
                  <c:v>53.355222399752961</c:v>
                </c:pt>
                <c:pt idx="124">
                  <c:v>53.384875495510983</c:v>
                </c:pt>
                <c:pt idx="125">
                  <c:v>53.414357935547869</c:v>
                </c:pt>
                <c:pt idx="126">
                  <c:v>53.443672138095749</c:v>
                </c:pt>
                <c:pt idx="127">
                  <c:v>53.472820468357007</c:v>
                </c:pt>
                <c:pt idx="128">
                  <c:v>53.501805240074262</c:v>
                </c:pt>
                <c:pt idx="129">
                  <c:v>53.53062871704185</c:v>
                </c:pt>
                <c:pt idx="130">
                  <c:v>53.559293114561768</c:v>
                </c:pt>
                <c:pt idx="131">
                  <c:v>53.587800600846258</c:v>
                </c:pt>
                <c:pt idx="132">
                  <c:v>53.616153298369483</c:v>
                </c:pt>
                <c:pt idx="133">
                  <c:v>53.644353285170524</c:v>
                </c:pt>
                <c:pt idx="134">
                  <c:v>53.672402596109777</c:v>
                </c:pt>
                <c:pt idx="135">
                  <c:v>53.70030322408072</c:v>
                </c:pt>
                <c:pt idx="136">
                  <c:v>53.72805712117907</c:v>
                </c:pt>
                <c:pt idx="137">
                  <c:v>53.755666199830927</c:v>
                </c:pt>
                <c:pt idx="138">
                  <c:v>53.783132333881866</c:v>
                </c:pt>
                <c:pt idx="139">
                  <c:v>53.810457359648417</c:v>
                </c:pt>
                <c:pt idx="140">
                  <c:v>53.83764307693356</c:v>
                </c:pt>
                <c:pt idx="141">
                  <c:v>53.864691250007738</c:v>
                </c:pt>
                <c:pt idx="142">
                  <c:v>53.891603608556807</c:v>
                </c:pt>
                <c:pt idx="143">
                  <c:v>53.918381848598102</c:v>
                </c:pt>
                <c:pt idx="144">
                  <c:v>53.94502763336618</c:v>
                </c:pt>
                <c:pt idx="145">
                  <c:v>53.971542594169158</c:v>
                </c:pt>
                <c:pt idx="146">
                  <c:v>53.997928331217054</c:v>
                </c:pt>
                <c:pt idx="147">
                  <c:v>54.024186414423056</c:v>
                </c:pt>
                <c:pt idx="148">
                  <c:v>54.050318384178965</c:v>
                </c:pt>
                <c:pt idx="149">
                  <c:v>54.076325752105546</c:v>
                </c:pt>
                <c:pt idx="150">
                  <c:v>54.102210001779028</c:v>
                </c:pt>
                <c:pt idx="151">
                  <c:v>54.127972589434556</c:v>
                </c:pt>
                <c:pt idx="152">
                  <c:v>54.15361494464743</c:v>
                </c:pt>
                <c:pt idx="153">
                  <c:v>54.179138470993017</c:v>
                </c:pt>
                <c:pt idx="154">
                  <c:v>54.204544546686179</c:v>
                </c:pt>
                <c:pt idx="155">
                  <c:v>54.229834525200886</c:v>
                </c:pt>
                <c:pt idx="156">
                  <c:v>54.255009735870829</c:v>
                </c:pt>
                <c:pt idx="157">
                  <c:v>54.280071484471748</c:v>
                </c:pt>
                <c:pt idx="158">
                  <c:v>54.305021053786035</c:v>
                </c:pt>
                <c:pt idx="159">
                  <c:v>54.329859704150337</c:v>
                </c:pt>
                <c:pt idx="160">
                  <c:v>54.354588673986868</c:v>
                </c:pt>
                <c:pt idx="161">
                  <c:v>54.379209180318739</c:v>
                </c:pt>
                <c:pt idx="162">
                  <c:v>54.403722419270238</c:v>
                </c:pt>
                <c:pt idx="163">
                  <c:v>54.428129566552272</c:v>
                </c:pt>
                <c:pt idx="164">
                  <c:v>54.452431777933676</c:v>
                </c:pt>
                <c:pt idx="165">
                  <c:v>54.476630189698895</c:v>
                </c:pt>
                <c:pt idx="166">
                  <c:v>54.500725919092375</c:v>
                </c:pt>
                <c:pt idx="167">
                  <c:v>54.524720064750241</c:v>
                </c:pt>
                <c:pt idx="168">
                  <c:v>54.548613707119713</c:v>
                </c:pt>
                <c:pt idx="169">
                  <c:v>54.57240790886658</c:v>
                </c:pt>
                <c:pt idx="170">
                  <c:v>54.596103715271219</c:v>
                </c:pt>
                <c:pt idx="171">
                  <c:v>54.61970215461352</c:v>
                </c:pt>
                <c:pt idx="172">
                  <c:v>54.643204238547064</c:v>
                </c:pt>
                <c:pt idx="173">
                  <c:v>54.666610962463054</c:v>
                </c:pt>
                <c:pt idx="174">
                  <c:v>54.689923305844033</c:v>
                </c:pt>
                <c:pt idx="175">
                  <c:v>54.713142232608178</c:v>
                </c:pt>
                <c:pt idx="176">
                  <c:v>54.736268691443946</c:v>
                </c:pt>
                <c:pt idx="177">
                  <c:v>54.759303616135917</c:v>
                </c:pt>
                <c:pt idx="178">
                  <c:v>54.782247925881691</c:v>
                </c:pt>
                <c:pt idx="179">
                  <c:v>54.805102525600425</c:v>
                </c:pt>
                <c:pt idx="180">
                  <c:v>54.827868306233093</c:v>
                </c:pt>
                <c:pt idx="181">
                  <c:v>54.850546145034834</c:v>
                </c:pt>
                <c:pt idx="182">
                  <c:v>54.873136905859596</c:v>
                </c:pt>
                <c:pt idx="183">
                  <c:v>54.895641439437355</c:v>
                </c:pt>
                <c:pt idx="184">
                  <c:v>54.918060583644063</c:v>
                </c:pt>
                <c:pt idx="185">
                  <c:v>54.940395163764677</c:v>
                </c:pt>
                <c:pt idx="186">
                  <c:v>54.962645992749394</c:v>
                </c:pt>
                <c:pt idx="187">
                  <c:v>54.984813871463317</c:v>
                </c:pt>
                <c:pt idx="188">
                  <c:v>55.00689958892972</c:v>
                </c:pt>
                <c:pt idx="189">
                  <c:v>55.028903922567295</c:v>
                </c:pt>
                <c:pt idx="190">
                  <c:v>55.050827638421211</c:v>
                </c:pt>
                <c:pt idx="191">
                  <c:v>55.072671491388562</c:v>
                </c:pt>
                <c:pt idx="192">
                  <c:v>55.094436225438109</c:v>
                </c:pt>
                <c:pt idx="193">
                  <c:v>55.116122573824569</c:v>
                </c:pt>
                <c:pt idx="194">
                  <c:v>55.137731259297666</c:v>
                </c:pt>
                <c:pt idx="195">
                  <c:v>55.159262994305962</c:v>
                </c:pt>
                <c:pt idx="196">
                  <c:v>55.180718481195839</c:v>
                </c:pt>
                <c:pt idx="197">
                  <c:v>55.202098412405491</c:v>
                </c:pt>
                <c:pt idx="198">
                  <c:v>55.223403470654361</c:v>
                </c:pt>
                <c:pt idx="199">
                  <c:v>55.244634329127919</c:v>
                </c:pt>
                <c:pt idx="200">
                  <c:v>55.265791651658127</c:v>
                </c:pt>
                <c:pt idx="201">
                  <c:v>55.286876092899476</c:v>
                </c:pt>
                <c:pt idx="202">
                  <c:v>55.307888298500956</c:v>
                </c:pt>
                <c:pt idx="203">
                  <c:v>55.328828905273895</c:v>
                </c:pt>
                <c:pt idx="204">
                  <c:v>55.349698541355956</c:v>
                </c:pt>
                <c:pt idx="205">
                  <c:v>55.370497826371185</c:v>
                </c:pt>
                <c:pt idx="206">
                  <c:v>55.391227371586439</c:v>
                </c:pt>
                <c:pt idx="207">
                  <c:v>55.411887780064113</c:v>
                </c:pt>
                <c:pt idx="208">
                  <c:v>55.432479646811473</c:v>
                </c:pt>
                <c:pt idx="209">
                  <c:v>55.453003558926426</c:v>
                </c:pt>
                <c:pt idx="210">
                  <c:v>55.473460095740016</c:v>
                </c:pt>
                <c:pt idx="211">
                  <c:v>55.49384982895581</c:v>
                </c:pt>
                <c:pt idx="212">
                  <c:v>55.514173322785915</c:v>
                </c:pt>
                <c:pt idx="213">
                  <c:v>55.534431134084144</c:v>
                </c:pt>
                <c:pt idx="214">
                  <c:v>55.554623812476052</c:v>
                </c:pt>
                <c:pt idx="215">
                  <c:v>55.574751900486191</c:v>
                </c:pt>
                <c:pt idx="216">
                  <c:v>55.594815933662446</c:v>
                </c:pt>
                <c:pt idx="217">
                  <c:v>55.614816440697723</c:v>
                </c:pt>
                <c:pt idx="218">
                  <c:v>55.634753943548915</c:v>
                </c:pt>
                <c:pt idx="219">
                  <c:v>55.654628957553214</c:v>
                </c:pt>
                <c:pt idx="220">
                  <c:v>55.674441991542047</c:v>
                </c:pt>
                <c:pt idx="221">
                  <c:v>55.694193547952359</c:v>
                </c:pt>
                <c:pt idx="222">
                  <c:v>55.713884122935667</c:v>
                </c:pt>
                <c:pt idx="223">
                  <c:v>55.733514206464619</c:v>
                </c:pt>
                <c:pt idx="224">
                  <c:v>55.753084282437399</c:v>
                </c:pt>
                <c:pt idx="225">
                  <c:v>55.772594828779859</c:v>
                </c:pt>
                <c:pt idx="226">
                  <c:v>55.792046317545484</c:v>
                </c:pt>
                <c:pt idx="227">
                  <c:v>55.811439215013252</c:v>
                </c:pt>
                <c:pt idx="228">
                  <c:v>55.830773981783452</c:v>
                </c:pt>
                <c:pt idx="229">
                  <c:v>55.850051072871494</c:v>
                </c:pt>
                <c:pt idx="230">
                  <c:v>55.86927093779979</c:v>
                </c:pt>
                <c:pt idx="231">
                  <c:v>55.888434020687654</c:v>
                </c:pt>
                <c:pt idx="232">
                  <c:v>55.907540760339451</c:v>
                </c:pt>
                <c:pt idx="233">
                  <c:v>55.926591590330887</c:v>
                </c:pt>
                <c:pt idx="234">
                  <c:v>55.945586939093481</c:v>
                </c:pt>
                <c:pt idx="235">
                  <c:v>55.964527229997415</c:v>
                </c:pt>
                <c:pt idx="236">
                  <c:v>55.983412881432699</c:v>
                </c:pt>
                <c:pt idx="237">
                  <c:v>56.002244306888535</c:v>
                </c:pt>
                <c:pt idx="238">
                  <c:v>56.021021915031326</c:v>
                </c:pt>
                <c:pt idx="239">
                  <c:v>56.039746109780964</c:v>
                </c:pt>
                <c:pt idx="240">
                  <c:v>56.058417290385592</c:v>
                </c:pt>
                <c:pt idx="241">
                  <c:v>56.077035851495026</c:v>
                </c:pt>
                <c:pt idx="242">
                  <c:v>56.095602183232515</c:v>
                </c:pt>
                <c:pt idx="243">
                  <c:v>56.114116671265293</c:v>
                </c:pt>
                <c:pt idx="244">
                  <c:v>56.132579696873606</c:v>
                </c:pt>
                <c:pt idx="245">
                  <c:v>56.150991637018421</c:v>
                </c:pt>
                <c:pt idx="246">
                  <c:v>56.169352864407905</c:v>
                </c:pt>
                <c:pt idx="247">
                  <c:v>56.187663747562482</c:v>
                </c:pt>
                <c:pt idx="248">
                  <c:v>56.205924650878728</c:v>
                </c:pt>
                <c:pt idx="249">
                  <c:v>56.224135934692001</c:v>
                </c:pt>
                <c:pt idx="250">
                  <c:v>56.242297955337889</c:v>
                </c:pt>
                <c:pt idx="251">
                  <c:v>56.26041106521248</c:v>
                </c:pt>
                <c:pt idx="252">
                  <c:v>56.278475612831485</c:v>
                </c:pt>
                <c:pt idx="253">
                  <c:v>56.296491942888224</c:v>
                </c:pt>
                <c:pt idx="254">
                  <c:v>56.314460396310594</c:v>
                </c:pt>
                <c:pt idx="255">
                  <c:v>56.332381310316848</c:v>
                </c:pt>
                <c:pt idx="256">
                  <c:v>56.350255018470456</c:v>
                </c:pt>
                <c:pt idx="257">
                  <c:v>56.368081850733844</c:v>
                </c:pt>
                <c:pt idx="258">
                  <c:v>56.385862133521215</c:v>
                </c:pt>
                <c:pt idx="259">
                  <c:v>56.403596189750331</c:v>
                </c:pt>
                <c:pt idx="260">
                  <c:v>56.421284338893386</c:v>
                </c:pt>
                <c:pt idx="261">
                  <c:v>56.438926897026917</c:v>
                </c:pt>
                <c:pt idx="262">
                  <c:v>56.456524176880833</c:v>
                </c:pt>
                <c:pt idx="263">
                  <c:v>56.474076487886535</c:v>
                </c:pt>
                <c:pt idx="264">
                  <c:v>56.491584136224162</c:v>
                </c:pt>
                <c:pt idx="265">
                  <c:v>56.50904742486896</c:v>
                </c:pt>
                <c:pt idx="266">
                  <c:v>56.526466653636895</c:v>
                </c:pt>
                <c:pt idx="267">
                  <c:v>56.543842119229382</c:v>
                </c:pt>
                <c:pt idx="268">
                  <c:v>56.561174115277183</c:v>
                </c:pt>
                <c:pt idx="269">
                  <c:v>56.578462932383644</c:v>
                </c:pt>
                <c:pt idx="270">
                  <c:v>56.595708858167072</c:v>
                </c:pt>
                <c:pt idx="271">
                  <c:v>56.612912177302341</c:v>
                </c:pt>
                <c:pt idx="272">
                  <c:v>56.630073171561904</c:v>
                </c:pt>
                <c:pt idx="273">
                  <c:v>56.647192119855895</c:v>
                </c:pt>
                <c:pt idx="274">
                  <c:v>56.664269298271705</c:v>
                </c:pt>
                <c:pt idx="275">
                  <c:v>56.681304980112756</c:v>
                </c:pt>
                <c:pt idx="276">
                  <c:v>56.698299435936661</c:v>
                </c:pt>
                <c:pt idx="277">
                  <c:v>56.71525293359268</c:v>
                </c:pt>
                <c:pt idx="278">
                  <c:v>56.73216573825863</c:v>
                </c:pt>
                <c:pt idx="279">
                  <c:v>56.74903811247696</c:v>
                </c:pt>
                <c:pt idx="280">
                  <c:v>56.765870316190487</c:v>
                </c:pt>
                <c:pt idx="281">
                  <c:v>56.782662606777265</c:v>
                </c:pt>
                <c:pt idx="282">
                  <c:v>56.799415239085036</c:v>
                </c:pt>
                <c:pt idx="283">
                  <c:v>56.816128465464999</c:v>
                </c:pt>
                <c:pt idx="284">
                  <c:v>56.832802535805072</c:v>
                </c:pt>
                <c:pt idx="285">
                  <c:v>56.849437697562585</c:v>
                </c:pt>
                <c:pt idx="286">
                  <c:v>56.86603419579636</c:v>
                </c:pt>
                <c:pt idx="287">
                  <c:v>56.88259227319837</c:v>
                </c:pt>
                <c:pt idx="288">
                  <c:v>56.899112170124752</c:v>
                </c:pt>
                <c:pt idx="289">
                  <c:v>56.915594124626438</c:v>
                </c:pt>
                <c:pt idx="290">
                  <c:v>56.932038372479141</c:v>
                </c:pt>
                <c:pt idx="291">
                  <c:v>56.948445147212958</c:v>
                </c:pt>
                <c:pt idx="292">
                  <c:v>56.964814680141401</c:v>
                </c:pt>
                <c:pt idx="293">
                  <c:v>56.981147200390083</c:v>
                </c:pt>
                <c:pt idx="294">
                  <c:v>56.997442934924784</c:v>
                </c:pt>
                <c:pt idx="295">
                  <c:v>57.013702108579118</c:v>
                </c:pt>
                <c:pt idx="296">
                  <c:v>57.029924944081834</c:v>
                </c:pt>
                <c:pt idx="297">
                  <c:v>57.046111662083568</c:v>
                </c:pt>
                <c:pt idx="298">
                  <c:v>57.062262481183204</c:v>
                </c:pt>
                <c:pt idx="299">
                  <c:v>57.078377617953826</c:v>
                </c:pt>
                <c:pt idx="300">
                  <c:v>57.094457286968279</c:v>
                </c:pt>
                <c:pt idx="301">
                  <c:v>57.110501700824223</c:v>
                </c:pt>
                <c:pt idx="302">
                  <c:v>57.126511070168931</c:v>
                </c:pt>
                <c:pt idx="303">
                  <c:v>57.142485603723557</c:v>
                </c:pt>
                <c:pt idx="304">
                  <c:v>57.158425508307175</c:v>
                </c:pt>
                <c:pt idx="305">
                  <c:v>57.174330988860248</c:v>
                </c:pt>
                <c:pt idx="306">
                  <c:v>57.190202248467948</c:v>
                </c:pt>
                <c:pt idx="307">
                  <c:v>57.206039488382899</c:v>
                </c:pt>
                <c:pt idx="308">
                  <c:v>57.221842908047762</c:v>
                </c:pt>
                <c:pt idx="309">
                  <c:v>57.237612705117314</c:v>
                </c:pt>
                <c:pt idx="310">
                  <c:v>57.253349075480273</c:v>
                </c:pt>
                <c:pt idx="311">
                  <c:v>57.269052213280787</c:v>
                </c:pt>
                <c:pt idx="312">
                  <c:v>57.284722310939543</c:v>
                </c:pt>
                <c:pt idx="313">
                  <c:v>57.300359559174566</c:v>
                </c:pt>
                <c:pt idx="314">
                  <c:v>57.315964147021774</c:v>
                </c:pt>
                <c:pt idx="315">
                  <c:v>57.331536261855142</c:v>
                </c:pt>
                <c:pt idx="316">
                  <c:v>57.347076089406542</c:v>
                </c:pt>
                <c:pt idx="317">
                  <c:v>57.362583813785392</c:v>
                </c:pt>
                <c:pt idx="318">
                  <c:v>57.378059617497897</c:v>
                </c:pt>
                <c:pt idx="319">
                  <c:v>57.393503681466044</c:v>
                </c:pt>
                <c:pt idx="320">
                  <c:v>57.408916185046351</c:v>
                </c:pt>
                <c:pt idx="321">
                  <c:v>57.424297306048302</c:v>
                </c:pt>
                <c:pt idx="322">
                  <c:v>57.439647220752477</c:v>
                </c:pt>
                <c:pt idx="323">
                  <c:v>57.454966103928442</c:v>
                </c:pt>
                <c:pt idx="324">
                  <c:v>57.470254128852432</c:v>
                </c:pt>
                <c:pt idx="325">
                  <c:v>57.485511467324656</c:v>
                </c:pt>
                <c:pt idx="326">
                  <c:v>57.50073828968646</c:v>
                </c:pt>
                <c:pt idx="327">
                  <c:v>57.515934764837162</c:v>
                </c:pt>
                <c:pt idx="328">
                  <c:v>57.531101060250691</c:v>
                </c:pt>
                <c:pt idx="329">
                  <c:v>57.546237341991926</c:v>
                </c:pt>
                <c:pt idx="330">
                  <c:v>57.561343774732919</c:v>
                </c:pt>
                <c:pt idx="331">
                  <c:v>57.576420521768696</c:v>
                </c:pt>
                <c:pt idx="332">
                  <c:v>57.591467745033</c:v>
                </c:pt>
                <c:pt idx="333">
                  <c:v>57.606485605113761</c:v>
                </c:pt>
                <c:pt idx="334">
                  <c:v>57.62147426126824</c:v>
                </c:pt>
                <c:pt idx="335">
                  <c:v>57.636433871438157</c:v>
                </c:pt>
                <c:pt idx="336">
                  <c:v>57.651364592264386</c:v>
                </c:pt>
                <c:pt idx="337">
                  <c:v>57.666266579101617</c:v>
                </c:pt>
                <c:pt idx="338">
                  <c:v>57.681139986032719</c:v>
                </c:pt>
                <c:pt idx="339">
                  <c:v>57.695984965882914</c:v>
                </c:pt>
                <c:pt idx="340">
                  <c:v>57.710801670233749</c:v>
                </c:pt>
                <c:pt idx="341">
                  <c:v>57.725590249436912</c:v>
                </c:pt>
                <c:pt idx="342">
                  <c:v>57.740350852627806</c:v>
                </c:pt>
                <c:pt idx="343">
                  <c:v>57.755083627738941</c:v>
                </c:pt>
                <c:pt idx="344">
                  <c:v>57.769788721513194</c:v>
                </c:pt>
                <c:pt idx="345">
                  <c:v>57.784466279516792</c:v>
                </c:pt>
                <c:pt idx="346">
                  <c:v>57.799116446152183</c:v>
                </c:pt>
                <c:pt idx="347">
                  <c:v>57.813739364670738</c:v>
                </c:pt>
                <c:pt idx="348">
                  <c:v>57.828335177185224</c:v>
                </c:pt>
                <c:pt idx="349">
                  <c:v>57.842904024682127</c:v>
                </c:pt>
                <c:pt idx="350">
                  <c:v>57.857446047033889</c:v>
                </c:pt>
                <c:pt idx="351">
                  <c:v>57.871961383010778</c:v>
                </c:pt>
                <c:pt idx="352">
                  <c:v>57.886450170292846</c:v>
                </c:pt>
                <c:pt idx="353">
                  <c:v>57.900912545481539</c:v>
                </c:pt>
                <c:pt idx="354">
                  <c:v>57.915348644111212</c:v>
                </c:pt>
                <c:pt idx="355">
                  <c:v>57.929758600660506</c:v>
                </c:pt>
                <c:pt idx="356">
                  <c:v>57.94414254856359</c:v>
                </c:pt>
                <c:pt idx="357">
                  <c:v>57.95850062022113</c:v>
                </c:pt>
                <c:pt idx="358">
                  <c:v>57.972832947011291</c:v>
                </c:pt>
                <c:pt idx="359">
                  <c:v>57.987139659300468</c:v>
                </c:pt>
                <c:pt idx="360">
                  <c:v>58.001420886453886</c:v>
                </c:pt>
                <c:pt idx="361">
                  <c:v>58.015676756846119</c:v>
                </c:pt>
                <c:pt idx="362">
                  <c:v>58.029907397871412</c:v>
                </c:pt>
                <c:pt idx="363">
                  <c:v>58.044112935953905</c:v>
                </c:pt>
                <c:pt idx="364">
                  <c:v>58.058293496557695</c:v>
                </c:pt>
                <c:pt idx="365">
                  <c:v>58.072449204196765</c:v>
                </c:pt>
                <c:pt idx="366">
                  <c:v>58.08658018244482</c:v>
                </c:pt>
                <c:pt idx="367">
                  <c:v>58.100686553944954</c:v>
                </c:pt>
                <c:pt idx="368">
                  <c:v>58.114768440419233</c:v>
                </c:pt>
                <c:pt idx="369">
                  <c:v>58.128825962678086</c:v>
                </c:pt>
                <c:pt idx="370">
                  <c:v>58.142859240629662</c:v>
                </c:pt>
                <c:pt idx="371">
                  <c:v>58.156868393289002</c:v>
                </c:pt>
                <c:pt idx="372">
                  <c:v>58.1708535387871</c:v>
                </c:pt>
                <c:pt idx="373">
                  <c:v>58.184814794379889</c:v>
                </c:pt>
                <c:pt idx="374">
                  <c:v>58.198752276457057</c:v>
                </c:pt>
                <c:pt idx="375">
                  <c:v>58.212666100550834</c:v>
                </c:pt>
                <c:pt idx="376">
                  <c:v>58.226556381344494</c:v>
                </c:pt>
                <c:pt idx="377">
                  <c:v>58.24042323268101</c:v>
                </c:pt>
                <c:pt idx="378">
                  <c:v>58.254266767571373</c:v>
                </c:pt>
                <c:pt idx="379">
                  <c:v>58.268087098202869</c:v>
                </c:pt>
                <c:pt idx="380">
                  <c:v>58.281884335947339</c:v>
                </c:pt>
                <c:pt idx="381">
                  <c:v>58.295658591369246</c:v>
                </c:pt>
                <c:pt idx="382">
                  <c:v>58.309409974233631</c:v>
                </c:pt>
                <c:pt idx="383">
                  <c:v>58.323138593514017</c:v>
                </c:pt>
                <c:pt idx="384">
                  <c:v>58.336844557400255</c:v>
                </c:pt>
                <c:pt idx="385">
                  <c:v>58.350527973306114</c:v>
                </c:pt>
                <c:pt idx="386">
                  <c:v>58.364188947876983</c:v>
                </c:pt>
                <c:pt idx="387">
                  <c:v>58.377827586997299</c:v>
                </c:pt>
                <c:pt idx="388">
                  <c:v>58.391443995797999</c:v>
                </c:pt>
                <c:pt idx="389">
                  <c:v>58.405038278663852</c:v>
                </c:pt>
                <c:pt idx="390">
                  <c:v>58.418610539240646</c:v>
                </c:pt>
                <c:pt idx="391">
                  <c:v>58.432160880442368</c:v>
                </c:pt>
                <c:pt idx="392">
                  <c:v>58.445689404458236</c:v>
                </c:pt>
                <c:pt idx="393">
                  <c:v>58.459196212759707</c:v>
                </c:pt>
                <c:pt idx="394">
                  <c:v>58.472681406107313</c:v>
                </c:pt>
                <c:pt idx="395">
                  <c:v>58.486145084557506</c:v>
                </c:pt>
                <c:pt idx="396">
                  <c:v>58.499587347469358</c:v>
                </c:pt>
                <c:pt idx="397">
                  <c:v>58.513008293511199</c:v>
                </c:pt>
                <c:pt idx="398">
                  <c:v>58.526408020667176</c:v>
                </c:pt>
                <c:pt idx="399">
                  <c:v>58.53978662624376</c:v>
                </c:pt>
                <c:pt idx="400">
                  <c:v>58.553144206876112</c:v>
                </c:pt>
                <c:pt idx="401">
                  <c:v>58.566480858534412</c:v>
                </c:pt>
                <c:pt idx="402">
                  <c:v>58.579796676530165</c:v>
                </c:pt>
                <c:pt idx="403">
                  <c:v>58.593091755522337</c:v>
                </c:pt>
                <c:pt idx="404">
                  <c:v>58.606366189523428</c:v>
                </c:pt>
                <c:pt idx="405">
                  <c:v>58.619620071905572</c:v>
                </c:pt>
                <c:pt idx="406">
                  <c:v>58.632853495406465</c:v>
                </c:pt>
                <c:pt idx="407">
                  <c:v>58.646066552135252</c:v>
                </c:pt>
                <c:pt idx="408">
                  <c:v>58.659259333578362</c:v>
                </c:pt>
                <c:pt idx="409">
                  <c:v>58.672431930605271</c:v>
                </c:pt>
                <c:pt idx="410">
                  <c:v>58.685584433474148</c:v>
                </c:pt>
                <c:pt idx="411">
                  <c:v>58.698716931837538</c:v>
                </c:pt>
                <c:pt idx="412">
                  <c:v>58.711829514747876</c:v>
                </c:pt>
                <c:pt idx="413">
                  <c:v>58.724922270662987</c:v>
                </c:pt>
                <c:pt idx="414">
                  <c:v>58.737995287451525</c:v>
                </c:pt>
                <c:pt idx="415">
                  <c:v>58.75104865239831</c:v>
                </c:pt>
                <c:pt idx="416">
                  <c:v>58.764082452209706</c:v>
                </c:pt>
                <c:pt idx="417">
                  <c:v>58.777096773018769</c:v>
                </c:pt>
                <c:pt idx="418">
                  <c:v>58.790091700390491</c:v>
                </c:pt>
                <c:pt idx="419">
                  <c:v>58.8030673193269</c:v>
                </c:pt>
                <c:pt idx="420">
                  <c:v>58.816023714272177</c:v>
                </c:pt>
                <c:pt idx="421">
                  <c:v>58.82896096911756</c:v>
                </c:pt>
                <c:pt idx="422">
                  <c:v>58.841879167206429</c:v>
                </c:pt>
                <c:pt idx="423">
                  <c:v>58.854778391339067</c:v>
                </c:pt>
                <c:pt idx="424">
                  <c:v>58.867658723777637</c:v>
                </c:pt>
                <c:pt idx="425">
                  <c:v>58.880520246250853</c:v>
                </c:pt>
                <c:pt idx="426">
                  <c:v>58.893363039958778</c:v>
                </c:pt>
                <c:pt idx="427">
                  <c:v>58.90618718557748</c:v>
                </c:pt>
                <c:pt idx="428">
                  <c:v>58.918992763263688</c:v>
                </c:pt>
                <c:pt idx="429">
                  <c:v>58.931779852659304</c:v>
                </c:pt>
                <c:pt idx="430">
                  <c:v>58.944548532896022</c:v>
                </c:pt>
                <c:pt idx="431">
                  <c:v>58.957298882599702</c:v>
                </c:pt>
                <c:pt idx="432">
                  <c:v>58.970030979894908</c:v>
                </c:pt>
                <c:pt idx="433">
                  <c:v>58.982744902409166</c:v>
                </c:pt>
                <c:pt idx="434">
                  <c:v>58.995440727277384</c:v>
                </c:pt>
                <c:pt idx="435">
                  <c:v>59.008118531146074</c:v>
                </c:pt>
                <c:pt idx="436">
                  <c:v>59.020778390177661</c:v>
                </c:pt>
                <c:pt idx="437">
                  <c:v>59.033420380054551</c:v>
                </c:pt>
                <c:pt idx="438">
                  <c:v>59.046044575983402</c:v>
                </c:pt>
                <c:pt idx="439">
                  <c:v>59.058651052699155</c:v>
                </c:pt>
                <c:pt idx="440">
                  <c:v>59.071239884469065</c:v>
                </c:pt>
                <c:pt idx="441">
                  <c:v>59.083811145096774</c:v>
                </c:pt>
                <c:pt idx="442">
                  <c:v>59.09636490792623</c:v>
                </c:pt>
                <c:pt idx="443">
                  <c:v>59.108901245845615</c:v>
                </c:pt>
                <c:pt idx="444">
                  <c:v>59.121420231291239</c:v>
                </c:pt>
                <c:pt idx="445">
                  <c:v>59.133921936251397</c:v>
                </c:pt>
                <c:pt idx="446">
                  <c:v>59.146406432270098</c:v>
                </c:pt>
                <c:pt idx="447">
                  <c:v>59.158873790450905</c:v>
                </c:pt>
                <c:pt idx="448">
                  <c:v>59.171324081460597</c:v>
                </c:pt>
                <c:pt idx="449">
                  <c:v>59.183757375532878</c:v>
                </c:pt>
                <c:pt idx="450">
                  <c:v>59.196173742471991</c:v>
                </c:pt>
                <c:pt idx="451">
                  <c:v>59.208573251656325</c:v>
                </c:pt>
                <c:pt idx="452">
                  <c:v>59.220955972041985</c:v>
                </c:pt>
                <c:pt idx="453">
                  <c:v>59.233321972166323</c:v>
                </c:pt>
                <c:pt idx="454">
                  <c:v>59.245671320151402</c:v>
                </c:pt>
                <c:pt idx="455">
                  <c:v>59.258004083707448</c:v>
                </c:pt>
                <c:pt idx="456">
                  <c:v>59.270320330136315</c:v>
                </c:pt>
                <c:pt idx="457">
                  <c:v>59.282620126334791</c:v>
                </c:pt>
                <c:pt idx="458">
                  <c:v>59.294903538797975</c:v>
                </c:pt>
                <c:pt idx="459">
                  <c:v>59.307170633622611</c:v>
                </c:pt>
                <c:pt idx="460">
                  <c:v>59.319421476510314</c:v>
                </c:pt>
                <c:pt idx="461">
                  <c:v>59.331656132770846</c:v>
                </c:pt>
                <c:pt idx="462">
                  <c:v>59.343874667325309</c:v>
                </c:pt>
                <c:pt idx="463">
                  <c:v>59.356077144709317</c:v>
                </c:pt>
                <c:pt idx="464">
                  <c:v>59.368263629076154</c:v>
                </c:pt>
                <c:pt idx="465">
                  <c:v>59.380434184199849</c:v>
                </c:pt>
                <c:pt idx="466">
                  <c:v>59.392588873478303</c:v>
                </c:pt>
                <c:pt idx="467">
                  <c:v>59.404727759936279</c:v>
                </c:pt>
                <c:pt idx="468">
                  <c:v>59.416850906228454</c:v>
                </c:pt>
                <c:pt idx="469">
                  <c:v>59.428958374642406</c:v>
                </c:pt>
                <c:pt idx="470">
                  <c:v>59.441050227101528</c:v>
                </c:pt>
                <c:pt idx="471">
                  <c:v>59.45312652516801</c:v>
                </c:pt>
                <c:pt idx="472">
                  <c:v>59.465187330045673</c:v>
                </c:pt>
                <c:pt idx="473">
                  <c:v>59.477232702582874</c:v>
                </c:pt>
                <c:pt idx="474">
                  <c:v>59.489262703275337</c:v>
                </c:pt>
                <c:pt idx="475">
                  <c:v>59.501277392268939</c:v>
                </c:pt>
                <c:pt idx="476">
                  <c:v>59.513276829362511</c:v>
                </c:pt>
                <c:pt idx="477">
                  <c:v>59.525261074010572</c:v>
                </c:pt>
                <c:pt idx="478">
                  <c:v>59.537230185326081</c:v>
                </c:pt>
                <c:pt idx="479">
                  <c:v>59.549184222083113</c:v>
                </c:pt>
                <c:pt idx="480">
                  <c:v>59.561123242719503</c:v>
                </c:pt>
                <c:pt idx="481">
                  <c:v>59.573047305339557</c:v>
                </c:pt>
                <c:pt idx="482">
                  <c:v>59.584956467716609</c:v>
                </c:pt>
                <c:pt idx="483">
                  <c:v>59.596850787295637</c:v>
                </c:pt>
                <c:pt idx="484">
                  <c:v>59.608730321195821</c:v>
                </c:pt>
                <c:pt idx="485">
                  <c:v>59.62059512621309</c:v>
                </c:pt>
                <c:pt idx="486">
                  <c:v>59.632445258822642</c:v>
                </c:pt>
                <c:pt idx="487">
                  <c:v>59.644280775181436</c:v>
                </c:pt>
                <c:pt idx="488">
                  <c:v>59.656101731130619</c:v>
                </c:pt>
                <c:pt idx="489">
                  <c:v>59.667908182198033</c:v>
                </c:pt>
                <c:pt idx="490">
                  <c:v>59.67970018360058</c:v>
                </c:pt>
                <c:pt idx="491">
                  <c:v>59.691477790246658</c:v>
                </c:pt>
                <c:pt idx="492">
                  <c:v>59.703241056738484</c:v>
                </c:pt>
                <c:pt idx="493">
                  <c:v>59.714990037374506</c:v>
                </c:pt>
                <c:pt idx="494">
                  <c:v>59.726724786151664</c:v>
                </c:pt>
                <c:pt idx="495">
                  <c:v>59.738445356767741</c:v>
                </c:pt>
                <c:pt idx="496">
                  <c:v>59.750151802623634</c:v>
                </c:pt>
                <c:pt idx="497">
                  <c:v>59.761844176825591</c:v>
                </c:pt>
                <c:pt idx="498">
                  <c:v>59.773522532187471</c:v>
                </c:pt>
                <c:pt idx="499">
                  <c:v>59.785186921232949</c:v>
                </c:pt>
                <c:pt idx="500">
                  <c:v>59.796837396197759</c:v>
                </c:pt>
                <c:pt idx="501">
                  <c:v>59.808474009031755</c:v>
                </c:pt>
                <c:pt idx="502">
                  <c:v>59.820096811401207</c:v>
                </c:pt>
                <c:pt idx="503">
                  <c:v>59.831705854690824</c:v>
                </c:pt>
                <c:pt idx="504">
                  <c:v>59.843301190005903</c:v>
                </c:pt>
                <c:pt idx="505">
                  <c:v>59.854882868174457</c:v>
                </c:pt>
                <c:pt idx="506">
                  <c:v>59.866450939749228</c:v>
                </c:pt>
                <c:pt idx="507">
                  <c:v>59.878005455009806</c:v>
                </c:pt>
                <c:pt idx="508">
                  <c:v>59.889546463964578</c:v>
                </c:pt>
                <c:pt idx="509">
                  <c:v>59.901074016352837</c:v>
                </c:pt>
                <c:pt idx="510">
                  <c:v>59.912588161646717</c:v>
                </c:pt>
                <c:pt idx="511">
                  <c:v>59.924088949053193</c:v>
                </c:pt>
                <c:pt idx="512">
                  <c:v>59.935576427516025</c:v>
                </c:pt>
                <c:pt idx="513">
                  <c:v>59.947050645717738</c:v>
                </c:pt>
                <c:pt idx="514">
                  <c:v>59.958511652081498</c:v>
                </c:pt>
                <c:pt idx="515">
                  <c:v>59.969959494773022</c:v>
                </c:pt>
                <c:pt idx="516">
                  <c:v>59.981394221702516</c:v>
                </c:pt>
                <c:pt idx="517">
                  <c:v>59.992815880526507</c:v>
                </c:pt>
                <c:pt idx="518">
                  <c:v>60.004224518649664</c:v>
                </c:pt>
                <c:pt idx="519">
                  <c:v>60.015620183226702</c:v>
                </c:pt>
                <c:pt idx="520">
                  <c:v>60.027002921164168</c:v>
                </c:pt>
                <c:pt idx="521">
                  <c:v>60.038372779122234</c:v>
                </c:pt>
                <c:pt idx="522">
                  <c:v>60.049729803516485</c:v>
                </c:pt>
                <c:pt idx="523">
                  <c:v>60.061074040519728</c:v>
                </c:pt>
                <c:pt idx="524">
                  <c:v>60.07240553606367</c:v>
                </c:pt>
                <c:pt idx="525">
                  <c:v>60.083724335840742</c:v>
                </c:pt>
                <c:pt idx="526">
                  <c:v>60.09503048530577</c:v>
                </c:pt>
                <c:pt idx="527">
                  <c:v>60.106324029677666</c:v>
                </c:pt>
                <c:pt idx="528">
                  <c:v>60.117605013941173</c:v>
                </c:pt>
                <c:pt idx="529">
                  <c:v>60.128873482848505</c:v>
                </c:pt>
                <c:pt idx="530">
                  <c:v>60.14012948092099</c:v>
                </c:pt>
                <c:pt idx="531">
                  <c:v>60.151373052450772</c:v>
                </c:pt>
                <c:pt idx="532">
                  <c:v>60.162604241502393</c:v>
                </c:pt>
                <c:pt idx="533">
                  <c:v>60.173823091914429</c:v>
                </c:pt>
                <c:pt idx="534">
                  <c:v>60.185029647301079</c:v>
                </c:pt>
                <c:pt idx="535">
                  <c:v>60.196223951053774</c:v>
                </c:pt>
                <c:pt idx="536">
                  <c:v>60.207406046342726</c:v>
                </c:pt>
                <c:pt idx="537">
                  <c:v>60.218575976118515</c:v>
                </c:pt>
                <c:pt idx="538">
                  <c:v>60.229733783113602</c:v>
                </c:pt>
                <c:pt idx="539">
                  <c:v>60.240879509843893</c:v>
                </c:pt>
                <c:pt idx="540">
                  <c:v>60.252013198610229</c:v>
                </c:pt>
                <c:pt idx="541">
                  <c:v>60.263134891499902</c:v>
                </c:pt>
                <c:pt idx="542">
                  <c:v>60.274244630388168</c:v>
                </c:pt>
                <c:pt idx="543">
                  <c:v>60.285342456939688</c:v>
                </c:pt>
                <c:pt idx="544">
                  <c:v>60.29642841261002</c:v>
                </c:pt>
                <c:pt idx="545">
                  <c:v>60.307502538647057</c:v>
                </c:pt>
                <c:pt idx="546">
                  <c:v>60.318564876092466</c:v>
                </c:pt>
                <c:pt idx="547">
                  <c:v>60.329615465783156</c:v>
                </c:pt>
                <c:pt idx="548">
                  <c:v>60.340654348352622</c:v>
                </c:pt>
                <c:pt idx="549">
                  <c:v>60.3516815642324</c:v>
                </c:pt>
                <c:pt idx="550">
                  <c:v>60.362697153653443</c:v>
                </c:pt>
                <c:pt idx="551">
                  <c:v>60.373701156647513</c:v>
                </c:pt>
                <c:pt idx="552">
                  <c:v>60.384693613048512</c:v>
                </c:pt>
                <c:pt idx="553">
                  <c:v>60.395674562493866</c:v>
                </c:pt>
                <c:pt idx="554">
                  <c:v>60.406644044425867</c:v>
                </c:pt>
                <c:pt idx="555">
                  <c:v>60.417602098092999</c:v>
                </c:pt>
                <c:pt idx="556">
                  <c:v>60.428548762551245</c:v>
                </c:pt>
                <c:pt idx="557">
                  <c:v>60.439484076665408</c:v>
                </c:pt>
                <c:pt idx="558">
                  <c:v>60.45040807911046</c:v>
                </c:pt>
                <c:pt idx="559">
                  <c:v>60.46132080837269</c:v>
                </c:pt>
                <c:pt idx="560">
                  <c:v>60.472222302751149</c:v>
                </c:pt>
                <c:pt idx="561">
                  <c:v>60.48311260035878</c:v>
                </c:pt>
                <c:pt idx="562">
                  <c:v>60.49399173912375</c:v>
                </c:pt>
                <c:pt idx="563">
                  <c:v>60.504859756790665</c:v>
                </c:pt>
                <c:pt idx="564">
                  <c:v>60.515716690921799</c:v>
                </c:pt>
                <c:pt idx="565">
                  <c:v>60.526562578898343</c:v>
                </c:pt>
                <c:pt idx="566">
                  <c:v>60.537397457921571</c:v>
                </c:pt>
                <c:pt idx="567">
                  <c:v>60.548221365014072</c:v>
                </c:pt>
                <c:pt idx="568">
                  <c:v>60.559034337020989</c:v>
                </c:pt>
                <c:pt idx="569">
                  <c:v>60.569836410611074</c:v>
                </c:pt>
                <c:pt idx="570">
                  <c:v>60.580627622277987</c:v>
                </c:pt>
                <c:pt idx="571">
                  <c:v>60.591408008341404</c:v>
                </c:pt>
                <c:pt idx="572">
                  <c:v>60.602177604948153</c:v>
                </c:pt>
                <c:pt idx="573">
                  <c:v>60.612936448073413</c:v>
                </c:pt>
                <c:pt idx="574">
                  <c:v>60.623684573521757</c:v>
                </c:pt>
                <c:pt idx="575">
                  <c:v>60.634422016928383</c:v>
                </c:pt>
                <c:pt idx="576">
                  <c:v>60.645148813760144</c:v>
                </c:pt>
                <c:pt idx="577">
                  <c:v>60.655864999316705</c:v>
                </c:pt>
                <c:pt idx="578">
                  <c:v>60.666570608731618</c:v>
                </c:pt>
                <c:pt idx="579">
                  <c:v>60.677265676973406</c:v>
                </c:pt>
                <c:pt idx="580">
                  <c:v>60.687950238846632</c:v>
                </c:pt>
                <c:pt idx="581">
                  <c:v>60.698624328993006</c:v>
                </c:pt>
                <c:pt idx="582">
                  <c:v>60.709287981892423</c:v>
                </c:pt>
                <c:pt idx="583">
                  <c:v>60.719941231863999</c:v>
                </c:pt>
                <c:pt idx="584">
                  <c:v>60.730584113067152</c:v>
                </c:pt>
                <c:pt idx="585">
                  <c:v>60.741216659502584</c:v>
                </c:pt>
                <c:pt idx="586">
                  <c:v>60.751838905013386</c:v>
                </c:pt>
                <c:pt idx="587">
                  <c:v>60.762450883285958</c:v>
                </c:pt>
                <c:pt idx="588">
                  <c:v>60.773052627851101</c:v>
                </c:pt>
                <c:pt idx="589">
                  <c:v>60.783644172084983</c:v>
                </c:pt>
                <c:pt idx="590">
                  <c:v>60.79422554921014</c:v>
                </c:pt>
                <c:pt idx="591">
                  <c:v>60.804796792296443</c:v>
                </c:pt>
                <c:pt idx="592">
                  <c:v>60.815357934262117</c:v>
                </c:pt>
                <c:pt idx="593">
                  <c:v>60.825909007874678</c:v>
                </c:pt>
                <c:pt idx="594">
                  <c:v>60.836450045751874</c:v>
                </c:pt>
                <c:pt idx="595">
                  <c:v>60.84698108036271</c:v>
                </c:pt>
                <c:pt idx="596">
                  <c:v>60.857502144028331</c:v>
                </c:pt>
                <c:pt idx="597">
                  <c:v>60.868013268922979</c:v>
                </c:pt>
                <c:pt idx="598">
                  <c:v>60.878514487074952</c:v>
                </c:pt>
                <c:pt idx="599">
                  <c:v>60.889005830367481</c:v>
                </c:pt>
                <c:pt idx="600">
                  <c:v>60.899487330539671</c:v>
                </c:pt>
                <c:pt idx="601">
                  <c:v>60.90995901918744</c:v>
                </c:pt>
                <c:pt idx="602">
                  <c:v>60.92042092776434</c:v>
                </c:pt>
                <c:pt idx="603">
                  <c:v>60.930873087582569</c:v>
                </c:pt>
                <c:pt idx="604">
                  <c:v>60.941315529813735</c:v>
                </c:pt>
                <c:pt idx="605">
                  <c:v>60.951748285489828</c:v>
                </c:pt>
                <c:pt idx="606">
                  <c:v>60.96217138550405</c:v>
                </c:pt>
                <c:pt idx="607">
                  <c:v>60.972584860611718</c:v>
                </c:pt>
                <c:pt idx="608">
                  <c:v>60.982988741431058</c:v>
                </c:pt>
                <c:pt idx="609">
                  <c:v>60.993383058444145</c:v>
                </c:pt>
                <c:pt idx="610">
                  <c:v>61.003767841997686</c:v>
                </c:pt>
                <c:pt idx="611">
                  <c:v>61.014143122303899</c:v>
                </c:pt>
                <c:pt idx="612">
                  <c:v>61.024508929441311</c:v>
                </c:pt>
                <c:pt idx="613">
                  <c:v>61.034865293355594</c:v>
                </c:pt>
                <c:pt idx="614">
                  <c:v>61.045212243860448</c:v>
                </c:pt>
                <c:pt idx="615">
                  <c:v>61.055549810638304</c:v>
                </c:pt>
                <c:pt idx="616">
                  <c:v>61.065878023241225</c:v>
                </c:pt>
                <c:pt idx="617">
                  <c:v>61.076196911091692</c:v>
                </c:pt>
                <c:pt idx="618">
                  <c:v>61.086506503483342</c:v>
                </c:pt>
                <c:pt idx="619">
                  <c:v>61.096806829581837</c:v>
                </c:pt>
                <c:pt idx="620">
                  <c:v>61.10709791842558</c:v>
                </c:pt>
                <c:pt idx="621">
                  <c:v>61.117379798926549</c:v>
                </c:pt>
                <c:pt idx="622">
                  <c:v>61.127652499871033</c:v>
                </c:pt>
                <c:pt idx="623">
                  <c:v>61.137916049920406</c:v>
                </c:pt>
                <c:pt idx="624">
                  <c:v>61.148170477611899</c:v>
                </c:pt>
                <c:pt idx="625">
                  <c:v>61.158415811359333</c:v>
                </c:pt>
                <c:pt idx="626">
                  <c:v>61.168652079453878</c:v>
                </c:pt>
                <c:pt idx="627">
                  <c:v>61.178879310064829</c:v>
                </c:pt>
                <c:pt idx="628">
                  <c:v>61.18909753124025</c:v>
                </c:pt>
                <c:pt idx="629">
                  <c:v>61.199306770907818</c:v>
                </c:pt>
                <c:pt idx="630">
                  <c:v>61.209507056875481</c:v>
                </c:pt>
                <c:pt idx="631">
                  <c:v>61.219698416832202</c:v>
                </c:pt>
                <c:pt idx="632">
                  <c:v>61.229880878348652</c:v>
                </c:pt>
                <c:pt idx="633">
                  <c:v>61.240054468877958</c:v>
                </c:pt>
                <c:pt idx="634">
                  <c:v>61.250219215756346</c:v>
                </c:pt>
                <c:pt idx="635">
                  <c:v>61.260375146203934</c:v>
                </c:pt>
                <c:pt idx="636">
                  <c:v>61.270522287325328</c:v>
                </c:pt>
                <c:pt idx="637">
                  <c:v>61.280660666110364</c:v>
                </c:pt>
                <c:pt idx="638">
                  <c:v>61.290790309434783</c:v>
                </c:pt>
                <c:pt idx="639">
                  <c:v>61.300911244060927</c:v>
                </c:pt>
                <c:pt idx="640">
                  <c:v>61.311023496638349</c:v>
                </c:pt>
                <c:pt idx="641">
                  <c:v>61.321127093704568</c:v>
                </c:pt>
                <c:pt idx="642">
                  <c:v>61.331222061685665</c:v>
                </c:pt>
                <c:pt idx="643">
                  <c:v>61.341308426896965</c:v>
                </c:pt>
                <c:pt idx="644">
                  <c:v>61.351386215543712</c:v>
                </c:pt>
                <c:pt idx="645">
                  <c:v>61.361455453721703</c:v>
                </c:pt>
                <c:pt idx="646">
                  <c:v>61.371516167417873</c:v>
                </c:pt>
                <c:pt idx="647">
                  <c:v>61.381568382511055</c:v>
                </c:pt>
                <c:pt idx="648">
                  <c:v>61.391612124772507</c:v>
                </c:pt>
                <c:pt idx="649">
                  <c:v>61.401647419866592</c:v>
                </c:pt>
                <c:pt idx="650">
                  <c:v>61.411674293351396</c:v>
                </c:pt>
                <c:pt idx="651">
                  <c:v>61.421692770679357</c:v>
                </c:pt>
                <c:pt idx="652">
                  <c:v>61.431702877197864</c:v>
                </c:pt>
                <c:pt idx="653">
                  <c:v>61.441704638149851</c:v>
                </c:pt>
                <c:pt idx="654">
                  <c:v>61.451698078674468</c:v>
                </c:pt>
                <c:pt idx="655">
                  <c:v>61.461683223807611</c:v>
                </c:pt>
                <c:pt idx="656">
                  <c:v>61.471660098482602</c:v>
                </c:pt>
                <c:pt idx="657">
                  <c:v>61.481628727530669</c:v>
                </c:pt>
                <c:pt idx="658">
                  <c:v>61.491589135681664</c:v>
                </c:pt>
                <c:pt idx="659">
                  <c:v>61.50154134756454</c:v>
                </c:pt>
                <c:pt idx="660">
                  <c:v>61.511485387708014</c:v>
                </c:pt>
                <c:pt idx="661">
                  <c:v>61.521421280541091</c:v>
                </c:pt>
                <c:pt idx="662">
                  <c:v>61.531349050393665</c:v>
                </c:pt>
                <c:pt idx="663">
                  <c:v>61.541268721497062</c:v>
                </c:pt>
                <c:pt idx="664">
                  <c:v>61.551180317984631</c:v>
                </c:pt>
                <c:pt idx="665">
                  <c:v>61.561083863892307</c:v>
                </c:pt>
                <c:pt idx="666">
                  <c:v>61.570979383159141</c:v>
                </c:pt>
                <c:pt idx="667">
                  <c:v>61.580866899627864</c:v>
                </c:pt>
                <c:pt idx="668">
                  <c:v>61.590746437045453</c:v>
                </c:pt>
                <c:pt idx="669">
                  <c:v>61.600618019063646</c:v>
                </c:pt>
                <c:pt idx="670">
                  <c:v>61.610481669239526</c:v>
                </c:pt>
                <c:pt idx="671">
                  <c:v>61.62033741103599</c:v>
                </c:pt>
                <c:pt idx="672">
                  <c:v>61.630185267822355</c:v>
                </c:pt>
                <c:pt idx="673">
                  <c:v>61.640025262874858</c:v>
                </c:pt>
                <c:pt idx="674">
                  <c:v>61.64985741937717</c:v>
                </c:pt>
                <c:pt idx="675">
                  <c:v>61.659681760420924</c:v>
                </c:pt>
                <c:pt idx="676">
                  <c:v>61.669498309006229</c:v>
                </c:pt>
                <c:pt idx="677">
                  <c:v>61.679307088042236</c:v>
                </c:pt>
                <c:pt idx="678">
                  <c:v>61.689108120347569</c:v>
                </c:pt>
                <c:pt idx="679">
                  <c:v>61.698901428650871</c:v>
                </c:pt>
                <c:pt idx="680">
                  <c:v>61.708687035591332</c:v>
                </c:pt>
                <c:pt idx="681">
                  <c:v>61.718464963719143</c:v>
                </c:pt>
                <c:pt idx="682">
                  <c:v>61.728235235496037</c:v>
                </c:pt>
                <c:pt idx="683">
                  <c:v>61.737997873295726</c:v>
                </c:pt>
                <c:pt idx="684">
                  <c:v>61.747752899404475</c:v>
                </c:pt>
                <c:pt idx="685">
                  <c:v>61.757500336021508</c:v>
                </c:pt>
                <c:pt idx="686">
                  <c:v>61.767240205259512</c:v>
                </c:pt>
                <c:pt idx="687">
                  <c:v>61.776972529145169</c:v>
                </c:pt>
                <c:pt idx="688">
                  <c:v>61.786697329619557</c:v>
                </c:pt>
                <c:pt idx="689">
                  <c:v>61.796414628538678</c:v>
                </c:pt>
                <c:pt idx="690">
                  <c:v>61.806124447673895</c:v>
                </c:pt>
                <c:pt idx="691">
                  <c:v>61.81582680871243</c:v>
                </c:pt>
                <c:pt idx="692">
                  <c:v>61.825521733257808</c:v>
                </c:pt>
                <c:pt idx="693">
                  <c:v>61.835209242830302</c:v>
                </c:pt>
                <c:pt idx="694">
                  <c:v>61.84488935886742</c:v>
                </c:pt>
                <c:pt idx="695">
                  <c:v>61.854562102724373</c:v>
                </c:pt>
                <c:pt idx="696">
                  <c:v>61.864227495674442</c:v>
                </c:pt>
                <c:pt idx="697">
                  <c:v>61.873885558909549</c:v>
                </c:pt>
                <c:pt idx="698">
                  <c:v>61.883536313540588</c:v>
                </c:pt>
                <c:pt idx="699">
                  <c:v>61.893179780597961</c:v>
                </c:pt>
                <c:pt idx="700">
                  <c:v>61.902815981031928</c:v>
                </c:pt>
                <c:pt idx="701">
                  <c:v>61.912444935713125</c:v>
                </c:pt>
                <c:pt idx="702">
                  <c:v>61.922066665432951</c:v>
                </c:pt>
                <c:pt idx="703">
                  <c:v>61.931681190904001</c:v>
                </c:pt>
                <c:pt idx="704">
                  <c:v>61.941288532760495</c:v>
                </c:pt>
                <c:pt idx="705">
                  <c:v>61.950888711558704</c:v>
                </c:pt>
                <c:pt idx="706">
                  <c:v>61.960481747777415</c:v>
                </c:pt>
                <c:pt idx="707">
                  <c:v>61.970067661818256</c:v>
                </c:pt>
                <c:pt idx="708">
                  <c:v>61.979646474006195</c:v>
                </c:pt>
                <c:pt idx="709">
                  <c:v>61.98921820458991</c:v>
                </c:pt>
                <c:pt idx="710">
                  <c:v>61.998782873742229</c:v>
                </c:pt>
                <c:pt idx="711">
                  <c:v>62.008340501560497</c:v>
                </c:pt>
                <c:pt idx="712">
                  <c:v>62.017891108067026</c:v>
                </c:pt>
                <c:pt idx="713">
                  <c:v>62.027434713209459</c:v>
                </c:pt>
                <c:pt idx="714">
                  <c:v>62.036971336861207</c:v>
                </c:pt>
                <c:pt idx="715">
                  <c:v>62.046500998821799</c:v>
                </c:pt>
                <c:pt idx="716">
                  <c:v>62.056023718817329</c:v>
                </c:pt>
                <c:pt idx="717">
                  <c:v>62.065539516500792</c:v>
                </c:pt>
                <c:pt idx="718">
                  <c:v>62.075048411452542</c:v>
                </c:pt>
                <c:pt idx="719">
                  <c:v>62.084550423180588</c:v>
                </c:pt>
                <c:pt idx="720">
                  <c:v>62.094045571121057</c:v>
                </c:pt>
                <c:pt idx="721">
                  <c:v>62.103533874638543</c:v>
                </c:pt>
                <c:pt idx="722">
                  <c:v>62.113015353026512</c:v>
                </c:pt>
                <c:pt idx="723">
                  <c:v>62.122490025507588</c:v>
                </c:pt>
                <c:pt idx="724">
                  <c:v>62.131957911234068</c:v>
                </c:pt>
                <c:pt idx="725">
                  <c:v>62.141419029288187</c:v>
                </c:pt>
                <c:pt idx="726">
                  <c:v>62.150873398682506</c:v>
                </c:pt>
                <c:pt idx="727">
                  <c:v>62.160321038360308</c:v>
                </c:pt>
                <c:pt idx="728">
                  <c:v>62.169761967195967</c:v>
                </c:pt>
                <c:pt idx="729">
                  <c:v>62.179196203995232</c:v>
                </c:pt>
                <c:pt idx="730">
                  <c:v>62.188623767495713</c:v>
                </c:pt>
                <c:pt idx="731">
                  <c:v>62.198044676367104</c:v>
                </c:pt>
                <c:pt idx="732">
                  <c:v>62.207458949211642</c:v>
                </c:pt>
                <c:pt idx="733">
                  <c:v>62.216866604564423</c:v>
                </c:pt>
                <c:pt idx="734">
                  <c:v>62.226267660893711</c:v>
                </c:pt>
                <c:pt idx="735">
                  <c:v>62.235662136601348</c:v>
                </c:pt>
                <c:pt idx="736">
                  <c:v>62.245050050023082</c:v>
                </c:pt>
                <c:pt idx="737">
                  <c:v>62.254431419428911</c:v>
                </c:pt>
                <c:pt idx="738">
                  <c:v>62.263806263023369</c:v>
                </c:pt>
                <c:pt idx="739">
                  <c:v>62.273174598945957</c:v>
                </c:pt>
                <c:pt idx="740">
                  <c:v>62.28253644527144</c:v>
                </c:pt>
                <c:pt idx="741">
                  <c:v>62.291891820010136</c:v>
                </c:pt>
                <c:pt idx="742">
                  <c:v>62.30124074110833</c:v>
                </c:pt>
                <c:pt idx="743">
                  <c:v>62.31058322644855</c:v>
                </c:pt>
                <c:pt idx="744">
                  <c:v>62.319919293849892</c:v>
                </c:pt>
                <c:pt idx="745">
                  <c:v>62.329248961068416</c:v>
                </c:pt>
                <c:pt idx="746">
                  <c:v>62.338572245797351</c:v>
                </c:pt>
                <c:pt idx="747">
                  <c:v>62.347889165667532</c:v>
                </c:pt>
                <c:pt idx="748">
                  <c:v>62.357199738247651</c:v>
                </c:pt>
                <c:pt idx="749">
                  <c:v>62.366503981044609</c:v>
                </c:pt>
                <c:pt idx="750">
                  <c:v>62.375801911503814</c:v>
                </c:pt>
                <c:pt idx="751">
                  <c:v>62.38509354700949</c:v>
                </c:pt>
                <c:pt idx="752">
                  <c:v>62.394378904885016</c:v>
                </c:pt>
                <c:pt idx="753">
                  <c:v>62.403658002393215</c:v>
                </c:pt>
                <c:pt idx="754">
                  <c:v>62.412930856736651</c:v>
                </c:pt>
                <c:pt idx="755">
                  <c:v>62.422197485057978</c:v>
                </c:pt>
                <c:pt idx="756">
                  <c:v>62.431457904440194</c:v>
                </c:pt>
                <c:pt idx="757">
                  <c:v>62.440712131906992</c:v>
                </c:pt>
                <c:pt idx="758">
                  <c:v>62.449960184422991</c:v>
                </c:pt>
                <c:pt idx="759">
                  <c:v>62.459202078894108</c:v>
                </c:pt>
                <c:pt idx="760">
                  <c:v>62.468437832167851</c:v>
                </c:pt>
                <c:pt idx="761">
                  <c:v>62.477667461033533</c:v>
                </c:pt>
                <c:pt idx="762">
                  <c:v>62.486890982222661</c:v>
                </c:pt>
                <c:pt idx="763">
                  <c:v>62.496108412409157</c:v>
                </c:pt>
                <c:pt idx="764">
                  <c:v>62.505319768209716</c:v>
                </c:pt>
                <c:pt idx="765">
                  <c:v>62.514525066184007</c:v>
                </c:pt>
                <c:pt idx="766">
                  <c:v>62.523724322835037</c:v>
                </c:pt>
                <c:pt idx="767">
                  <c:v>62.532917554609384</c:v>
                </c:pt>
                <c:pt idx="768">
                  <c:v>62.542104777897542</c:v>
                </c:pt>
                <c:pt idx="769">
                  <c:v>62.551286009034101</c:v>
                </c:pt>
                <c:pt idx="770">
                  <c:v>62.560461264298112</c:v>
                </c:pt>
                <c:pt idx="771">
                  <c:v>62.569630559913357</c:v>
                </c:pt>
                <c:pt idx="772">
                  <c:v>62.578793912048553</c:v>
                </c:pt>
                <c:pt idx="773">
                  <c:v>62.587951336817738</c:v>
                </c:pt>
                <c:pt idx="774">
                  <c:v>62.597102850280429</c:v>
                </c:pt>
                <c:pt idx="775">
                  <c:v>62.606248468441947</c:v>
                </c:pt>
                <c:pt idx="776">
                  <c:v>62.61538820725373</c:v>
                </c:pt>
                <c:pt idx="777">
                  <c:v>62.62452208261351</c:v>
                </c:pt>
                <c:pt idx="778">
                  <c:v>62.633650110365643</c:v>
                </c:pt>
                <c:pt idx="779">
                  <c:v>62.642772306301332</c:v>
                </c:pt>
                <c:pt idx="780">
                  <c:v>62.651888686158927</c:v>
                </c:pt>
                <c:pt idx="781">
                  <c:v>62.66099926562417</c:v>
                </c:pt>
                <c:pt idx="782">
                  <c:v>62.670104060330431</c:v>
                </c:pt>
                <c:pt idx="783">
                  <c:v>62.679203085859001</c:v>
                </c:pt>
                <c:pt idx="784">
                  <c:v>62.688296357739333</c:v>
                </c:pt>
                <c:pt idx="785">
                  <c:v>62.697383891449306</c:v>
                </c:pt>
                <c:pt idx="786">
                  <c:v>62.70646570241545</c:v>
                </c:pt>
                <c:pt idx="787">
                  <c:v>62.715541806013213</c:v>
                </c:pt>
                <c:pt idx="788">
                  <c:v>62.724612217567241</c:v>
                </c:pt>
                <c:pt idx="789">
                  <c:v>62.733676952351573</c:v>
                </c:pt>
                <c:pt idx="790">
                  <c:v>62.742736025589927</c:v>
                </c:pt>
                <c:pt idx="791">
                  <c:v>62.751789452455924</c:v>
                </c:pt>
                <c:pt idx="792">
                  <c:v>62.760837248073358</c:v>
                </c:pt>
                <c:pt idx="793">
                  <c:v>62.7698794275164</c:v>
                </c:pt>
                <c:pt idx="794">
                  <c:v>62.778916005809862</c:v>
                </c:pt>
                <c:pt idx="795">
                  <c:v>62.78794699792946</c:v>
                </c:pt>
                <c:pt idx="796">
                  <c:v>62.796972418801985</c:v>
                </c:pt>
                <c:pt idx="797">
                  <c:v>62.805992283305621</c:v>
                </c:pt>
                <c:pt idx="798">
                  <c:v>62.81500660627011</c:v>
                </c:pt>
                <c:pt idx="799">
                  <c:v>62.824015402477031</c:v>
                </c:pt>
                <c:pt idx="800">
                  <c:v>62.833018686660026</c:v>
                </c:pt>
                <c:pt idx="801">
                  <c:v>62.842016473505019</c:v>
                </c:pt>
                <c:pt idx="802">
                  <c:v>62.851008777650428</c:v>
                </c:pt>
                <c:pt idx="803">
                  <c:v>62.859995613687452</c:v>
                </c:pt>
                <c:pt idx="804">
                  <c:v>62.868976996160228</c:v>
                </c:pt>
                <c:pt idx="805">
                  <c:v>62.877952939566114</c:v>
                </c:pt>
                <c:pt idx="806">
                  <c:v>62.886923458355881</c:v>
                </c:pt>
                <c:pt idx="807">
                  <c:v>62.895888566933941</c:v>
                </c:pt>
                <c:pt idx="808">
                  <c:v>62.904848279658594</c:v>
                </c:pt>
                <c:pt idx="809">
                  <c:v>62.91380261084219</c:v>
                </c:pt>
                <c:pt idx="810">
                  <c:v>62.92275157475143</c:v>
                </c:pt>
                <c:pt idx="811">
                  <c:v>62.931695185607509</c:v>
                </c:pt>
                <c:pt idx="812">
                  <c:v>62.940633457586372</c:v>
                </c:pt>
                <c:pt idx="813">
                  <c:v>62.949566404818917</c:v>
                </c:pt>
                <c:pt idx="814">
                  <c:v>62.958494041391219</c:v>
                </c:pt>
                <c:pt idx="815">
                  <c:v>62.967416381344762</c:v>
                </c:pt>
                <c:pt idx="816">
                  <c:v>62.976333438676576</c:v>
                </c:pt>
                <c:pt idx="817">
                  <c:v>62.985245227339519</c:v>
                </c:pt>
                <c:pt idx="818">
                  <c:v>62.994151761242478</c:v>
                </c:pt>
                <c:pt idx="819">
                  <c:v>63.003053054250557</c:v>
                </c:pt>
                <c:pt idx="820">
                  <c:v>63.011949120185278</c:v>
                </c:pt>
                <c:pt idx="821">
                  <c:v>63.020839972824817</c:v>
                </c:pt>
                <c:pt idx="822">
                  <c:v>63.029725625904192</c:v>
                </c:pt>
                <c:pt idx="823">
                  <c:v>63.038606093115433</c:v>
                </c:pt>
                <c:pt idx="824">
                  <c:v>63.047481388107869</c:v>
                </c:pt>
                <c:pt idx="825">
                  <c:v>63.056351524488221</c:v>
                </c:pt>
                <c:pt idx="826">
                  <c:v>63.065216515820907</c:v>
                </c:pt>
                <c:pt idx="827">
                  <c:v>63.074076375628159</c:v>
                </c:pt>
                <c:pt idx="828">
                  <c:v>63.082931117390267</c:v>
                </c:pt>
                <c:pt idx="829">
                  <c:v>63.091780754545752</c:v>
                </c:pt>
                <c:pt idx="830">
                  <c:v>63.100625300491572</c:v>
                </c:pt>
                <c:pt idx="831">
                  <c:v>63.109464768583337</c:v>
                </c:pt>
                <c:pt idx="832">
                  <c:v>63.118299172135451</c:v>
                </c:pt>
                <c:pt idx="833">
                  <c:v>63.127128524421337</c:v>
                </c:pt>
                <c:pt idx="834">
                  <c:v>63.135952838673632</c:v>
                </c:pt>
                <c:pt idx="835">
                  <c:v>63.144772128084384</c:v>
                </c:pt>
                <c:pt idx="836">
                  <c:v>63.153586405805193</c:v>
                </c:pt>
                <c:pt idx="837">
                  <c:v>63.162395684947455</c:v>
                </c:pt>
                <c:pt idx="838">
                  <c:v>63.171199978582521</c:v>
                </c:pt>
                <c:pt idx="839">
                  <c:v>63.17999929974188</c:v>
                </c:pt>
                <c:pt idx="840">
                  <c:v>63.188793661417364</c:v>
                </c:pt>
                <c:pt idx="841">
                  <c:v>63.197583076561301</c:v>
                </c:pt>
                <c:pt idx="842">
                  <c:v>63.206367558086704</c:v>
                </c:pt>
                <c:pt idx="843">
                  <c:v>63.21514711886752</c:v>
                </c:pt>
                <c:pt idx="844">
                  <c:v>63.223921771738702</c:v>
                </c:pt>
                <c:pt idx="845">
                  <c:v>63.232691529496435</c:v>
                </c:pt>
                <c:pt idx="846">
                  <c:v>63.241456404898365</c:v>
                </c:pt>
                <c:pt idx="847">
                  <c:v>63.25021641066369</c:v>
                </c:pt>
                <c:pt idx="848">
                  <c:v>63.258971559473395</c:v>
                </c:pt>
                <c:pt idx="849">
                  <c:v>63.267721863970408</c:v>
                </c:pt>
                <c:pt idx="850">
                  <c:v>63.276467336759765</c:v>
                </c:pt>
                <c:pt idx="851">
                  <c:v>63.285207990408828</c:v>
                </c:pt>
                <c:pt idx="852">
                  <c:v>63.293943837447401</c:v>
                </c:pt>
                <c:pt idx="853">
                  <c:v>63.302674890367911</c:v>
                </c:pt>
                <c:pt idx="854">
                  <c:v>63.311401161625618</c:v>
                </c:pt>
                <c:pt idx="855">
                  <c:v>63.32012266363877</c:v>
                </c:pt>
                <c:pt idx="856">
                  <c:v>63.328839408788731</c:v>
                </c:pt>
                <c:pt idx="857">
                  <c:v>63.3375514094202</c:v>
                </c:pt>
                <c:pt idx="858">
                  <c:v>63.346258677841341</c:v>
                </c:pt>
                <c:pt idx="859">
                  <c:v>63.354961226324001</c:v>
                </c:pt>
                <c:pt idx="860">
                  <c:v>63.363659067103796</c:v>
                </c:pt>
                <c:pt idx="861">
                  <c:v>63.37235221238037</c:v>
                </c:pt>
                <c:pt idx="862">
                  <c:v>63.381040674317454</c:v>
                </c:pt>
                <c:pt idx="863">
                  <c:v>63.389724465043123</c:v>
                </c:pt>
                <c:pt idx="864">
                  <c:v>63.398403596649885</c:v>
                </c:pt>
                <c:pt idx="865">
                  <c:v>63.407078081194925</c:v>
                </c:pt>
                <c:pt idx="866">
                  <c:v>63.415747930700149</c:v>
                </c:pt>
                <c:pt idx="867">
                  <c:v>63.424413157152472</c:v>
                </c:pt>
                <c:pt idx="868">
                  <c:v>63.43307377250386</c:v>
                </c:pt>
                <c:pt idx="869">
                  <c:v>63.441729788671552</c:v>
                </c:pt>
                <c:pt idx="870">
                  <c:v>63.450381217538236</c:v>
                </c:pt>
                <c:pt idx="871">
                  <c:v>63.459028070952151</c:v>
                </c:pt>
                <c:pt idx="872">
                  <c:v>63.46767036072724</c:v>
                </c:pt>
                <c:pt idx="873">
                  <c:v>63.476308098643358</c:v>
                </c:pt>
                <c:pt idx="874">
                  <c:v>63.484941296446387</c:v>
                </c:pt>
                <c:pt idx="875">
                  <c:v>63.493569965848394</c:v>
                </c:pt>
                <c:pt idx="876">
                  <c:v>63.502194118527783</c:v>
                </c:pt>
                <c:pt idx="877">
                  <c:v>63.510813766129459</c:v>
                </c:pt>
                <c:pt idx="878">
                  <c:v>63.519428920264936</c:v>
                </c:pt>
                <c:pt idx="879">
                  <c:v>63.528039592512542</c:v>
                </c:pt>
                <c:pt idx="880">
                  <c:v>63.536645794417538</c:v>
                </c:pt>
                <c:pt idx="881">
                  <c:v>63.545247537492259</c:v>
                </c:pt>
                <c:pt idx="882">
                  <c:v>63.553844833216274</c:v>
                </c:pt>
                <c:pt idx="883">
                  <c:v>63.562437693036529</c:v>
                </c:pt>
                <c:pt idx="884">
                  <c:v>63.571026128367507</c:v>
                </c:pt>
                <c:pt idx="885">
                  <c:v>63.579610150591314</c:v>
                </c:pt>
                <c:pt idx="886">
                  <c:v>63.588189771057912</c:v>
                </c:pt>
                <c:pt idx="887">
                  <c:v>63.596765001085181</c:v>
                </c:pt>
                <c:pt idx="888">
                  <c:v>63.60533585195914</c:v>
                </c:pt>
                <c:pt idx="889">
                  <c:v>63.613902334933968</c:v>
                </c:pt>
                <c:pt idx="890">
                  <c:v>63.622464461232298</c:v>
                </c:pt>
                <c:pt idx="891">
                  <c:v>63.631022242045233</c:v>
                </c:pt>
                <c:pt idx="892">
                  <c:v>63.639575688532545</c:v>
                </c:pt>
                <c:pt idx="893">
                  <c:v>63.648124811822804</c:v>
                </c:pt>
                <c:pt idx="894">
                  <c:v>63.656669623013507</c:v>
                </c:pt>
                <c:pt idx="895">
                  <c:v>63.665210133171215</c:v>
                </c:pt>
                <c:pt idx="896">
                  <c:v>63.67374635333168</c:v>
                </c:pt>
                <c:pt idx="897">
                  <c:v>63.682278294500023</c:v>
                </c:pt>
                <c:pt idx="898">
                  <c:v>63.690805967650832</c:v>
                </c:pt>
                <c:pt idx="899">
                  <c:v>63.699329383728298</c:v>
                </c:pt>
                <c:pt idx="900">
                  <c:v>63.70784855364635</c:v>
                </c:pt>
                <c:pt idx="901">
                  <c:v>63.716363488288792</c:v>
                </c:pt>
                <c:pt idx="902">
                  <c:v>63.724874198509447</c:v>
                </c:pt>
                <c:pt idx="903">
                  <c:v>63.733380695132254</c:v>
                </c:pt>
                <c:pt idx="904">
                  <c:v>63.74188298895146</c:v>
                </c:pt>
                <c:pt idx="905">
                  <c:v>63.750381090731679</c:v>
                </c:pt>
                <c:pt idx="906">
                  <c:v>63.758875011208055</c:v>
                </c:pt>
                <c:pt idx="907">
                  <c:v>63.767364761086391</c:v>
                </c:pt>
                <c:pt idx="908">
                  <c:v>63.775850351043289</c:v>
                </c:pt>
                <c:pt idx="909">
                  <c:v>63.78433179172626</c:v>
                </c:pt>
                <c:pt idx="910">
                  <c:v>63.792809093753824</c:v>
                </c:pt>
                <c:pt idx="911">
                  <c:v>63.801282267715713</c:v>
                </c:pt>
                <c:pt idx="912">
                  <c:v>63.809751324172915</c:v>
                </c:pt>
                <c:pt idx="913">
                  <c:v>63.818216273657853</c:v>
                </c:pt>
                <c:pt idx="914">
                  <c:v>63.826677126674475</c:v>
                </c:pt>
                <c:pt idx="915">
                  <c:v>63.835133893698398</c:v>
                </c:pt>
                <c:pt idx="916">
                  <c:v>63.843586585177029</c:v>
                </c:pt>
                <c:pt idx="917">
                  <c:v>63.852035211529682</c:v>
                </c:pt>
                <c:pt idx="918">
                  <c:v>63.860479783147689</c:v>
                </c:pt>
                <c:pt idx="919">
                  <c:v>63.868920310394543</c:v>
                </c:pt>
                <c:pt idx="920">
                  <c:v>63.877356803606013</c:v>
                </c:pt>
                <c:pt idx="921">
                  <c:v>63.885789273090246</c:v>
                </c:pt>
                <c:pt idx="922">
                  <c:v>63.894217729127909</c:v>
                </c:pt>
                <c:pt idx="923">
                  <c:v>63.902642181972297</c:v>
                </c:pt>
                <c:pt idx="924">
                  <c:v>63.911062641849441</c:v>
                </c:pt>
                <c:pt idx="925">
                  <c:v>63.919479118958243</c:v>
                </c:pt>
                <c:pt idx="926">
                  <c:v>63.927891623470593</c:v>
                </c:pt>
                <c:pt idx="927">
                  <c:v>63.936300165531463</c:v>
                </c:pt>
                <c:pt idx="928">
                  <c:v>63.944704755259046</c:v>
                </c:pt>
                <c:pt idx="929">
                  <c:v>63.953105402744868</c:v>
                </c:pt>
                <c:pt idx="930">
                  <c:v>63.9615021180539</c:v>
                </c:pt>
                <c:pt idx="931">
                  <c:v>63.969894911224628</c:v>
                </c:pt>
                <c:pt idx="932">
                  <c:v>63.978283792269266</c:v>
                </c:pt>
                <c:pt idx="933">
                  <c:v>63.986668771173782</c:v>
                </c:pt>
                <c:pt idx="934">
                  <c:v>63.995049857898024</c:v>
                </c:pt>
                <c:pt idx="935">
                  <c:v>64.003427062375891</c:v>
                </c:pt>
                <c:pt idx="936">
                  <c:v>64.011800394515333</c:v>
                </c:pt>
                <c:pt idx="937">
                  <c:v>64.020169864198579</c:v>
                </c:pt>
                <c:pt idx="938">
                  <c:v>64.028535481282191</c:v>
                </c:pt>
                <c:pt idx="939">
                  <c:v>64.036897255597168</c:v>
                </c:pt>
                <c:pt idx="940">
                  <c:v>64.045255196949029</c:v>
                </c:pt>
                <c:pt idx="941">
                  <c:v>64.053609315118038</c:v>
                </c:pt>
                <c:pt idx="942">
                  <c:v>64.061959619859152</c:v>
                </c:pt>
                <c:pt idx="943">
                  <c:v>64.070306120902259</c:v>
                </c:pt>
                <c:pt idx="944">
                  <c:v>64.078648827952208</c:v>
                </c:pt>
                <c:pt idx="945">
                  <c:v>64.086987750688948</c:v>
                </c:pt>
                <c:pt idx="946">
                  <c:v>64.095322898767634</c:v>
                </c:pt>
                <c:pt idx="947">
                  <c:v>64.103654281818706</c:v>
                </c:pt>
                <c:pt idx="948">
                  <c:v>64.111981909448033</c:v>
                </c:pt>
                <c:pt idx="949">
                  <c:v>64.120305791236959</c:v>
                </c:pt>
                <c:pt idx="950">
                  <c:v>64.128625936742509</c:v>
                </c:pt>
                <c:pt idx="951">
                  <c:v>64.136942355497368</c:v>
                </c:pt>
                <c:pt idx="952">
                  <c:v>64.145255057010047</c:v>
                </c:pt>
                <c:pt idx="953">
                  <c:v>64.153564050765013</c:v>
                </c:pt>
                <c:pt idx="954">
                  <c:v>64.161869346222772</c:v>
                </c:pt>
                <c:pt idx="955">
                  <c:v>64.170170952819873</c:v>
                </c:pt>
                <c:pt idx="956">
                  <c:v>64.178468879969202</c:v>
                </c:pt>
                <c:pt idx="957">
                  <c:v>64.186763137059856</c:v>
                </c:pt>
                <c:pt idx="958">
                  <c:v>64.195053733457485</c:v>
                </c:pt>
                <c:pt idx="959">
                  <c:v>64.203340678504162</c:v>
                </c:pt>
                <c:pt idx="960">
                  <c:v>64.211623981518642</c:v>
                </c:pt>
                <c:pt idx="961">
                  <c:v>64.219903651796386</c:v>
                </c:pt>
                <c:pt idx="962">
                  <c:v>64.228179698609679</c:v>
                </c:pt>
                <c:pt idx="963">
                  <c:v>64.236452131207727</c:v>
                </c:pt>
                <c:pt idx="964">
                  <c:v>64.244720958816757</c:v>
                </c:pt>
                <c:pt idx="965">
                  <c:v>64.252986190640073</c:v>
                </c:pt>
                <c:pt idx="966">
                  <c:v>64.261247835858242</c:v>
                </c:pt>
                <c:pt idx="967">
                  <c:v>64.26950590362911</c:v>
                </c:pt>
                <c:pt idx="968">
                  <c:v>64.277760403087896</c:v>
                </c:pt>
                <c:pt idx="969">
                  <c:v>64.286011343347369</c:v>
                </c:pt>
                <c:pt idx="970">
                  <c:v>64.294258733497813</c:v>
                </c:pt>
                <c:pt idx="971">
                  <c:v>64.302502582607275</c:v>
                </c:pt>
                <c:pt idx="972">
                  <c:v>64.310742899721532</c:v>
                </c:pt>
                <c:pt idx="973">
                  <c:v>64.318979693864208</c:v>
                </c:pt>
                <c:pt idx="974">
                  <c:v>64.327212974036925</c:v>
                </c:pt>
                <c:pt idx="975">
                  <c:v>64.335442749219354</c:v>
                </c:pt>
                <c:pt idx="976">
                  <c:v>64.343669028369291</c:v>
                </c:pt>
                <c:pt idx="977">
                  <c:v>64.35189182042275</c:v>
                </c:pt>
                <c:pt idx="978">
                  <c:v>64.360111134294129</c:v>
                </c:pt>
                <c:pt idx="979">
                  <c:v>64.368326978876198</c:v>
                </c:pt>
                <c:pt idx="980">
                  <c:v>64.376539363040237</c:v>
                </c:pt>
                <c:pt idx="981">
                  <c:v>64.384748295636115</c:v>
                </c:pt>
                <c:pt idx="982">
                  <c:v>64.392953785492409</c:v>
                </c:pt>
                <c:pt idx="983">
                  <c:v>64.401155841416454</c:v>
                </c:pt>
                <c:pt idx="984">
                  <c:v>64.409354472194423</c:v>
                </c:pt>
                <c:pt idx="985">
                  <c:v>64.417549686591485</c:v>
                </c:pt>
                <c:pt idx="986">
                  <c:v>64.425741493351808</c:v>
                </c:pt>
                <c:pt idx="987">
                  <c:v>64.433929901198681</c:v>
                </c:pt>
                <c:pt idx="988">
                  <c:v>64.442114918834648</c:v>
                </c:pt>
                <c:pt idx="989">
                  <c:v>64.45029655494146</c:v>
                </c:pt>
                <c:pt idx="990">
                  <c:v>64.458474818180349</c:v>
                </c:pt>
                <c:pt idx="991">
                  <c:v>64.466649717191942</c:v>
                </c:pt>
                <c:pt idx="992">
                  <c:v>64.474821260596443</c:v>
                </c:pt>
                <c:pt idx="993">
                  <c:v>64.482989456993678</c:v>
                </c:pt>
                <c:pt idx="994">
                  <c:v>64.491154314963225</c:v>
                </c:pt>
                <c:pt idx="995">
                  <c:v>64.499315843064423</c:v>
                </c:pt>
                <c:pt idx="996">
                  <c:v>64.507474049836546</c:v>
                </c:pt>
                <c:pt idx="997">
                  <c:v>64.515628943798774</c:v>
                </c:pt>
                <c:pt idx="998">
                  <c:v>64.52378053345042</c:v>
                </c:pt>
                <c:pt idx="999">
                  <c:v>64.531928827270832</c:v>
                </c:pt>
                <c:pt idx="1000">
                  <c:v>64.540073833719674</c:v>
                </c:pt>
                <c:pt idx="1001">
                  <c:v>64.54821556123683</c:v>
                </c:pt>
                <c:pt idx="1002">
                  <c:v>64.556354018242629</c:v>
                </c:pt>
                <c:pt idx="1003">
                  <c:v>64.564489213137804</c:v>
                </c:pt>
                <c:pt idx="1004">
                  <c:v>64.572621154303661</c:v>
                </c:pt>
                <c:pt idx="1005">
                  <c:v>64.580749850102123</c:v>
                </c:pt>
                <c:pt idx="1006">
                  <c:v>64.588875308875771</c:v>
                </c:pt>
                <c:pt idx="1007">
                  <c:v>64.596997538948045</c:v>
                </c:pt>
                <c:pt idx="1008">
                  <c:v>64.605116548623172</c:v>
                </c:pt>
                <c:pt idx="1009">
                  <c:v>64.613232346186351</c:v>
                </c:pt>
                <c:pt idx="1010">
                  <c:v>64.621344939903778</c:v>
                </c:pt>
                <c:pt idx="1011">
                  <c:v>64.629454338022754</c:v>
                </c:pt>
                <c:pt idx="1012">
                  <c:v>64.637560548771759</c:v>
                </c:pt>
                <c:pt idx="1013">
                  <c:v>64.645663580360491</c:v>
                </c:pt>
                <c:pt idx="1014">
                  <c:v>64.653763440980001</c:v>
                </c:pt>
                <c:pt idx="1015">
                  <c:v>64.661860138802723</c:v>
                </c:pt>
                <c:pt idx="1016">
                  <c:v>64.669953681982577</c:v>
                </c:pt>
                <c:pt idx="1017">
                  <c:v>64.678044078655034</c:v>
                </c:pt>
                <c:pt idx="1018">
                  <c:v>64.686131336937208</c:v>
                </c:pt>
                <c:pt idx="1019">
                  <c:v>64.694215464927865</c:v>
                </c:pt>
                <c:pt idx="1020">
                  <c:v>64.702296470707608</c:v>
                </c:pt>
                <c:pt idx="1021">
                  <c:v>64.710374362338868</c:v>
                </c:pt>
                <c:pt idx="1022">
                  <c:v>64.718449147866011</c:v>
                </c:pt>
                <c:pt idx="1023">
                  <c:v>64.726520835315384</c:v>
                </c:pt>
                <c:pt idx="1024">
                  <c:v>64.734589432695415</c:v>
                </c:pt>
                <c:pt idx="1025">
                  <c:v>64.742654947996726</c:v>
                </c:pt>
                <c:pt idx="1026">
                  <c:v>64.750717389192062</c:v>
                </c:pt>
                <c:pt idx="1027">
                  <c:v>64.758776764236543</c:v>
                </c:pt>
                <c:pt idx="1028">
                  <c:v>64.766833081067645</c:v>
                </c:pt>
                <c:pt idx="1029">
                  <c:v>64.774886347605246</c:v>
                </c:pt>
                <c:pt idx="1030">
                  <c:v>64.782936571751748</c:v>
                </c:pt>
                <c:pt idx="1031">
                  <c:v>64.790983761392141</c:v>
                </c:pt>
                <c:pt idx="1032">
                  <c:v>64.799027924394053</c:v>
                </c:pt>
                <c:pt idx="1033">
                  <c:v>64.807069068607845</c:v>
                </c:pt>
                <c:pt idx="1034">
                  <c:v>64.815107201866653</c:v>
                </c:pt>
                <c:pt idx="1035">
                  <c:v>64.823142331986517</c:v>
                </c:pt>
                <c:pt idx="1036">
                  <c:v>64.831174466766328</c:v>
                </c:pt>
                <c:pt idx="1037">
                  <c:v>64.839203613988062</c:v>
                </c:pt>
                <c:pt idx="1038">
                  <c:v>64.847229781416715</c:v>
                </c:pt>
                <c:pt idx="1039">
                  <c:v>64.855252976800429</c:v>
                </c:pt>
                <c:pt idx="1040">
                  <c:v>64.863273207870577</c:v>
                </c:pt>
                <c:pt idx="1041">
                  <c:v>64.871290482341777</c:v>
                </c:pt>
                <c:pt idx="1042">
                  <c:v>64.879304807912007</c:v>
                </c:pt>
                <c:pt idx="1043">
                  <c:v>64.887316192262645</c:v>
                </c:pt>
                <c:pt idx="1044">
                  <c:v>64.895324643058572</c:v>
                </c:pt>
                <c:pt idx="1045">
                  <c:v>64.90333016794817</c:v>
                </c:pt>
                <c:pt idx="1046">
                  <c:v>64.911332774563476</c:v>
                </c:pt>
                <c:pt idx="1047">
                  <c:v>64.919332470520189</c:v>
                </c:pt>
                <c:pt idx="1048">
                  <c:v>64.927329263417732</c:v>
                </c:pt>
                <c:pt idx="1049">
                  <c:v>64.935323160839388</c:v>
                </c:pt>
                <c:pt idx="1050">
                  <c:v>64.943314170352267</c:v>
                </c:pt>
                <c:pt idx="1051">
                  <c:v>64.951302299507446</c:v>
                </c:pt>
                <c:pt idx="1052">
                  <c:v>64.959287555840021</c:v>
                </c:pt>
                <c:pt idx="1053">
                  <c:v>64.967269946869109</c:v>
                </c:pt>
                <c:pt idx="1054">
                  <c:v>64.975249480098014</c:v>
                </c:pt>
                <c:pt idx="1055">
                  <c:v>64.983226163014237</c:v>
                </c:pt>
                <c:pt idx="1056">
                  <c:v>64.991200003089503</c:v>
                </c:pt>
                <c:pt idx="1057">
                  <c:v>64.999171007779907</c:v>
                </c:pt>
                <c:pt idx="1058">
                  <c:v>65.007139184525897</c:v>
                </c:pt>
                <c:pt idx="1059">
                  <c:v>65.015104540752432</c:v>
                </c:pt>
                <c:pt idx="1060">
                  <c:v>65.023067083868924</c:v>
                </c:pt>
                <c:pt idx="1061">
                  <c:v>65.031026821269421</c:v>
                </c:pt>
                <c:pt idx="1062">
                  <c:v>65.03898376033257</c:v>
                </c:pt>
                <c:pt idx="1063">
                  <c:v>65.046937908421754</c:v>
                </c:pt>
                <c:pt idx="1064">
                  <c:v>65.054889272885077</c:v>
                </c:pt>
                <c:pt idx="1065">
                  <c:v>65.062837861055556</c:v>
                </c:pt>
                <c:pt idx="1066">
                  <c:v>65.070783680251012</c:v>
                </c:pt>
                <c:pt idx="1067">
                  <c:v>65.078726737774261</c:v>
                </c:pt>
                <c:pt idx="1068">
                  <c:v>65.086667040913099</c:v>
                </c:pt>
                <c:pt idx="1069">
                  <c:v>65.094604596940457</c:v>
                </c:pt>
                <c:pt idx="1070">
                  <c:v>65.102539413114314</c:v>
                </c:pt>
                <c:pt idx="1071">
                  <c:v>65.110471496677903</c:v>
                </c:pt>
                <c:pt idx="1072">
                  <c:v>65.118400854859701</c:v>
                </c:pt>
                <c:pt idx="1073">
                  <c:v>65.126327494873465</c:v>
                </c:pt>
                <c:pt idx="1074">
                  <c:v>65.134251423918357</c:v>
                </c:pt>
                <c:pt idx="1075">
                  <c:v>65.142172649178946</c:v>
                </c:pt>
                <c:pt idx="1076">
                  <c:v>65.150091177825331</c:v>
                </c:pt>
                <c:pt idx="1077">
                  <c:v>65.158007017013105</c:v>
                </c:pt>
                <c:pt idx="1078">
                  <c:v>65.165920173883492</c:v>
                </c:pt>
                <c:pt idx="1079">
                  <c:v>65.173830655563378</c:v>
                </c:pt>
                <c:pt idx="1080">
                  <c:v>65.181738469165396</c:v>
                </c:pt>
                <c:pt idx="1081">
                  <c:v>65.189643621787923</c:v>
                </c:pt>
                <c:pt idx="1082">
                  <c:v>65.197546120515184</c:v>
                </c:pt>
                <c:pt idx="1083">
                  <c:v>65.205445972417309</c:v>
                </c:pt>
                <c:pt idx="1084">
                  <c:v>65.213343184550382</c:v>
                </c:pt>
                <c:pt idx="1085">
                  <c:v>65.221237763956466</c:v>
                </c:pt>
                <c:pt idx="1086">
                  <c:v>65.229129717663739</c:v>
                </c:pt>
                <c:pt idx="1087">
                  <c:v>65.237019052686449</c:v>
                </c:pt>
                <c:pt idx="1088">
                  <c:v>65.24490577602505</c:v>
                </c:pt>
                <c:pt idx="1089">
                  <c:v>65.252789894666236</c:v>
                </c:pt>
                <c:pt idx="1090">
                  <c:v>65.260671415582962</c:v>
                </c:pt>
                <c:pt idx="1091">
                  <c:v>65.268550345734553</c:v>
                </c:pt>
                <c:pt idx="1092">
                  <c:v>65.276426692066721</c:v>
                </c:pt>
                <c:pt idx="1093">
                  <c:v>65.28430046151162</c:v>
                </c:pt>
                <c:pt idx="1094">
                  <c:v>65.292171660987961</c:v>
                </c:pt>
                <c:pt idx="1095">
                  <c:v>65.300040297400955</c:v>
                </c:pt>
                <c:pt idx="1096">
                  <c:v>65.307906377642482</c:v>
                </c:pt>
                <c:pt idx="1097">
                  <c:v>65.315769908591065</c:v>
                </c:pt>
                <c:pt idx="1098">
                  <c:v>65.323630897111954</c:v>
                </c:pt>
                <c:pt idx="1099">
                  <c:v>65.331489350057211</c:v>
                </c:pt>
                <c:pt idx="1100">
                  <c:v>65.339345274265696</c:v>
                </c:pt>
                <c:pt idx="1101">
                  <c:v>65.347198676563153</c:v>
                </c:pt>
                <c:pt idx="1102">
                  <c:v>65.355049563762293</c:v>
                </c:pt>
                <c:pt idx="1103">
                  <c:v>65.362897942662798</c:v>
                </c:pt>
                <c:pt idx="1104">
                  <c:v>65.370743820051402</c:v>
                </c:pt>
                <c:pt idx="1105">
                  <c:v>65.378587202701951</c:v>
                </c:pt>
                <c:pt idx="1106">
                  <c:v>65.386428097375401</c:v>
                </c:pt>
                <c:pt idx="1107">
                  <c:v>65.394266510819946</c:v>
                </c:pt>
                <c:pt idx="1108">
                  <c:v>65.402102449771036</c:v>
                </c:pt>
                <c:pt idx="1109">
                  <c:v>65.409935920951384</c:v>
                </c:pt>
                <c:pt idx="1110">
                  <c:v>65.4177669310711</c:v>
                </c:pt>
                <c:pt idx="1111">
                  <c:v>65.425595486827675</c:v>
                </c:pt>
                <c:pt idx="1112">
                  <c:v>65.433421594906093</c:v>
                </c:pt>
                <c:pt idx="1113">
                  <c:v>65.441245261978807</c:v>
                </c:pt>
                <c:pt idx="1114">
                  <c:v>65.44906649470586</c:v>
                </c:pt>
                <c:pt idx="1115">
                  <c:v>65.456885299734878</c:v>
                </c:pt>
                <c:pt idx="1116">
                  <c:v>65.464701683701179</c:v>
                </c:pt>
                <c:pt idx="1117">
                  <c:v>65.472515653227774</c:v>
                </c:pt>
                <c:pt idx="1118">
                  <c:v>65.48032721492541</c:v>
                </c:pt>
                <c:pt idx="1119">
                  <c:v>65.488136375392699</c:v>
                </c:pt>
                <c:pt idx="1120">
                  <c:v>65.495943141216074</c:v>
                </c:pt>
                <c:pt idx="1121">
                  <c:v>65.503747518969874</c:v>
                </c:pt>
                <c:pt idx="1122">
                  <c:v>65.51154951521643</c:v>
                </c:pt>
                <c:pt idx="1123">
                  <c:v>65.519349136506023</c:v>
                </c:pt>
                <c:pt idx="1124">
                  <c:v>65.527146389377052</c:v>
                </c:pt>
                <c:pt idx="1125">
                  <c:v>65.53494128035598</c:v>
                </c:pt>
                <c:pt idx="1126">
                  <c:v>65.542733815957433</c:v>
                </c:pt>
                <c:pt idx="1127">
                  <c:v>65.550524002684227</c:v>
                </c:pt>
                <c:pt idx="1128">
                  <c:v>65.558311847027454</c:v>
                </c:pt>
                <c:pt idx="1129">
                  <c:v>65.566097355466482</c:v>
                </c:pt>
                <c:pt idx="1130">
                  <c:v>65.573880534469012</c:v>
                </c:pt>
                <c:pt idx="1131">
                  <c:v>65.581661390491163</c:v>
                </c:pt>
                <c:pt idx="1132">
                  <c:v>65.589439929977473</c:v>
                </c:pt>
                <c:pt idx="1133">
                  <c:v>65.597216159360954</c:v>
                </c:pt>
                <c:pt idx="1134">
                  <c:v>65.604990085063193</c:v>
                </c:pt>
                <c:pt idx="1135">
                  <c:v>65.612761713494336</c:v>
                </c:pt>
                <c:pt idx="1136">
                  <c:v>65.620531051053121</c:v>
                </c:pt>
                <c:pt idx="1137">
                  <c:v>65.628298104127012</c:v>
                </c:pt>
                <c:pt idx="1138">
                  <c:v>65.636062879092137</c:v>
                </c:pt>
                <c:pt idx="1139">
                  <c:v>65.643825382313437</c:v>
                </c:pt>
                <c:pt idx="1140">
                  <c:v>65.651585620144644</c:v>
                </c:pt>
                <c:pt idx="1141">
                  <c:v>65.659343598928345</c:v>
                </c:pt>
                <c:pt idx="1142">
                  <c:v>65.667099324996016</c:v>
                </c:pt>
                <c:pt idx="1143">
                  <c:v>65.674852804668092</c:v>
                </c:pt>
                <c:pt idx="1144">
                  <c:v>65.68260404425402</c:v>
                </c:pt>
                <c:pt idx="1145">
                  <c:v>65.690353050052238</c:v>
                </c:pt>
                <c:pt idx="1146">
                  <c:v>65.698099828350308</c:v>
                </c:pt>
                <c:pt idx="1147">
                  <c:v>65.705844385424911</c:v>
                </c:pt>
                <c:pt idx="1148">
                  <c:v>65.713586727541866</c:v>
                </c:pt>
                <c:pt idx="1149">
                  <c:v>65.721326860956239</c:v>
                </c:pt>
                <c:pt idx="1150">
                  <c:v>65.72906479191235</c:v>
                </c:pt>
                <c:pt idx="1151">
                  <c:v>65.736800526643833</c:v>
                </c:pt>
                <c:pt idx="1152">
                  <c:v>65.74453407137365</c:v>
                </c:pt>
                <c:pt idx="1153">
                  <c:v>65.752265432314161</c:v>
                </c:pt>
                <c:pt idx="1154">
                  <c:v>65.759994615667168</c:v>
                </c:pt>
                <c:pt idx="1155">
                  <c:v>65.767721627623942</c:v>
                </c:pt>
                <c:pt idx="1156">
                  <c:v>65.775446474365268</c:v>
                </c:pt>
                <c:pt idx="1157">
                  <c:v>65.783169162061526</c:v>
                </c:pt>
                <c:pt idx="1158">
                  <c:v>65.790889696872682</c:v>
                </c:pt>
                <c:pt idx="1159">
                  <c:v>65.798608084948341</c:v>
                </c:pt>
                <c:pt idx="1160">
                  <c:v>65.806324332427835</c:v>
                </c:pt>
                <c:pt idx="1161">
                  <c:v>65.814038445440204</c:v>
                </c:pt>
                <c:pt idx="1162">
                  <c:v>65.821750430104274</c:v>
                </c:pt>
                <c:pt idx="1163">
                  <c:v>65.829460292528722</c:v>
                </c:pt>
                <c:pt idx="1164">
                  <c:v>65.83716803881201</c:v>
                </c:pt>
                <c:pt idx="1165">
                  <c:v>65.844873675042578</c:v>
                </c:pt>
                <c:pt idx="1166">
                  <c:v>65.852577207298779</c:v>
                </c:pt>
                <c:pt idx="1167">
                  <c:v>65.860278641648975</c:v>
                </c:pt>
                <c:pt idx="1168">
                  <c:v>65.867977984151551</c:v>
                </c:pt>
                <c:pt idx="1169">
                  <c:v>65.875675240854918</c:v>
                </c:pt>
                <c:pt idx="1170">
                  <c:v>65.883370417797678</c:v>
                </c:pt>
                <c:pt idx="1171">
                  <c:v>65.891063521008519</c:v>
                </c:pt>
                <c:pt idx="1172">
                  <c:v>65.898754556506347</c:v>
                </c:pt>
                <c:pt idx="1173">
                  <c:v>65.906443530300322</c:v>
                </c:pt>
                <c:pt idx="1174">
                  <c:v>65.914130448389841</c:v>
                </c:pt>
                <c:pt idx="1175">
                  <c:v>65.921815316764651</c:v>
                </c:pt>
                <c:pt idx="1176">
                  <c:v>65.929498141404835</c:v>
                </c:pt>
                <c:pt idx="1177">
                  <c:v>65.937178928280858</c:v>
                </c:pt>
                <c:pt idx="1178">
                  <c:v>65.944857683353675</c:v>
                </c:pt>
                <c:pt idx="1179">
                  <c:v>65.952534412574664</c:v>
                </c:pt>
                <c:pt idx="1180">
                  <c:v>65.96020912188574</c:v>
                </c:pt>
                <c:pt idx="1181">
                  <c:v>65.967881817219364</c:v>
                </c:pt>
                <c:pt idx="1182">
                  <c:v>65.975552504498609</c:v>
                </c:pt>
                <c:pt idx="1183">
                  <c:v>65.983221189637177</c:v>
                </c:pt>
                <c:pt idx="1184">
                  <c:v>65.990887878539411</c:v>
                </c:pt>
                <c:pt idx="1185">
                  <c:v>65.998552577100426</c:v>
                </c:pt>
                <c:pt idx="1186">
                  <c:v>66.006215291206047</c:v>
                </c:pt>
                <c:pt idx="1187">
                  <c:v>66.013876026732902</c:v>
                </c:pt>
                <c:pt idx="1188">
                  <c:v>66.02153478954844</c:v>
                </c:pt>
                <c:pt idx="1189">
                  <c:v>66.029191585510986</c:v>
                </c:pt>
                <c:pt idx="1190">
                  <c:v>66.036846420469786</c:v>
                </c:pt>
                <c:pt idx="1191">
                  <c:v>66.044499300265002</c:v>
                </c:pt>
                <c:pt idx="1192">
                  <c:v>66.052150230727804</c:v>
                </c:pt>
                <c:pt idx="1193">
                  <c:v>66.05979921768035</c:v>
                </c:pt>
                <c:pt idx="1194">
                  <c:v>66.067446266935903</c:v>
                </c:pt>
                <c:pt idx="1195">
                  <c:v>66.075091384298773</c:v>
                </c:pt>
                <c:pt idx="1196">
                  <c:v>66.082734575564459</c:v>
                </c:pt>
                <c:pt idx="1197">
                  <c:v>66.090375846519578</c:v>
                </c:pt>
                <c:pt idx="1198">
                  <c:v>66.098015202942008</c:v>
                </c:pt>
                <c:pt idx="1199">
                  <c:v>66.105652650600817</c:v>
                </c:pt>
                <c:pt idx="1200">
                  <c:v>66.113288195256416</c:v>
                </c:pt>
                <c:pt idx="1201">
                  <c:v>66.120921842660493</c:v>
                </c:pt>
                <c:pt idx="1202">
                  <c:v>66.128553598556138</c:v>
                </c:pt>
                <c:pt idx="1203">
                  <c:v>66.136183468677771</c:v>
                </c:pt>
                <c:pt idx="1204">
                  <c:v>66.143811458751301</c:v>
                </c:pt>
                <c:pt idx="1205">
                  <c:v>66.151437574494082</c:v>
                </c:pt>
                <c:pt idx="1206">
                  <c:v>66.159061821614998</c:v>
                </c:pt>
                <c:pt idx="1207">
                  <c:v>66.16668420581442</c:v>
                </c:pt>
                <c:pt idx="1208">
                  <c:v>66.174304732784364</c:v>
                </c:pt>
                <c:pt idx="1209">
                  <c:v>66.181923408208405</c:v>
                </c:pt>
                <c:pt idx="1210">
                  <c:v>66.18954023776179</c:v>
                </c:pt>
                <c:pt idx="1211">
                  <c:v>66.197155227111466</c:v>
                </c:pt>
                <c:pt idx="1212">
                  <c:v>66.204768381916082</c:v>
                </c:pt>
                <c:pt idx="1213">
                  <c:v>66.212379707826045</c:v>
                </c:pt>
                <c:pt idx="1214">
                  <c:v>66.219989210483547</c:v>
                </c:pt>
                <c:pt idx="1215">
                  <c:v>66.227596895522638</c:v>
                </c:pt>
                <c:pt idx="1216">
                  <c:v>66.235202768569224</c:v>
                </c:pt>
                <c:pt idx="1217">
                  <c:v>66.242806835241083</c:v>
                </c:pt>
                <c:pt idx="1218">
                  <c:v>66.250409101147937</c:v>
                </c:pt>
                <c:pt idx="1219">
                  <c:v>66.258009571891492</c:v>
                </c:pt>
                <c:pt idx="1220">
                  <c:v>66.265608253065466</c:v>
                </c:pt>
                <c:pt idx="1221">
                  <c:v>66.273205150255578</c:v>
                </c:pt>
                <c:pt idx="1222">
                  <c:v>66.280800269039659</c:v>
                </c:pt>
                <c:pt idx="1223">
                  <c:v>66.288393614987598</c:v>
                </c:pt>
                <c:pt idx="1224">
                  <c:v>66.295985193661508</c:v>
                </c:pt>
                <c:pt idx="1225">
                  <c:v>66.303575010615603</c:v>
                </c:pt>
                <c:pt idx="1226">
                  <c:v>66.311163071396336</c:v>
                </c:pt>
                <c:pt idx="1227">
                  <c:v>66.318749381542418</c:v>
                </c:pt>
                <c:pt idx="1228">
                  <c:v>66.326333946584811</c:v>
                </c:pt>
                <c:pt idx="1229">
                  <c:v>66.333916772046834</c:v>
                </c:pt>
                <c:pt idx="1230">
                  <c:v>66.341497863444076</c:v>
                </c:pt>
                <c:pt idx="1231">
                  <c:v>66.349077226284592</c:v>
                </c:pt>
                <c:pt idx="1232">
                  <c:v>66.356654866068823</c:v>
                </c:pt>
                <c:pt idx="1233">
                  <c:v>66.364230788289646</c:v>
                </c:pt>
                <c:pt idx="1234">
                  <c:v>66.371804998432395</c:v>
                </c:pt>
                <c:pt idx="1235">
                  <c:v>66.379377501974986</c:v>
                </c:pt>
                <c:pt idx="1236">
                  <c:v>66.386948304387843</c:v>
                </c:pt>
                <c:pt idx="1237">
                  <c:v>66.394517411133947</c:v>
                </c:pt>
                <c:pt idx="1238">
                  <c:v>66.402084827668929</c:v>
                </c:pt>
                <c:pt idx="1239">
                  <c:v>66.40965055944109</c:v>
                </c:pt>
                <c:pt idx="1240">
                  <c:v>66.417214611891353</c:v>
                </c:pt>
                <c:pt idx="1241">
                  <c:v>66.424776990453395</c:v>
                </c:pt>
                <c:pt idx="1242">
                  <c:v>66.432337700553603</c:v>
                </c:pt>
                <c:pt idx="1243">
                  <c:v>66.439896747611172</c:v>
                </c:pt>
                <c:pt idx="1244">
                  <c:v>66.447454137038122</c:v>
                </c:pt>
                <c:pt idx="1245">
                  <c:v>66.455009874239281</c:v>
                </c:pt>
                <c:pt idx="1246">
                  <c:v>66.462563964612357</c:v>
                </c:pt>
                <c:pt idx="1247">
                  <c:v>66.470116413547984</c:v>
                </c:pt>
                <c:pt idx="1248">
                  <c:v>66.477667226429716</c:v>
                </c:pt>
                <c:pt idx="1249">
                  <c:v>66.485216408634116</c:v>
                </c:pt>
                <c:pt idx="1250">
                  <c:v>66.492763965530671</c:v>
                </c:pt>
                <c:pt idx="1251">
                  <c:v>66.500309902482016</c:v>
                </c:pt>
                <c:pt idx="1252">
                  <c:v>66.50785422484374</c:v>
                </c:pt>
                <c:pt idx="1253">
                  <c:v>66.51539693796461</c:v>
                </c:pt>
                <c:pt idx="1254">
                  <c:v>66.5229380471865</c:v>
                </c:pt>
                <c:pt idx="1255">
                  <c:v>66.530477557844421</c:v>
                </c:pt>
                <c:pt idx="1256">
                  <c:v>66.538015475266619</c:v>
                </c:pt>
                <c:pt idx="1257">
                  <c:v>66.545551804774519</c:v>
                </c:pt>
                <c:pt idx="1258">
                  <c:v>66.553086551682853</c:v>
                </c:pt>
                <c:pt idx="1259">
                  <c:v>66.560619721299588</c:v>
                </c:pt>
                <c:pt idx="1260">
                  <c:v>66.568151318926041</c:v>
                </c:pt>
                <c:pt idx="1261">
                  <c:v>66.575681349856879</c:v>
                </c:pt>
                <c:pt idx="1262">
                  <c:v>66.583209819380116</c:v>
                </c:pt>
                <c:pt idx="1263">
                  <c:v>66.590736732777231</c:v>
                </c:pt>
                <c:pt idx="1264">
                  <c:v>66.598262095323093</c:v>
                </c:pt>
                <c:pt idx="1265">
                  <c:v>66.605785912286066</c:v>
                </c:pt>
                <c:pt idx="1266">
                  <c:v>66.613308188928002</c:v>
                </c:pt>
                <c:pt idx="1267">
                  <c:v>66.620828930504288</c:v>
                </c:pt>
                <c:pt idx="1268">
                  <c:v>66.628348142263917</c:v>
                </c:pt>
                <c:pt idx="1269">
                  <c:v>66.635865829449386</c:v>
                </c:pt>
                <c:pt idx="1270">
                  <c:v>66.643381997296913</c:v>
                </c:pt>
                <c:pt idx="1271">
                  <c:v>66.650896651036305</c:v>
                </c:pt>
                <c:pt idx="1272">
                  <c:v>66.65840979589106</c:v>
                </c:pt>
                <c:pt idx="1273">
                  <c:v>66.66592143707841</c:v>
                </c:pt>
                <c:pt idx="1274">
                  <c:v>66.673431579809304</c:v>
                </c:pt>
                <c:pt idx="1275">
                  <c:v>66.68094022928851</c:v>
                </c:pt>
                <c:pt idx="1276">
                  <c:v>66.688447390714543</c:v>
                </c:pt>
                <c:pt idx="1277">
                  <c:v>66.695953069279781</c:v>
                </c:pt>
                <c:pt idx="1278">
                  <c:v>66.70345727017046</c:v>
                </c:pt>
                <c:pt idx="1279">
                  <c:v>66.710959998566693</c:v>
                </c:pt>
                <c:pt idx="1280">
                  <c:v>66.718461259642538</c:v>
                </c:pt>
                <c:pt idx="1281">
                  <c:v>66.725961058565971</c:v>
                </c:pt>
                <c:pt idx="1282">
                  <c:v>66.733459400499001</c:v>
                </c:pt>
                <c:pt idx="1283">
                  <c:v>66.740956290597566</c:v>
                </c:pt>
                <c:pt idx="1284">
                  <c:v>66.748451734011709</c:v>
                </c:pt>
                <c:pt idx="1285">
                  <c:v>66.755945735885504</c:v>
                </c:pt>
                <c:pt idx="1286">
                  <c:v>66.763438301357127</c:v>
                </c:pt>
                <c:pt idx="1287">
                  <c:v>66.770929435558898</c:v>
                </c:pt>
                <c:pt idx="1288">
                  <c:v>66.778419143617256</c:v>
                </c:pt>
                <c:pt idx="1289">
                  <c:v>66.785907430652841</c:v>
                </c:pt>
                <c:pt idx="1290">
                  <c:v>66.793394301780495</c:v>
                </c:pt>
                <c:pt idx="1291">
                  <c:v>66.800879762109318</c:v>
                </c:pt>
                <c:pt idx="1292">
                  <c:v>66.808363816742656</c:v>
                </c:pt>
                <c:pt idx="1293">
                  <c:v>66.815846470778155</c:v>
                </c:pt>
                <c:pt idx="1294">
                  <c:v>66.823327729307792</c:v>
                </c:pt>
                <c:pt idx="1295">
                  <c:v>66.830807597417873</c:v>
                </c:pt>
                <c:pt idx="1296">
                  <c:v>66.838286080189121</c:v>
                </c:pt>
                <c:pt idx="1297">
                  <c:v>66.845763182696643</c:v>
                </c:pt>
                <c:pt idx="1298">
                  <c:v>66.853238910009978</c:v>
                </c:pt>
                <c:pt idx="1299">
                  <c:v>66.860713267193148</c:v>
                </c:pt>
                <c:pt idx="1300">
                  <c:v>66.86818625930465</c:v>
                </c:pt>
                <c:pt idx="1301">
                  <c:v>66.875657891397523</c:v>
                </c:pt>
                <c:pt idx="1302">
                  <c:v>66.88312816851932</c:v>
                </c:pt>
                <c:pt idx="1303">
                  <c:v>66.890597095712209</c:v>
                </c:pt>
                <c:pt idx="1304">
                  <c:v>66.898064678012943</c:v>
                </c:pt>
                <c:pt idx="1305">
                  <c:v>66.905530920452875</c:v>
                </c:pt>
                <c:pt idx="1306">
                  <c:v>66.912995828058087</c:v>
                </c:pt>
                <c:pt idx="1307">
                  <c:v>66.920459405849272</c:v>
                </c:pt>
                <c:pt idx="1308">
                  <c:v>66.927921658841896</c:v>
                </c:pt>
                <c:pt idx="1309">
                  <c:v>66.935382592046125</c:v>
                </c:pt>
                <c:pt idx="1310">
                  <c:v>66.942842210466907</c:v>
                </c:pt>
                <c:pt idx="1311">
                  <c:v>66.950300519104005</c:v>
                </c:pt>
                <c:pt idx="1312">
                  <c:v>66.957757522951951</c:v>
                </c:pt>
                <c:pt idx="1313">
                  <c:v>66.965213227000191</c:v>
                </c:pt>
                <c:pt idx="1314">
                  <c:v>66.972667636233012</c:v>
                </c:pt>
                <c:pt idx="1315">
                  <c:v>66.980120755629585</c:v>
                </c:pt>
                <c:pt idx="1316">
                  <c:v>66.987572590164078</c:v>
                </c:pt>
                <c:pt idx="1317">
                  <c:v>66.995023144805529</c:v>
                </c:pt>
                <c:pt idx="1318">
                  <c:v>67.002472424518018</c:v>
                </c:pt>
                <c:pt idx="1319">
                  <c:v>67.009920434260621</c:v>
                </c:pt>
                <c:pt idx="1320">
                  <c:v>67.01736717898747</c:v>
                </c:pt>
                <c:pt idx="1321">
                  <c:v>67.024812663647708</c:v>
                </c:pt>
                <c:pt idx="1322">
                  <c:v>67.032256893185618</c:v>
                </c:pt>
                <c:pt idx="1323">
                  <c:v>67.039699872540595</c:v>
                </c:pt>
                <c:pt idx="1324">
                  <c:v>67.047141606647131</c:v>
                </c:pt>
                <c:pt idx="1325">
                  <c:v>67.054582100434956</c:v>
                </c:pt>
                <c:pt idx="1326">
                  <c:v>67.062021358828929</c:v>
                </c:pt>
                <c:pt idx="1327">
                  <c:v>67.069459386749188</c:v>
                </c:pt>
                <c:pt idx="1328">
                  <c:v>67.076896189111082</c:v>
                </c:pt>
                <c:pt idx="1329">
                  <c:v>67.084331770825244</c:v>
                </c:pt>
                <c:pt idx="1330">
                  <c:v>67.091766136797617</c:v>
                </c:pt>
                <c:pt idx="1331">
                  <c:v>67.099199291929452</c:v>
                </c:pt>
                <c:pt idx="1332">
                  <c:v>67.106631241117341</c:v>
                </c:pt>
                <c:pt idx="1333">
                  <c:v>67.114061989253315</c:v>
                </c:pt>
                <c:pt idx="1334">
                  <c:v>67.121491541224756</c:v>
                </c:pt>
                <c:pt idx="1335">
                  <c:v>67.128919901914472</c:v>
                </c:pt>
                <c:pt idx="1336">
                  <c:v>67.136347076200749</c:v>
                </c:pt>
                <c:pt idx="1337">
                  <c:v>67.143773068957344</c:v>
                </c:pt>
                <c:pt idx="1338">
                  <c:v>67.151197885053534</c:v>
                </c:pt>
                <c:pt idx="1339">
                  <c:v>67.158621529354093</c:v>
                </c:pt>
                <c:pt idx="1340">
                  <c:v>67.166044006719403</c:v>
                </c:pt>
                <c:pt idx="1341">
                  <c:v>67.173465322005399</c:v>
                </c:pt>
                <c:pt idx="1342">
                  <c:v>67.180885480063623</c:v>
                </c:pt>
                <c:pt idx="1343">
                  <c:v>67.188304485741241</c:v>
                </c:pt>
                <c:pt idx="1344">
                  <c:v>67.195722343881116</c:v>
                </c:pt>
                <c:pt idx="1345">
                  <c:v>67.203139059321757</c:v>
                </c:pt>
                <c:pt idx="1346">
                  <c:v>67.210554636897399</c:v>
                </c:pt>
                <c:pt idx="1347">
                  <c:v>67.217969081438028</c:v>
                </c:pt>
                <c:pt idx="1348">
                  <c:v>67.225382397769351</c:v>
                </c:pt>
                <c:pt idx="1349">
                  <c:v>67.232794590712913</c:v>
                </c:pt>
                <c:pt idx="1350">
                  <c:v>67.240205665085981</c:v>
                </c:pt>
                <c:pt idx="1351">
                  <c:v>67.247615625701755</c:v>
                </c:pt>
                <c:pt idx="1352">
                  <c:v>67.255024477369261</c:v>
                </c:pt>
                <c:pt idx="1353">
                  <c:v>67.262432224893374</c:v>
                </c:pt>
                <c:pt idx="1354">
                  <c:v>67.269838873074917</c:v>
                </c:pt>
                <c:pt idx="1355">
                  <c:v>67.277244426710638</c:v>
                </c:pt>
                <c:pt idx="1356">
                  <c:v>67.284648890593232</c:v>
                </c:pt>
                <c:pt idx="1357">
                  <c:v>67.292052269511402</c:v>
                </c:pt>
                <c:pt idx="1358">
                  <c:v>67.299454568249828</c:v>
                </c:pt>
                <c:pt idx="1359">
                  <c:v>67.306855791589243</c:v>
                </c:pt>
                <c:pt idx="1360">
                  <c:v>67.314255944306439</c:v>
                </c:pt>
                <c:pt idx="1361">
                  <c:v>67.321655031174288</c:v>
                </c:pt>
                <c:pt idx="1362">
                  <c:v>67.329053056961754</c:v>
                </c:pt>
                <c:pt idx="1363">
                  <c:v>67.336450026433951</c:v>
                </c:pt>
                <c:pt idx="1364">
                  <c:v>67.343845944352111</c:v>
                </c:pt>
                <c:pt idx="1365">
                  <c:v>67.351240815473716</c:v>
                </c:pt>
                <c:pt idx="1366">
                  <c:v>67.358634644552367</c:v>
                </c:pt>
                <c:pt idx="1367">
                  <c:v>67.366027436337959</c:v>
                </c:pt>
                <c:pt idx="1368">
                  <c:v>67.373419195576602</c:v>
                </c:pt>
                <c:pt idx="1369">
                  <c:v>67.380809927010702</c:v>
                </c:pt>
                <c:pt idx="1370">
                  <c:v>67.388199635378953</c:v>
                </c:pt>
                <c:pt idx="1371">
                  <c:v>67.395588325416369</c:v>
                </c:pt>
                <c:pt idx="1372">
                  <c:v>67.402976001854327</c:v>
                </c:pt>
                <c:pt idx="1373">
                  <c:v>67.410362669420564</c:v>
                </c:pt>
                <c:pt idx="1374">
                  <c:v>67.417748332839224</c:v>
                </c:pt>
                <c:pt idx="1375">
                  <c:v>67.425132996830854</c:v>
                </c:pt>
                <c:pt idx="1376">
                  <c:v>67.432516666112448</c:v>
                </c:pt>
                <c:pt idx="1377">
                  <c:v>67.439899345397507</c:v>
                </c:pt>
                <c:pt idx="1378">
                  <c:v>67.447281039395975</c:v>
                </c:pt>
                <c:pt idx="1379">
                  <c:v>67.454661752814303</c:v>
                </c:pt>
                <c:pt idx="1380">
                  <c:v>67.462041490355531</c:v>
                </c:pt>
                <c:pt idx="1381">
                  <c:v>67.469420256719232</c:v>
                </c:pt>
                <c:pt idx="1382">
                  <c:v>67.476798056601552</c:v>
                </c:pt>
                <c:pt idx="1383">
                  <c:v>67.484174894695286</c:v>
                </c:pt>
                <c:pt idx="1384">
                  <c:v>67.491550775689817</c:v>
                </c:pt>
                <c:pt idx="1385">
                  <c:v>67.498925704271201</c:v>
                </c:pt>
                <c:pt idx="1386">
                  <c:v>67.506299685122201</c:v>
                </c:pt>
                <c:pt idx="1387">
                  <c:v>67.513672722922237</c:v>
                </c:pt>
                <c:pt idx="1388">
                  <c:v>67.52104482234752</c:v>
                </c:pt>
                <c:pt idx="1389">
                  <c:v>67.528415988070904</c:v>
                </c:pt>
                <c:pt idx="1390">
                  <c:v>67.535786224762134</c:v>
                </c:pt>
                <c:pt idx="1391">
                  <c:v>67.543155537087685</c:v>
                </c:pt>
                <c:pt idx="1392">
                  <c:v>67.550523929710877</c:v>
                </c:pt>
                <c:pt idx="1393">
                  <c:v>67.557891407291848</c:v>
                </c:pt>
                <c:pt idx="1394">
                  <c:v>67.565257974487608</c:v>
                </c:pt>
                <c:pt idx="1395">
                  <c:v>67.572623635952098</c:v>
                </c:pt>
                <c:pt idx="1396">
                  <c:v>67.579988396336105</c:v>
                </c:pt>
                <c:pt idx="1397">
                  <c:v>67.587352260287417</c:v>
                </c:pt>
                <c:pt idx="1398">
                  <c:v>67.594715232450724</c:v>
                </c:pt>
                <c:pt idx="1399">
                  <c:v>67.602077317467746</c:v>
                </c:pt>
                <c:pt idx="1400">
                  <c:v>67.609438519977161</c:v>
                </c:pt>
                <c:pt idx="1401">
                  <c:v>67.616798844614706</c:v>
                </c:pt>
                <c:pt idx="1402">
                  <c:v>67.624158296013164</c:v>
                </c:pt>
                <c:pt idx="1403">
                  <c:v>67.631516878802373</c:v>
                </c:pt>
                <c:pt idx="1404">
                  <c:v>67.638874597609302</c:v>
                </c:pt>
                <c:pt idx="1405">
                  <c:v>67.646231457058008</c:v>
                </c:pt>
                <c:pt idx="1406">
                  <c:v>67.653587461769703</c:v>
                </c:pt>
                <c:pt idx="1407">
                  <c:v>67.660942616362746</c:v>
                </c:pt>
                <c:pt idx="1408">
                  <c:v>67.668296925452708</c:v>
                </c:pt>
                <c:pt idx="1409">
                  <c:v>67.675650393652361</c:v>
                </c:pt>
                <c:pt idx="1410">
                  <c:v>67.683003025571693</c:v>
                </c:pt>
                <c:pt idx="1411">
                  <c:v>67.690354825817977</c:v>
                </c:pt>
                <c:pt idx="1412">
                  <c:v>67.697705798995756</c:v>
                </c:pt>
                <c:pt idx="1413">
                  <c:v>67.705055949706832</c:v>
                </c:pt>
                <c:pt idx="1414">
                  <c:v>67.712405282550378</c:v>
                </c:pt>
                <c:pt idx="1415">
                  <c:v>67.719753802122909</c:v>
                </c:pt>
                <c:pt idx="1416">
                  <c:v>67.727101513018283</c:v>
                </c:pt>
                <c:pt idx="1417">
                  <c:v>67.734448419827771</c:v>
                </c:pt>
                <c:pt idx="1418">
                  <c:v>67.74179452714003</c:v>
                </c:pt>
                <c:pt idx="1419">
                  <c:v>67.749139839541172</c:v>
                </c:pt>
                <c:pt idx="1420">
                  <c:v>67.756484361614767</c:v>
                </c:pt>
                <c:pt idx="1421">
                  <c:v>67.763828097941868</c:v>
                </c:pt>
                <c:pt idx="1422">
                  <c:v>67.771171053101</c:v>
                </c:pt>
                <c:pt idx="1423">
                  <c:v>67.778513231668242</c:v>
                </c:pt>
                <c:pt idx="1424">
                  <c:v>67.785854638217231</c:v>
                </c:pt>
                <c:pt idx="1425">
                  <c:v>67.793195277319128</c:v>
                </c:pt>
                <c:pt idx="1426">
                  <c:v>67.800535153542725</c:v>
                </c:pt>
                <c:pt idx="1427">
                  <c:v>67.807874271454395</c:v>
                </c:pt>
                <c:pt idx="1428">
                  <c:v>67.815212635618181</c:v>
                </c:pt>
                <c:pt idx="1429">
                  <c:v>67.822550250595739</c:v>
                </c:pt>
                <c:pt idx="1430">
                  <c:v>67.829887120946481</c:v>
                </c:pt>
                <c:pt idx="1431">
                  <c:v>67.837223251227428</c:v>
                </c:pt>
                <c:pt idx="1432">
                  <c:v>67.844558645993388</c:v>
                </c:pt>
                <c:pt idx="1433">
                  <c:v>67.851893309796864</c:v>
                </c:pt>
                <c:pt idx="1434">
                  <c:v>67.859227247188215</c:v>
                </c:pt>
                <c:pt idx="1435">
                  <c:v>67.866560462715483</c:v>
                </c:pt>
                <c:pt idx="1436">
                  <c:v>67.873892960924579</c:v>
                </c:pt>
                <c:pt idx="1437">
                  <c:v>67.881224746359251</c:v>
                </c:pt>
                <c:pt idx="1438">
                  <c:v>67.888555823561092</c:v>
                </c:pt>
                <c:pt idx="1439">
                  <c:v>67.895886197069558</c:v>
                </c:pt>
                <c:pt idx="1440">
                  <c:v>67.903215871422034</c:v>
                </c:pt>
                <c:pt idx="1441">
                  <c:v>67.910544851153801</c:v>
                </c:pt>
                <c:pt idx="1442">
                  <c:v>67.917873140798079</c:v>
                </c:pt>
                <c:pt idx="1443">
                  <c:v>67.925200744886098</c:v>
                </c:pt>
                <c:pt idx="1444">
                  <c:v>67.932527667947014</c:v>
                </c:pt>
                <c:pt idx="1445">
                  <c:v>67.939853914508049</c:v>
                </c:pt>
                <c:pt idx="1446">
                  <c:v>67.947179489094395</c:v>
                </c:pt>
                <c:pt idx="1447">
                  <c:v>67.954504396229339</c:v>
                </c:pt>
                <c:pt idx="1448">
                  <c:v>67.961828640434234</c:v>
                </c:pt>
                <c:pt idx="1449">
                  <c:v>67.969152226228545</c:v>
                </c:pt>
                <c:pt idx="1450">
                  <c:v>67.976475158129816</c:v>
                </c:pt>
                <c:pt idx="1451">
                  <c:v>67.983797440653731</c:v>
                </c:pt>
                <c:pt idx="1452">
                  <c:v>67.991119078314171</c:v>
                </c:pt>
                <c:pt idx="1453">
                  <c:v>67.998440075623179</c:v>
                </c:pt>
                <c:pt idx="1454">
                  <c:v>68.005760437091013</c:v>
                </c:pt>
                <c:pt idx="1455">
                  <c:v>68.013080167226136</c:v>
                </c:pt>
                <c:pt idx="1456">
                  <c:v>68.02039927053525</c:v>
                </c:pt>
                <c:pt idx="1457">
                  <c:v>68.027717751523355</c:v>
                </c:pt>
                <c:pt idx="1458">
                  <c:v>68.03503561469374</c:v>
                </c:pt>
                <c:pt idx="1459">
                  <c:v>68.042352864548008</c:v>
                </c:pt>
                <c:pt idx="1460">
                  <c:v>68.049669505586053</c:v>
                </c:pt>
                <c:pt idx="1461">
                  <c:v>68.056985542306151</c:v>
                </c:pt>
                <c:pt idx="1462">
                  <c:v>68.064300979204987</c:v>
                </c:pt>
                <c:pt idx="1463">
                  <c:v>68.071615820777595</c:v>
                </c:pt>
                <c:pt idx="1464">
                  <c:v>68.078930071517433</c:v>
                </c:pt>
                <c:pt idx="1465">
                  <c:v>68.08624373591644</c:v>
                </c:pt>
                <c:pt idx="1466">
                  <c:v>68.093556818464975</c:v>
                </c:pt>
                <c:pt idx="1467">
                  <c:v>68.100869323651878</c:v>
                </c:pt>
                <c:pt idx="1468">
                  <c:v>68.108181255964539</c:v>
                </c:pt>
                <c:pt idx="1469">
                  <c:v>68.115492619888826</c:v>
                </c:pt>
                <c:pt idx="1470">
                  <c:v>68.122803419909204</c:v>
                </c:pt>
                <c:pt idx="1471">
                  <c:v>68.130113660508641</c:v>
                </c:pt>
                <c:pt idx="1472">
                  <c:v>68.137423346168731</c:v>
                </c:pt>
                <c:pt idx="1473">
                  <c:v>68.144732481369729</c:v>
                </c:pt>
                <c:pt idx="1474">
                  <c:v>68.1520410705904</c:v>
                </c:pt>
                <c:pt idx="1475">
                  <c:v>68.159349118308299</c:v>
                </c:pt>
                <c:pt idx="1476">
                  <c:v>68.166656628999576</c:v>
                </c:pt>
                <c:pt idx="1477">
                  <c:v>68.173963607139072</c:v>
                </c:pt>
                <c:pt idx="1478">
                  <c:v>68.181270057200422</c:v>
                </c:pt>
                <c:pt idx="1479">
                  <c:v>68.188575983655895</c:v>
                </c:pt>
                <c:pt idx="1480">
                  <c:v>68.195881390976609</c:v>
                </c:pt>
                <c:pt idx="1481">
                  <c:v>68.203186283632419</c:v>
                </c:pt>
                <c:pt idx="1482">
                  <c:v>68.210490666091985</c:v>
                </c:pt>
                <c:pt idx="1483">
                  <c:v>68.217794542822816</c:v>
                </c:pt>
                <c:pt idx="1484">
                  <c:v>68.225097918291254</c:v>
                </c:pt>
                <c:pt idx="1485">
                  <c:v>68.232400796962494</c:v>
                </c:pt>
                <c:pt idx="1486">
                  <c:v>68.239703183300634</c:v>
                </c:pt>
                <c:pt idx="1487">
                  <c:v>68.247005081768663</c:v>
                </c:pt>
                <c:pt idx="1488">
                  <c:v>68.254306496828534</c:v>
                </c:pt>
                <c:pt idx="1489">
                  <c:v>68.261607432941133</c:v>
                </c:pt>
                <c:pt idx="1490">
                  <c:v>68.268907894566311</c:v>
                </c:pt>
                <c:pt idx="1491">
                  <c:v>68.276207886162908</c:v>
                </c:pt>
                <c:pt idx="1492">
                  <c:v>68.283507412188825</c:v>
                </c:pt>
                <c:pt idx="1493">
                  <c:v>68.290806477100929</c:v>
                </c:pt>
                <c:pt idx="1494">
                  <c:v>68.298105085355203</c:v>
                </c:pt>
                <c:pt idx="1495">
                  <c:v>68.30540324140668</c:v>
                </c:pt>
                <c:pt idx="1496">
                  <c:v>68.312700949709509</c:v>
                </c:pt>
                <c:pt idx="1497">
                  <c:v>68.319998214716932</c:v>
                </c:pt>
                <c:pt idx="1498">
                  <c:v>68.327295040881367</c:v>
                </c:pt>
                <c:pt idx="1499">
                  <c:v>68.334591432654364</c:v>
                </c:pt>
                <c:pt idx="1500">
                  <c:v>68.34188739448669</c:v>
                </c:pt>
                <c:pt idx="1501">
                  <c:v>68.349182930828292</c:v>
                </c:pt>
                <c:pt idx="1502">
                  <c:v>68.356478046128359</c:v>
                </c:pt>
                <c:pt idx="1503">
                  <c:v>68.363772744835316</c:v>
                </c:pt>
                <c:pt idx="1504">
                  <c:v>68.371067031396848</c:v>
                </c:pt>
                <c:pt idx="1505">
                  <c:v>68.378360910259957</c:v>
                </c:pt>
                <c:pt idx="1506">
                  <c:v>68.38565438587095</c:v>
                </c:pt>
                <c:pt idx="1507">
                  <c:v>68.392947462675423</c:v>
                </c:pt>
                <c:pt idx="1508">
                  <c:v>68.400240145118389</c:v>
                </c:pt>
                <c:pt idx="1509">
                  <c:v>68.407532437644193</c:v>
                </c:pt>
                <c:pt idx="1510">
                  <c:v>68.414824344696612</c:v>
                </c:pt>
                <c:pt idx="1511">
                  <c:v>68.42211587071877</c:v>
                </c:pt>
                <c:pt idx="1512">
                  <c:v>68.429407020153306</c:v>
                </c:pt>
                <c:pt idx="1513">
                  <c:v>68.436697797442292</c:v>
                </c:pt>
                <c:pt idx="1514">
                  <c:v>68.44398820702726</c:v>
                </c:pt>
                <c:pt idx="1515">
                  <c:v>68.45127825334923</c:v>
                </c:pt>
                <c:pt idx="1516">
                  <c:v>68.458567940848795</c:v>
                </c:pt>
                <c:pt idx="1517">
                  <c:v>68.465857273966066</c:v>
                </c:pt>
                <c:pt idx="1518">
                  <c:v>68.473146257140698</c:v>
                </c:pt>
                <c:pt idx="1519">
                  <c:v>68.480434894811978</c:v>
                </c:pt>
                <c:pt idx="1520">
                  <c:v>68.487723191418738</c:v>
                </c:pt>
                <c:pt idx="1521">
                  <c:v>68.495011151399481</c:v>
                </c:pt>
                <c:pt idx="1522">
                  <c:v>68.502298779192358</c:v>
                </c:pt>
                <c:pt idx="1523">
                  <c:v>68.509586079235149</c:v>
                </c:pt>
                <c:pt idx="1524">
                  <c:v>68.516873055965377</c:v>
                </c:pt>
                <c:pt idx="1525">
                  <c:v>68.524159713820225</c:v>
                </c:pt>
                <c:pt idx="1526">
                  <c:v>68.531446057236693</c:v>
                </c:pt>
                <c:pt idx="1527">
                  <c:v>68.538732090651393</c:v>
                </c:pt>
                <c:pt idx="1528">
                  <c:v>68.546017818500857</c:v>
                </c:pt>
                <c:pt idx="1529">
                  <c:v>68.553303245221301</c:v>
                </c:pt>
                <c:pt idx="1530">
                  <c:v>68.560588375248855</c:v>
                </c:pt>
                <c:pt idx="1531">
                  <c:v>68.567873213019439</c:v>
                </c:pt>
                <c:pt idx="1532">
                  <c:v>68.575157762968786</c:v>
                </c:pt>
                <c:pt idx="1533">
                  <c:v>68.582442029532587</c:v>
                </c:pt>
                <c:pt idx="1534">
                  <c:v>68.58972601714639</c:v>
                </c:pt>
                <c:pt idx="1535">
                  <c:v>68.597009730245688</c:v>
                </c:pt>
                <c:pt idx="1536">
                  <c:v>68.604293173265901</c:v>
                </c:pt>
                <c:pt idx="1537">
                  <c:v>68.611576350642409</c:v>
                </c:pt>
                <c:pt idx="1538">
                  <c:v>68.618859266810617</c:v>
                </c:pt>
                <c:pt idx="1539">
                  <c:v>68.626141926205875</c:v>
                </c:pt>
                <c:pt idx="1540">
                  <c:v>68.633424333263605</c:v>
                </c:pt>
                <c:pt idx="1541">
                  <c:v>68.640706492419255</c:v>
                </c:pt>
                <c:pt idx="1542">
                  <c:v>68.647988408108375</c:v>
                </c:pt>
                <c:pt idx="1543">
                  <c:v>68.655270084766585</c:v>
                </c:pt>
                <c:pt idx="1544">
                  <c:v>68.662551526829574</c:v>
                </c:pt>
                <c:pt idx="1545">
                  <c:v>68.669832738733291</c:v>
                </c:pt>
                <c:pt idx="1546">
                  <c:v>68.677113724913696</c:v>
                </c:pt>
                <c:pt idx="1547">
                  <c:v>68.684394489806991</c:v>
                </c:pt>
                <c:pt idx="1548">
                  <c:v>68.691675037849578</c:v>
                </c:pt>
                <c:pt idx="1549">
                  <c:v>68.698955373478086</c:v>
                </c:pt>
                <c:pt idx="1550">
                  <c:v>68.706235501129342</c:v>
                </c:pt>
                <c:pt idx="1551">
                  <c:v>68.713515425240473</c:v>
                </c:pt>
                <c:pt idx="1552">
                  <c:v>68.720795150248875</c:v>
                </c:pt>
                <c:pt idx="1553">
                  <c:v>68.728074680592243</c:v>
                </c:pt>
                <c:pt idx="1554">
                  <c:v>68.735354020708613</c:v>
                </c:pt>
                <c:pt idx="1555">
                  <c:v>68.742633175036346</c:v>
                </c:pt>
                <c:pt idx="1556">
                  <c:v>68.749912148014161</c:v>
                </c:pt>
                <c:pt idx="1557">
                  <c:v>68.757190944081216</c:v>
                </c:pt>
                <c:pt idx="1558">
                  <c:v>68.764469567677011</c:v>
                </c:pt>
                <c:pt idx="1559">
                  <c:v>68.771748023241528</c:v>
                </c:pt>
                <c:pt idx="1560">
                  <c:v>68.779026315215205</c:v>
                </c:pt>
                <c:pt idx="1561">
                  <c:v>68.786304448038905</c:v>
                </c:pt>
                <c:pt idx="1562">
                  <c:v>68.793582426154003</c:v>
                </c:pt>
                <c:pt idx="1563">
                  <c:v>68.80086025400243</c:v>
                </c:pt>
                <c:pt idx="1564">
                  <c:v>68.808137936026625</c:v>
                </c:pt>
                <c:pt idx="1565">
                  <c:v>68.815415476669571</c:v>
                </c:pt>
                <c:pt idx="1566">
                  <c:v>68.822692880374845</c:v>
                </c:pt>
                <c:pt idx="1567">
                  <c:v>68.829970151586636</c:v>
                </c:pt>
                <c:pt idx="1568">
                  <c:v>68.837247294749758</c:v>
                </c:pt>
                <c:pt idx="1569">
                  <c:v>68.844524314309652</c:v>
                </c:pt>
                <c:pt idx="1570">
                  <c:v>68.851801214712438</c:v>
                </c:pt>
                <c:pt idx="1571">
                  <c:v>68.859078000404892</c:v>
                </c:pt>
                <c:pt idx="1572">
                  <c:v>68.866354675834543</c:v>
                </c:pt>
                <c:pt idx="1573">
                  <c:v>68.87363124544963</c:v>
                </c:pt>
                <c:pt idx="1574">
                  <c:v>68.880907713699173</c:v>
                </c:pt>
                <c:pt idx="1575">
                  <c:v>68.888184085032904</c:v>
                </c:pt>
                <c:pt idx="1576">
                  <c:v>68.895460363901392</c:v>
                </c:pt>
                <c:pt idx="1577">
                  <c:v>68.902736554756004</c:v>
                </c:pt>
                <c:pt idx="1578">
                  <c:v>68.910012662048999</c:v>
                </c:pt>
                <c:pt idx="1579">
                  <c:v>68.917288690233406</c:v>
                </c:pt>
                <c:pt idx="1580">
                  <c:v>68.92456464376319</c:v>
                </c:pt>
                <c:pt idx="1581">
                  <c:v>68.931840527093243</c:v>
                </c:pt>
                <c:pt idx="1582">
                  <c:v>68.939116344679334</c:v>
                </c:pt>
                <c:pt idx="1583">
                  <c:v>68.946392100978159</c:v>
                </c:pt>
                <c:pt idx="1584">
                  <c:v>68.953667800447462</c:v>
                </c:pt>
                <c:pt idx="1585">
                  <c:v>68.960943447545915</c:v>
                </c:pt>
                <c:pt idx="1586">
                  <c:v>68.968219046733211</c:v>
                </c:pt>
                <c:pt idx="1587">
                  <c:v>68.975494602470064</c:v>
                </c:pt>
                <c:pt idx="1588">
                  <c:v>68.982770119218301</c:v>
                </c:pt>
                <c:pt idx="1589">
                  <c:v>68.990045601440769</c:v>
                </c:pt>
                <c:pt idx="1590">
                  <c:v>68.997321053601425</c:v>
                </c:pt>
                <c:pt idx="1591">
                  <c:v>69.004596480165333</c:v>
                </c:pt>
                <c:pt idx="1592">
                  <c:v>69.011871885598751</c:v>
                </c:pt>
                <c:pt idx="1593">
                  <c:v>69.019147274369018</c:v>
                </c:pt>
                <c:pt idx="1594">
                  <c:v>69.026422650944752</c:v>
                </c:pt>
                <c:pt idx="1595">
                  <c:v>69.033698019795722</c:v>
                </c:pt>
                <c:pt idx="1596">
                  <c:v>69.040973385392888</c:v>
                </c:pt>
                <c:pt idx="1597">
                  <c:v>69.048248752208593</c:v>
                </c:pt>
                <c:pt idx="1598">
                  <c:v>69.055524124716285</c:v>
                </c:pt>
                <c:pt idx="1599">
                  <c:v>69.062799507390864</c:v>
                </c:pt>
                <c:pt idx="1600">
                  <c:v>69.07007490470842</c:v>
                </c:pt>
                <c:pt idx="1601">
                  <c:v>69.077350321146454</c:v>
                </c:pt>
                <c:pt idx="1602">
                  <c:v>69.084625761183815</c:v>
                </c:pt>
                <c:pt idx="1603">
                  <c:v>69.091901229300731</c:v>
                </c:pt>
                <c:pt idx="1604">
                  <c:v>69.099176729978822</c:v>
                </c:pt>
                <c:pt idx="1605">
                  <c:v>69.106452267701172</c:v>
                </c:pt>
                <c:pt idx="1606">
                  <c:v>69.113727846952258</c:v>
                </c:pt>
                <c:pt idx="1607">
                  <c:v>69.121003472218092</c:v>
                </c:pt>
                <c:pt idx="1608">
                  <c:v>69.128279147986134</c:v>
                </c:pt>
                <c:pt idx="1609">
                  <c:v>69.135554878745367</c:v>
                </c:pt>
                <c:pt idx="1610">
                  <c:v>69.142830668986349</c:v>
                </c:pt>
                <c:pt idx="1611">
                  <c:v>69.150106523201131</c:v>
                </c:pt>
                <c:pt idx="1612">
                  <c:v>69.157382445883414</c:v>
                </c:pt>
                <c:pt idx="1613">
                  <c:v>69.164658441528474</c:v>
                </c:pt>
                <c:pt idx="1614">
                  <c:v>69.171934514633193</c:v>
                </c:pt>
                <c:pt idx="1615">
                  <c:v>69.179210669696133</c:v>
                </c:pt>
                <c:pt idx="1616">
                  <c:v>69.186486911217557</c:v>
                </c:pt>
                <c:pt idx="1617">
                  <c:v>69.193763243699337</c:v>
                </c:pt>
                <c:pt idx="1618">
                  <c:v>69.201039671645148</c:v>
                </c:pt>
                <c:pt idx="1619">
                  <c:v>69.208316199560343</c:v>
                </c:pt>
                <c:pt idx="1620">
                  <c:v>69.215592831952065</c:v>
                </c:pt>
                <c:pt idx="1621">
                  <c:v>69.222869573329248</c:v>
                </c:pt>
                <c:pt idx="1622">
                  <c:v>69.230146428202644</c:v>
                </c:pt>
                <c:pt idx="1623">
                  <c:v>69.237423401084769</c:v>
                </c:pt>
                <c:pt idx="1624">
                  <c:v>69.244700496490069</c:v>
                </c:pt>
                <c:pt idx="1625">
                  <c:v>69.25197771893481</c:v>
                </c:pt>
                <c:pt idx="1626">
                  <c:v>69.259255072937208</c:v>
                </c:pt>
                <c:pt idx="1627">
                  <c:v>69.26653256301735</c:v>
                </c:pt>
                <c:pt idx="1628">
                  <c:v>69.273810193697287</c:v>
                </c:pt>
                <c:pt idx="1629">
                  <c:v>69.281087969501058</c:v>
                </c:pt>
                <c:pt idx="1630">
                  <c:v>69.288365894954623</c:v>
                </c:pt>
                <c:pt idx="1631">
                  <c:v>69.295643974586042</c:v>
                </c:pt>
                <c:pt idx="1632">
                  <c:v>69.302922212925338</c:v>
                </c:pt>
                <c:pt idx="1633">
                  <c:v>69.310200614504623</c:v>
                </c:pt>
                <c:pt idx="1634">
                  <c:v>69.317479183858097</c:v>
                </c:pt>
                <c:pt idx="1635">
                  <c:v>69.324757925522036</c:v>
                </c:pt>
                <c:pt idx="1636">
                  <c:v>69.332036844034889</c:v>
                </c:pt>
                <c:pt idx="1637">
                  <c:v>69.33931594393718</c:v>
                </c:pt>
                <c:pt idx="1638">
                  <c:v>69.346595229771694</c:v>
                </c:pt>
                <c:pt idx="1639">
                  <c:v>69.353874706083317</c:v>
                </c:pt>
                <c:pt idx="1640">
                  <c:v>69.361154377419226</c:v>
                </c:pt>
                <c:pt idx="1641">
                  <c:v>69.368434248328825</c:v>
                </c:pt>
                <c:pt idx="1642">
                  <c:v>69.375714323363766</c:v>
                </c:pt>
                <c:pt idx="1643">
                  <c:v>69.382994607078004</c:v>
                </c:pt>
                <c:pt idx="1644">
                  <c:v>69.390275104027793</c:v>
                </c:pt>
                <c:pt idx="1645">
                  <c:v>69.397555818771735</c:v>
                </c:pt>
                <c:pt idx="1646">
                  <c:v>69.404836755870761</c:v>
                </c:pt>
                <c:pt idx="1647">
                  <c:v>69.412117919888246</c:v>
                </c:pt>
                <c:pt idx="1648">
                  <c:v>69.419399315389882</c:v>
                </c:pt>
                <c:pt idx="1649">
                  <c:v>69.426680946943875</c:v>
                </c:pt>
                <c:pt idx="1650">
                  <c:v>69.433962819120836</c:v>
                </c:pt>
                <c:pt idx="1651">
                  <c:v>69.441244936493845</c:v>
                </c:pt>
                <c:pt idx="1652">
                  <c:v>69.448527303638514</c:v>
                </c:pt>
                <c:pt idx="1653">
                  <c:v>69.455809925132954</c:v>
                </c:pt>
                <c:pt idx="1654">
                  <c:v>69.463092805557835</c:v>
                </c:pt>
                <c:pt idx="1655">
                  <c:v>69.4703759494964</c:v>
                </c:pt>
                <c:pt idx="1656">
                  <c:v>69.477659361534464</c:v>
                </c:pt>
                <c:pt idx="1657">
                  <c:v>69.484943046260483</c:v>
                </c:pt>
                <c:pt idx="1658">
                  <c:v>69.492227008265544</c:v>
                </c:pt>
                <c:pt idx="1659">
                  <c:v>69.499511252143378</c:v>
                </c:pt>
                <c:pt idx="1660">
                  <c:v>69.506795782490471</c:v>
                </c:pt>
                <c:pt idx="1661">
                  <c:v>69.514080603905924</c:v>
                </c:pt>
                <c:pt idx="1662">
                  <c:v>69.521365720991682</c:v>
                </c:pt>
                <c:pt idx="1663">
                  <c:v>69.528651138352373</c:v>
                </c:pt>
                <c:pt idx="1664">
                  <c:v>69.535936860595456</c:v>
                </c:pt>
                <c:pt idx="1665">
                  <c:v>69.543222892331173</c:v>
                </c:pt>
                <c:pt idx="1666">
                  <c:v>69.55050923817258</c:v>
                </c:pt>
                <c:pt idx="1667">
                  <c:v>69.557795902735663</c:v>
                </c:pt>
                <c:pt idx="1668">
                  <c:v>69.565082890639232</c:v>
                </c:pt>
                <c:pt idx="1669">
                  <c:v>69.572370206504999</c:v>
                </c:pt>
                <c:pt idx="1670">
                  <c:v>69.579657854957645</c:v>
                </c:pt>
                <c:pt idx="1671">
                  <c:v>69.586945840624779</c:v>
                </c:pt>
                <c:pt idx="1672">
                  <c:v>69.594234168136992</c:v>
                </c:pt>
                <c:pt idx="1673">
                  <c:v>69.60152284212792</c:v>
                </c:pt>
                <c:pt idx="1674">
                  <c:v>69.608811867234138</c:v>
                </c:pt>
                <c:pt idx="1675">
                  <c:v>69.616101248095362</c:v>
                </c:pt>
                <c:pt idx="1676">
                  <c:v>69.623390989354348</c:v>
                </c:pt>
                <c:pt idx="1677">
                  <c:v>69.630681095656954</c:v>
                </c:pt>
                <c:pt idx="1678">
                  <c:v>69.637971571652187</c:v>
                </c:pt>
                <c:pt idx="1679">
                  <c:v>69.645262421992172</c:v>
                </c:pt>
                <c:pt idx="1680">
                  <c:v>69.652553651332212</c:v>
                </c:pt>
                <c:pt idx="1681">
                  <c:v>69.659845264330883</c:v>
                </c:pt>
                <c:pt idx="1682">
                  <c:v>69.667137265649885</c:v>
                </c:pt>
                <c:pt idx="1683">
                  <c:v>69.674429659954242</c:v>
                </c:pt>
                <c:pt idx="1684">
                  <c:v>69.681722451912236</c:v>
                </c:pt>
                <c:pt idx="1685">
                  <c:v>69.689015646195415</c:v>
                </c:pt>
                <c:pt idx="1686">
                  <c:v>69.696309247478723</c:v>
                </c:pt>
                <c:pt idx="1687">
                  <c:v>69.703603260440403</c:v>
                </c:pt>
                <c:pt idx="1688">
                  <c:v>69.710897689762064</c:v>
                </c:pt>
                <c:pt idx="1689">
                  <c:v>69.718192540128783</c:v>
                </c:pt>
                <c:pt idx="1690">
                  <c:v>69.725487816229005</c:v>
                </c:pt>
                <c:pt idx="1691">
                  <c:v>69.732783522754673</c:v>
                </c:pt>
                <c:pt idx="1692">
                  <c:v>69.740079664401151</c:v>
                </c:pt>
                <c:pt idx="1693">
                  <c:v>69.747376245867372</c:v>
                </c:pt>
                <c:pt idx="1694">
                  <c:v>69.754673271855751</c:v>
                </c:pt>
                <c:pt idx="1695">
                  <c:v>69.761970747072283</c:v>
                </c:pt>
                <c:pt idx="1696">
                  <c:v>69.769268676226531</c:v>
                </c:pt>
                <c:pt idx="1697">
                  <c:v>69.776567064031696</c:v>
                </c:pt>
                <c:pt idx="1698">
                  <c:v>69.783865915204544</c:v>
                </c:pt>
                <c:pt idx="1699">
                  <c:v>69.791165234465595</c:v>
                </c:pt>
                <c:pt idx="1700">
                  <c:v>69.798465026538935</c:v>
                </c:pt>
                <c:pt idx="1701">
                  <c:v>69.805765296152487</c:v>
                </c:pt>
                <c:pt idx="1702">
                  <c:v>69.81306604803784</c:v>
                </c:pt>
                <c:pt idx="1703">
                  <c:v>69.82036728693032</c:v>
                </c:pt>
                <c:pt idx="1704">
                  <c:v>69.827669017569107</c:v>
                </c:pt>
                <c:pt idx="1705">
                  <c:v>69.834971244697158</c:v>
                </c:pt>
                <c:pt idx="1706">
                  <c:v>69.842273973061268</c:v>
                </c:pt>
                <c:pt idx="1707">
                  <c:v>69.849577207412139</c:v>
                </c:pt>
                <c:pt idx="1708">
                  <c:v>69.856880952504298</c:v>
                </c:pt>
                <c:pt idx="1709">
                  <c:v>69.864185213096263</c:v>
                </c:pt>
                <c:pt idx="1710">
                  <c:v>69.871489993950433</c:v>
                </c:pt>
                <c:pt idx="1711">
                  <c:v>69.878795299833243</c:v>
                </c:pt>
                <c:pt idx="1712">
                  <c:v>69.886101135515091</c:v>
                </c:pt>
                <c:pt idx="1713">
                  <c:v>69.893407505770412</c:v>
                </c:pt>
                <c:pt idx="1714">
                  <c:v>69.900714415377664</c:v>
                </c:pt>
                <c:pt idx="1715">
                  <c:v>69.908021869119437</c:v>
                </c:pt>
                <c:pt idx="1716">
                  <c:v>69.915329871782404</c:v>
                </c:pt>
                <c:pt idx="1717">
                  <c:v>69.922638428157356</c:v>
                </c:pt>
                <c:pt idx="1718">
                  <c:v>69.929947543039262</c:v>
                </c:pt>
                <c:pt idx="1719">
                  <c:v>69.937257221227284</c:v>
                </c:pt>
                <c:pt idx="1720">
                  <c:v>69.944567467524777</c:v>
                </c:pt>
                <c:pt idx="1721">
                  <c:v>69.951878286739344</c:v>
                </c:pt>
                <c:pt idx="1722">
                  <c:v>69.959189683682879</c:v>
                </c:pt>
                <c:pt idx="1723">
                  <c:v>69.966501663171542</c:v>
                </c:pt>
                <c:pt idx="1724">
                  <c:v>69.973814230025866</c:v>
                </c:pt>
                <c:pt idx="1725">
                  <c:v>69.981127389070636</c:v>
                </c:pt>
                <c:pt idx="1726">
                  <c:v>69.988441145135141</c:v>
                </c:pt>
                <c:pt idx="1727">
                  <c:v>69.99575550305299</c:v>
                </c:pt>
                <c:pt idx="1728">
                  <c:v>70.003070467662255</c:v>
                </c:pt>
                <c:pt idx="1729">
                  <c:v>70.010386043805468</c:v>
                </c:pt>
                <c:pt idx="1730">
                  <c:v>70.017702236329654</c:v>
                </c:pt>
                <c:pt idx="1731">
                  <c:v>70.025019050086328</c:v>
                </c:pt>
                <c:pt idx="1732">
                  <c:v>70.032336489931609</c:v>
                </c:pt>
                <c:pt idx="1733">
                  <c:v>70.039654560726106</c:v>
                </c:pt>
                <c:pt idx="1734">
                  <c:v>70.046973267335119</c:v>
                </c:pt>
                <c:pt idx="1735">
                  <c:v>70.054292614628523</c:v>
                </c:pt>
                <c:pt idx="1736">
                  <c:v>70.061612607480853</c:v>
                </c:pt>
                <c:pt idx="1737">
                  <c:v>70.068933250771337</c:v>
                </c:pt>
                <c:pt idx="1738">
                  <c:v>70.076254549383933</c:v>
                </c:pt>
                <c:pt idx="1739">
                  <c:v>70.083576508207315</c:v>
                </c:pt>
                <c:pt idx="1740">
                  <c:v>70.090899132134965</c:v>
                </c:pt>
                <c:pt idx="1741">
                  <c:v>70.098222426065107</c:v>
                </c:pt>
                <c:pt idx="1742">
                  <c:v>70.105546394900855</c:v>
                </c:pt>
                <c:pt idx="1743">
                  <c:v>70.112871043550157</c:v>
                </c:pt>
                <c:pt idx="1744">
                  <c:v>70.120196376925833</c:v>
                </c:pt>
                <c:pt idx="1745">
                  <c:v>70.127522399945619</c:v>
                </c:pt>
                <c:pt idx="1746">
                  <c:v>70.134849117532227</c:v>
                </c:pt>
                <c:pt idx="1747">
                  <c:v>70.142176534613299</c:v>
                </c:pt>
                <c:pt idx="1748">
                  <c:v>70.149504656121522</c:v>
                </c:pt>
                <c:pt idx="1749">
                  <c:v>70.156833486994557</c:v>
                </c:pt>
                <c:pt idx="1750">
                  <c:v>70.16416303217521</c:v>
                </c:pt>
                <c:pt idx="1751">
                  <c:v>70.171493296611288</c:v>
                </c:pt>
                <c:pt idx="1752">
                  <c:v>70.178824285255786</c:v>
                </c:pt>
                <c:pt idx="1753">
                  <c:v>70.186156003066799</c:v>
                </c:pt>
                <c:pt idx="1754">
                  <c:v>70.193488455007625</c:v>
                </c:pt>
                <c:pt idx="1755">
                  <c:v>70.200821646046776</c:v>
                </c:pt>
                <c:pt idx="1756">
                  <c:v>70.208155581157996</c:v>
                </c:pt>
                <c:pt idx="1757">
                  <c:v>70.21549026532027</c:v>
                </c:pt>
                <c:pt idx="1758">
                  <c:v>70.222825703517927</c:v>
                </c:pt>
                <c:pt idx="1759">
                  <c:v>70.230161900740583</c:v>
                </c:pt>
                <c:pt idx="1760">
                  <c:v>70.237498861983241</c:v>
                </c:pt>
                <c:pt idx="1761">
                  <c:v>70.244836592246301</c:v>
                </c:pt>
                <c:pt idx="1762">
                  <c:v>70.252175096535538</c:v>
                </c:pt>
                <c:pt idx="1763">
                  <c:v>70.259514379862182</c:v>
                </c:pt>
                <c:pt idx="1764">
                  <c:v>70.266854447243006</c:v>
                </c:pt>
                <c:pt idx="1765">
                  <c:v>70.274195303700196</c:v>
                </c:pt>
                <c:pt idx="1766">
                  <c:v>70.281536954261583</c:v>
                </c:pt>
                <c:pt idx="1767">
                  <c:v>70.288879403960465</c:v>
                </c:pt>
                <c:pt idx="1768">
                  <c:v>70.296222657835827</c:v>
                </c:pt>
                <c:pt idx="1769">
                  <c:v>70.303566720932238</c:v>
                </c:pt>
                <c:pt idx="1770">
                  <c:v>70.310911598299967</c:v>
                </c:pt>
                <c:pt idx="1771">
                  <c:v>70.318257294994908</c:v>
                </c:pt>
                <c:pt idx="1772">
                  <c:v>70.325603816078754</c:v>
                </c:pt>
                <c:pt idx="1773">
                  <c:v>70.332951166618955</c:v>
                </c:pt>
                <c:pt idx="1774">
                  <c:v>70.340299351688699</c:v>
                </c:pt>
                <c:pt idx="1775">
                  <c:v>70.347648376367019</c:v>
                </c:pt>
                <c:pt idx="1776">
                  <c:v>70.354998245738798</c:v>
                </c:pt>
                <c:pt idx="1777">
                  <c:v>70.362348964894835</c:v>
                </c:pt>
                <c:pt idx="1778">
                  <c:v>70.369700538931781</c:v>
                </c:pt>
                <c:pt idx="1779">
                  <c:v>70.377052972952285</c:v>
                </c:pt>
                <c:pt idx="1780">
                  <c:v>70.384406272064936</c:v>
                </c:pt>
                <c:pt idx="1781">
                  <c:v>70.391760441384363</c:v>
                </c:pt>
                <c:pt idx="1782">
                  <c:v>70.399115486031249</c:v>
                </c:pt>
                <c:pt idx="1783">
                  <c:v>70.406471411132316</c:v>
                </c:pt>
                <c:pt idx="1784">
                  <c:v>70.413828221820395</c:v>
                </c:pt>
                <c:pt idx="1785">
                  <c:v>70.421185923234489</c:v>
                </c:pt>
                <c:pt idx="1786">
                  <c:v>70.428544520519765</c:v>
                </c:pt>
                <c:pt idx="1787">
                  <c:v>70.435904018827571</c:v>
                </c:pt>
                <c:pt idx="1788">
                  <c:v>70.443264423315512</c:v>
                </c:pt>
                <c:pt idx="1789">
                  <c:v>70.450625739147441</c:v>
                </c:pt>
                <c:pt idx="1790">
                  <c:v>70.457987971493552</c:v>
                </c:pt>
                <c:pt idx="1791">
                  <c:v>70.465351125530347</c:v>
                </c:pt>
                <c:pt idx="1792">
                  <c:v>70.472715206440711</c:v>
                </c:pt>
                <c:pt idx="1793">
                  <c:v>70.480080219413907</c:v>
                </c:pt>
                <c:pt idx="1794">
                  <c:v>70.487446169645679</c:v>
                </c:pt>
                <c:pt idx="1795">
                  <c:v>70.494813062338196</c:v>
                </c:pt>
                <c:pt idx="1796">
                  <c:v>70.502180902700175</c:v>
                </c:pt>
                <c:pt idx="1797">
                  <c:v>70.509549695946774</c:v>
                </c:pt>
                <c:pt idx="1798">
                  <c:v>70.516919447299884</c:v>
                </c:pt>
                <c:pt idx="1799">
                  <c:v>70.524290161987821</c:v>
                </c:pt>
                <c:pt idx="1800">
                  <c:v>70.531661845245694</c:v>
                </c:pt>
                <c:pt idx="1801">
                  <c:v>70.539034502315175</c:v>
                </c:pt>
                <c:pt idx="1802">
                  <c:v>70.546408138444676</c:v>
                </c:pt>
                <c:pt idx="1803">
                  <c:v>70.553782758889369</c:v>
                </c:pt>
                <c:pt idx="1804">
                  <c:v>70.561158368911165</c:v>
                </c:pt>
                <c:pt idx="1805">
                  <c:v>70.568534973778853</c:v>
                </c:pt>
                <c:pt idx="1806">
                  <c:v>70.575912578767969</c:v>
                </c:pt>
                <c:pt idx="1807">
                  <c:v>70.583291189161017</c:v>
                </c:pt>
                <c:pt idx="1808">
                  <c:v>70.590670810247346</c:v>
                </c:pt>
                <c:pt idx="1809">
                  <c:v>70.5980514473233</c:v>
                </c:pt>
                <c:pt idx="1810">
                  <c:v>70.6054331056922</c:v>
                </c:pt>
                <c:pt idx="1811">
                  <c:v>70.612815790664328</c:v>
                </c:pt>
                <c:pt idx="1812">
                  <c:v>70.620199507557132</c:v>
                </c:pt>
                <c:pt idx="1813">
                  <c:v>70.627584261695048</c:v>
                </c:pt>
                <c:pt idx="1814">
                  <c:v>70.634970058409678</c:v>
                </c:pt>
                <c:pt idx="1815">
                  <c:v>70.642356903039783</c:v>
                </c:pt>
                <c:pt idx="1816">
                  <c:v>70.649744800931316</c:v>
                </c:pt>
                <c:pt idx="1817">
                  <c:v>70.657133757437478</c:v>
                </c:pt>
                <c:pt idx="1818">
                  <c:v>70.664523777918745</c:v>
                </c:pt>
                <c:pt idx="1819">
                  <c:v>70.671914867742842</c:v>
                </c:pt>
                <c:pt idx="1820">
                  <c:v>70.679307032284868</c:v>
                </c:pt>
                <c:pt idx="1821">
                  <c:v>70.686700276927326</c:v>
                </c:pt>
                <c:pt idx="1822">
                  <c:v>70.694094607060109</c:v>
                </c:pt>
                <c:pt idx="1823">
                  <c:v>70.701490028080556</c:v>
                </c:pt>
                <c:pt idx="1824">
                  <c:v>70.708886545393497</c:v>
                </c:pt>
                <c:pt idx="1825">
                  <c:v>70.716284164411292</c:v>
                </c:pt>
                <c:pt idx="1826">
                  <c:v>70.72368289055386</c:v>
                </c:pt>
                <c:pt idx="1827">
                  <c:v>70.731082729248683</c:v>
                </c:pt>
                <c:pt idx="1828">
                  <c:v>70.738483685930973</c:v>
                </c:pt>
                <c:pt idx="1829">
                  <c:v>70.745885766043514</c:v>
                </c:pt>
                <c:pt idx="1830">
                  <c:v>70.753288975036824</c:v>
                </c:pt>
                <c:pt idx="1831">
                  <c:v>70.760693318369235</c:v>
                </c:pt>
                <c:pt idx="1832">
                  <c:v>70.768098801506753</c:v>
                </c:pt>
                <c:pt idx="1833">
                  <c:v>70.775505429923314</c:v>
                </c:pt>
                <c:pt idx="1834">
                  <c:v>70.78291320910067</c:v>
                </c:pt>
                <c:pt idx="1835">
                  <c:v>70.790322144528446</c:v>
                </c:pt>
                <c:pt idx="1836">
                  <c:v>70.797732241704253</c:v>
                </c:pt>
                <c:pt idx="1837">
                  <c:v>70.80514350613366</c:v>
                </c:pt>
                <c:pt idx="1838">
                  <c:v>70.812555943330239</c:v>
                </c:pt>
                <c:pt idx="1839">
                  <c:v>70.819969558815629</c:v>
                </c:pt>
                <c:pt idx="1840">
                  <c:v>70.827384358119573</c:v>
                </c:pt>
                <c:pt idx="1841">
                  <c:v>70.834800346779915</c:v>
                </c:pt>
                <c:pt idx="1842">
                  <c:v>70.842217530342694</c:v>
                </c:pt>
                <c:pt idx="1843">
                  <c:v>70.849635914362167</c:v>
                </c:pt>
                <c:pt idx="1844">
                  <c:v>70.857055504400805</c:v>
                </c:pt>
                <c:pt idx="1845">
                  <c:v>70.864476306029403</c:v>
                </c:pt>
                <c:pt idx="1846">
                  <c:v>70.871898324827058</c:v>
                </c:pt>
                <c:pt idx="1847">
                  <c:v>70.879321566381279</c:v>
                </c:pt>
                <c:pt idx="1848">
                  <c:v>70.886746036287903</c:v>
                </c:pt>
                <c:pt idx="1849">
                  <c:v>70.894171740151322</c:v>
                </c:pt>
                <c:pt idx="1850">
                  <c:v>70.901598683584325</c:v>
                </c:pt>
                <c:pt idx="1851">
                  <c:v>70.909026872208273</c:v>
                </c:pt>
                <c:pt idx="1852">
                  <c:v>70.916456311653107</c:v>
                </c:pt>
                <c:pt idx="1853">
                  <c:v>70.923887007557354</c:v>
                </c:pt>
                <c:pt idx="1854">
                  <c:v>70.931318965568195</c:v>
                </c:pt>
                <c:pt idx="1855">
                  <c:v>70.938752191341521</c:v>
                </c:pt>
                <c:pt idx="1856">
                  <c:v>70.94618669054195</c:v>
                </c:pt>
                <c:pt idx="1857">
                  <c:v>70.953622468842852</c:v>
                </c:pt>
                <c:pt idx="1858">
                  <c:v>70.961059531926452</c:v>
                </c:pt>
                <c:pt idx="1859">
                  <c:v>70.968497885483814</c:v>
                </c:pt>
                <c:pt idx="1860">
                  <c:v>70.975937535214896</c:v>
                </c:pt>
                <c:pt idx="1861">
                  <c:v>70.983378486828585</c:v>
                </c:pt>
                <c:pt idx="1862">
                  <c:v>70.990820746042814</c:v>
                </c:pt>
                <c:pt idx="1863">
                  <c:v>70.998264318584475</c:v>
                </c:pt>
                <c:pt idx="1864">
                  <c:v>71.005709210189551</c:v>
                </c:pt>
                <c:pt idx="1865">
                  <c:v>71.013155426603149</c:v>
                </c:pt>
                <c:pt idx="1866">
                  <c:v>71.0206029735795</c:v>
                </c:pt>
                <c:pt idx="1867">
                  <c:v>71.028051856882072</c:v>
                </c:pt>
                <c:pt idx="1868">
                  <c:v>71.035502082283557</c:v>
                </c:pt>
                <c:pt idx="1869">
                  <c:v>71.042953655565896</c:v>
                </c:pt>
                <c:pt idx="1870">
                  <c:v>71.050406582520409</c:v>
                </c:pt>
                <c:pt idx="1871">
                  <c:v>71.05786086894777</c:v>
                </c:pt>
                <c:pt idx="1872">
                  <c:v>71.065316520658044</c:v>
                </c:pt>
                <c:pt idx="1873">
                  <c:v>71.072773543470745</c:v>
                </c:pt>
                <c:pt idx="1874">
                  <c:v>71.080231943214969</c:v>
                </c:pt>
                <c:pt idx="1875">
                  <c:v>71.087691725729258</c:v>
                </c:pt>
                <c:pt idx="1876">
                  <c:v>71.095152896861791</c:v>
                </c:pt>
                <c:pt idx="1877">
                  <c:v>71.102615462470411</c:v>
                </c:pt>
                <c:pt idx="1878">
                  <c:v>71.110079428422566</c:v>
                </c:pt>
                <c:pt idx="1879">
                  <c:v>71.117544800595482</c:v>
                </c:pt>
                <c:pt idx="1880">
                  <c:v>71.125011584876162</c:v>
                </c:pt>
                <c:pt idx="1881">
                  <c:v>71.132479787161387</c:v>
                </c:pt>
                <c:pt idx="1882">
                  <c:v>71.139949413357797</c:v>
                </c:pt>
                <c:pt idx="1883">
                  <c:v>71.147420469381998</c:v>
                </c:pt>
                <c:pt idx="1884">
                  <c:v>71.154892961160485</c:v>
                </c:pt>
                <c:pt idx="1885">
                  <c:v>71.162366894629756</c:v>
                </c:pt>
                <c:pt idx="1886">
                  <c:v>71.169842275736357</c:v>
                </c:pt>
                <c:pt idx="1887">
                  <c:v>71.177319110436983</c:v>
                </c:pt>
                <c:pt idx="1888">
                  <c:v>71.184797404698358</c:v>
                </c:pt>
                <c:pt idx="1889">
                  <c:v>71.192277164497497</c:v>
                </c:pt>
                <c:pt idx="1890">
                  <c:v>71.199758395821547</c:v>
                </c:pt>
                <c:pt idx="1891">
                  <c:v>71.207241104668</c:v>
                </c:pt>
                <c:pt idx="1892">
                  <c:v>71.214725297044666</c:v>
                </c:pt>
                <c:pt idx="1893">
                  <c:v>71.222210978969684</c:v>
                </c:pt>
                <c:pt idx="1894">
                  <c:v>71.229698156471656</c:v>
                </c:pt>
                <c:pt idx="1895">
                  <c:v>71.237186835589611</c:v>
                </c:pt>
                <c:pt idx="1896">
                  <c:v>71.244677022373153</c:v>
                </c:pt>
                <c:pt idx="1897">
                  <c:v>71.252168722882388</c:v>
                </c:pt>
                <c:pt idx="1898">
                  <c:v>71.25966194318805</c:v>
                </c:pt>
                <c:pt idx="1899">
                  <c:v>71.267156689371532</c:v>
                </c:pt>
                <c:pt idx="1900">
                  <c:v>71.274652967524972</c:v>
                </c:pt>
                <c:pt idx="1901">
                  <c:v>71.282150783751234</c:v>
                </c:pt>
                <c:pt idx="1902">
                  <c:v>71.289650144163957</c:v>
                </c:pt>
                <c:pt idx="1903">
                  <c:v>71.297151054887721</c:v>
                </c:pt>
                <c:pt idx="1904">
                  <c:v>71.304653522057905</c:v>
                </c:pt>
                <c:pt idx="1905">
                  <c:v>71.312157551820931</c:v>
                </c:pt>
                <c:pt idx="1906">
                  <c:v>71.319663150334222</c:v>
                </c:pt>
                <c:pt idx="1907">
                  <c:v>71.327170323766168</c:v>
                </c:pt>
                <c:pt idx="1908">
                  <c:v>71.334679078296361</c:v>
                </c:pt>
                <c:pt idx="1909">
                  <c:v>71.342189420115517</c:v>
                </c:pt>
                <c:pt idx="1910">
                  <c:v>71.349701355425537</c:v>
                </c:pt>
                <c:pt idx="1911">
                  <c:v>71.357214890439636</c:v>
                </c:pt>
                <c:pt idx="1912">
                  <c:v>71.364730031382251</c:v>
                </c:pt>
                <c:pt idx="1913">
                  <c:v>71.372246784489263</c:v>
                </c:pt>
                <c:pt idx="1914">
                  <c:v>71.379765156007934</c:v>
                </c:pt>
                <c:pt idx="1915">
                  <c:v>71.387285152196981</c:v>
                </c:pt>
                <c:pt idx="1916">
                  <c:v>71.394806779326657</c:v>
                </c:pt>
                <c:pt idx="1917">
                  <c:v>71.402330043678759</c:v>
                </c:pt>
                <c:pt idx="1918">
                  <c:v>71.40985495154672</c:v>
                </c:pt>
                <c:pt idx="1919">
                  <c:v>71.417381509235653</c:v>
                </c:pt>
                <c:pt idx="1920">
                  <c:v>71.42490972306237</c:v>
                </c:pt>
                <c:pt idx="1921">
                  <c:v>71.432439599355519</c:v>
                </c:pt>
                <c:pt idx="1922">
                  <c:v>71.439971144455512</c:v>
                </c:pt>
                <c:pt idx="1923">
                  <c:v>71.447504364714689</c:v>
                </c:pt>
                <c:pt idx="1924">
                  <c:v>71.455039266497337</c:v>
                </c:pt>
                <c:pt idx="1925">
                  <c:v>71.462575856179697</c:v>
                </c:pt>
                <c:pt idx="1926">
                  <c:v>71.470114140150116</c:v>
                </c:pt>
                <c:pt idx="1927">
                  <c:v>71.477654124808979</c:v>
                </c:pt>
                <c:pt idx="1928">
                  <c:v>71.48519581656889</c:v>
                </c:pt>
                <c:pt idx="1929">
                  <c:v>71.492739221854634</c:v>
                </c:pt>
                <c:pt idx="1930">
                  <c:v>71.500284347103261</c:v>
                </c:pt>
                <c:pt idx="1931">
                  <c:v>71.507831198764137</c:v>
                </c:pt>
                <c:pt idx="1932">
                  <c:v>71.515379783299053</c:v>
                </c:pt>
                <c:pt idx="1933">
                  <c:v>71.522930107182205</c:v>
                </c:pt>
                <c:pt idx="1934">
                  <c:v>71.530482176900264</c:v>
                </c:pt>
                <c:pt idx="1935">
                  <c:v>71.538035998952481</c:v>
                </c:pt>
                <c:pt idx="1936">
                  <c:v>71.545591579850665</c:v>
                </c:pt>
                <c:pt idx="1937">
                  <c:v>71.553148926119363</c:v>
                </c:pt>
                <c:pt idx="1938">
                  <c:v>71.560708044295765</c:v>
                </c:pt>
                <c:pt idx="1939">
                  <c:v>71.568268940929883</c:v>
                </c:pt>
                <c:pt idx="1940">
                  <c:v>71.575831622584516</c:v>
                </c:pt>
                <c:pt idx="1941">
                  <c:v>71.583396095835425</c:v>
                </c:pt>
                <c:pt idx="1942">
                  <c:v>71.59096236727126</c:v>
                </c:pt>
                <c:pt idx="1943">
                  <c:v>71.598530443493686</c:v>
                </c:pt>
                <c:pt idx="1944">
                  <c:v>71.606100331117474</c:v>
                </c:pt>
                <c:pt idx="1945">
                  <c:v>71.613672036770495</c:v>
                </c:pt>
                <c:pt idx="1946">
                  <c:v>71.621245567093766</c:v>
                </c:pt>
                <c:pt idx="1947">
                  <c:v>71.628820928741618</c:v>
                </c:pt>
                <c:pt idx="1948">
                  <c:v>71.636398128381629</c:v>
                </c:pt>
                <c:pt idx="1949">
                  <c:v>71.64397717269479</c:v>
                </c:pt>
                <c:pt idx="1950">
                  <c:v>71.651558068375465</c:v>
                </c:pt>
                <c:pt idx="1951">
                  <c:v>71.659140822131533</c:v>
                </c:pt>
                <c:pt idx="1952">
                  <c:v>71.666725440684417</c:v>
                </c:pt>
                <c:pt idx="1953">
                  <c:v>71.674311930769122</c:v>
                </c:pt>
                <c:pt idx="1954">
                  <c:v>71.681900299134355</c:v>
                </c:pt>
                <c:pt idx="1955">
                  <c:v>71.689490552542523</c:v>
                </c:pt>
                <c:pt idx="1956">
                  <c:v>71.697082697769858</c:v>
                </c:pt>
                <c:pt idx="1957">
                  <c:v>71.704676741606377</c:v>
                </c:pt>
                <c:pt idx="1958">
                  <c:v>71.712272690856096</c:v>
                </c:pt>
                <c:pt idx="1959">
                  <c:v>71.719870552336957</c:v>
                </c:pt>
                <c:pt idx="1960">
                  <c:v>71.727470332880912</c:v>
                </c:pt>
                <c:pt idx="1961">
                  <c:v>71.735072039334128</c:v>
                </c:pt>
                <c:pt idx="1962">
                  <c:v>71.742675678556807</c:v>
                </c:pt>
                <c:pt idx="1963">
                  <c:v>71.750281257423481</c:v>
                </c:pt>
                <c:pt idx="1964">
                  <c:v>71.757888782822889</c:v>
                </c:pt>
                <c:pt idx="1965">
                  <c:v>71.765498261658252</c:v>
                </c:pt>
                <c:pt idx="1966">
                  <c:v>71.773109700847087</c:v>
                </c:pt>
                <c:pt idx="1967">
                  <c:v>71.780723107321464</c:v>
                </c:pt>
                <c:pt idx="1968">
                  <c:v>71.788338488027989</c:v>
                </c:pt>
                <c:pt idx="1969">
                  <c:v>71.795955849927921</c:v>
                </c:pt>
                <c:pt idx="1970">
                  <c:v>71.803575199997155</c:v>
                </c:pt>
                <c:pt idx="1971">
                  <c:v>71.811196545226366</c:v>
                </c:pt>
                <c:pt idx="1972">
                  <c:v>71.81881989262105</c:v>
                </c:pt>
                <c:pt idx="1973">
                  <c:v>71.826445249201555</c:v>
                </c:pt>
                <c:pt idx="1974">
                  <c:v>71.834072622003234</c:v>
                </c:pt>
                <c:pt idx="1975">
                  <c:v>71.84170201807639</c:v>
                </c:pt>
                <c:pt idx="1976">
                  <c:v>71.84933344448649</c:v>
                </c:pt>
                <c:pt idx="1977">
                  <c:v>71.856966908314106</c:v>
                </c:pt>
                <c:pt idx="1978">
                  <c:v>71.864602416655018</c:v>
                </c:pt>
                <c:pt idx="1979">
                  <c:v>71.872239976620349</c:v>
                </c:pt>
                <c:pt idx="1980">
                  <c:v>71.879879595336547</c:v>
                </c:pt>
                <c:pt idx="1981">
                  <c:v>71.887521279945489</c:v>
                </c:pt>
                <c:pt idx="1982">
                  <c:v>71.895165037604571</c:v>
                </c:pt>
                <c:pt idx="1983">
                  <c:v>71.902810875486736</c:v>
                </c:pt>
                <c:pt idx="1984">
                  <c:v>71.910458800780575</c:v>
                </c:pt>
                <c:pt idx="1985">
                  <c:v>71.918108820690406</c:v>
                </c:pt>
                <c:pt idx="1986">
                  <c:v>71.925760942436298</c:v>
                </c:pt>
                <c:pt idx="1987">
                  <c:v>71.933415173254176</c:v>
                </c:pt>
                <c:pt idx="1988">
                  <c:v>71.941071520395894</c:v>
                </c:pt>
                <c:pt idx="1989">
                  <c:v>71.948729991129326</c:v>
                </c:pt>
                <c:pt idx="1990">
                  <c:v>71.956390592738359</c:v>
                </c:pt>
                <c:pt idx="1991">
                  <c:v>71.964053332523065</c:v>
                </c:pt>
                <c:pt idx="1992">
                  <c:v>71.971718217799719</c:v>
                </c:pt>
                <c:pt idx="1993">
                  <c:v>71.97938525590088</c:v>
                </c:pt>
                <c:pt idx="1994">
                  <c:v>71.987054454175436</c:v>
                </c:pt>
                <c:pt idx="1995">
                  <c:v>71.99472581998873</c:v>
                </c:pt>
                <c:pt idx="1996">
                  <c:v>72.002399360722663</c:v>
                </c:pt>
                <c:pt idx="1997">
                  <c:v>72.010075083775618</c:v>
                </c:pt>
                <c:pt idx="1998">
                  <c:v>72.01775299656272</c:v>
                </c:pt>
                <c:pt idx="1999">
                  <c:v>72.025433106515791</c:v>
                </c:pt>
                <c:pt idx="2000" formatCode="General">
                  <c:v>72.033115421083451</c:v>
                </c:pt>
                <c:pt idx="2001" formatCode="General">
                  <c:v>72.040799947731216</c:v>
                </c:pt>
                <c:pt idx="2002" formatCode="General">
                  <c:v>72.04848669394157</c:v>
                </c:pt>
                <c:pt idx="2003" formatCode="General">
                  <c:v>72.056175667214021</c:v>
                </c:pt>
                <c:pt idx="2004" formatCode="General">
                  <c:v>72.063866875065187</c:v>
                </c:pt>
                <c:pt idx="2005" formatCode="General">
                  <c:v>72.071560325028898</c:v>
                </c:pt>
                <c:pt idx="2006" formatCode="General">
                  <c:v>72.07925602465626</c:v>
                </c:pt>
                <c:pt idx="2007" formatCode="General">
                  <c:v>72.086953981515663</c:v>
                </c:pt>
                <c:pt idx="2008" formatCode="General">
                  <c:v>72.094654203193002</c:v>
                </c:pt>
                <c:pt idx="2009" formatCode="General">
                  <c:v>72.102356697291654</c:v>
                </c:pt>
                <c:pt idx="2010" formatCode="General">
                  <c:v>72.110061471432545</c:v>
                </c:pt>
                <c:pt idx="2011" formatCode="General">
                  <c:v>72.117768533254306</c:v>
                </c:pt>
                <c:pt idx="2012" formatCode="General">
                  <c:v>72.125477890413308</c:v>
                </c:pt>
                <c:pt idx="2013" formatCode="General">
                  <c:v>72.133189550583708</c:v>
                </c:pt>
                <c:pt idx="2014" formatCode="General">
                  <c:v>72.140903521457616</c:v>
                </c:pt>
                <c:pt idx="2015" formatCode="General">
                  <c:v>72.148619810745132</c:v>
                </c:pt>
                <c:pt idx="2016" formatCode="General">
                  <c:v>72.156338426174372</c:v>
                </c:pt>
                <c:pt idx="2017" formatCode="General">
                  <c:v>72.164059375491675</c:v>
                </c:pt>
                <c:pt idx="2018" formatCode="General">
                  <c:v>72.171782666461539</c:v>
                </c:pt>
                <c:pt idx="2019" formatCode="General">
                  <c:v>72.179508306866836</c:v>
                </c:pt>
                <c:pt idx="2020" formatCode="General">
                  <c:v>72.187236304508815</c:v>
                </c:pt>
                <c:pt idx="2021" formatCode="General">
                  <c:v>72.194966667207225</c:v>
                </c:pt>
                <c:pt idx="2022" formatCode="General">
                  <c:v>72.202699402800349</c:v>
                </c:pt>
                <c:pt idx="2023" formatCode="General">
                  <c:v>72.210434519145153</c:v>
                </c:pt>
                <c:pt idx="2024" formatCode="General">
                  <c:v>72.218172024117351</c:v>
                </c:pt>
                <c:pt idx="2025" formatCode="General">
                  <c:v>72.225911925611442</c:v>
                </c:pt>
                <c:pt idx="2026" formatCode="General">
                  <c:v>72.233654231540868</c:v>
                </c:pt>
                <c:pt idx="2027" formatCode="General">
                  <c:v>72.241398949838029</c:v>
                </c:pt>
                <c:pt idx="2028" formatCode="General">
                  <c:v>72.249146088454481</c:v>
                </c:pt>
                <c:pt idx="2029" formatCode="General">
                  <c:v>72.256895655360836</c:v>
                </c:pt>
                <c:pt idx="2030" formatCode="General">
                  <c:v>72.264647658547077</c:v>
                </c:pt>
                <c:pt idx="2031" formatCode="General">
                  <c:v>72.272402106022454</c:v>
                </c:pt>
                <c:pt idx="2032" formatCode="General">
                  <c:v>72.28015900581569</c:v>
                </c:pt>
                <c:pt idx="2033" formatCode="General">
                  <c:v>72.287918365975017</c:v>
                </c:pt>
                <c:pt idx="2034" formatCode="General">
                  <c:v>72.295680194568277</c:v>
                </c:pt>
                <c:pt idx="2035" formatCode="General">
                  <c:v>72.303444499683025</c:v>
                </c:pt>
                <c:pt idx="2036" formatCode="General">
                  <c:v>72.311211289426595</c:v>
                </c:pt>
                <c:pt idx="2037" formatCode="General">
                  <c:v>72.318980571926218</c:v>
                </c:pt>
                <c:pt idx="2038" formatCode="General">
                  <c:v>72.326752355329049</c:v>
                </c:pt>
                <c:pt idx="2039" formatCode="General">
                  <c:v>72.334526647802406</c:v>
                </c:pt>
                <c:pt idx="2040" formatCode="General">
                  <c:v>72.342303457533674</c:v>
                </c:pt>
                <c:pt idx="2041" formatCode="General">
                  <c:v>72.350082792730532</c:v>
                </c:pt>
                <c:pt idx="2042" formatCode="General">
                  <c:v>72.35786466162098</c:v>
                </c:pt>
                <c:pt idx="2043" formatCode="General">
                  <c:v>72.365649072453451</c:v>
                </c:pt>
                <c:pt idx="2044" formatCode="General">
                  <c:v>72.373436033496958</c:v>
                </c:pt>
                <c:pt idx="2045" formatCode="General">
                  <c:v>72.381225553041091</c:v>
                </c:pt>
                <c:pt idx="2046" formatCode="General">
                  <c:v>72.389017639396158</c:v>
                </c:pt>
                <c:pt idx="2047" formatCode="General">
                  <c:v>72.39681230089333</c:v>
                </c:pt>
                <c:pt idx="2048" formatCode="General">
                  <c:v>72.404609545884611</c:v>
                </c:pt>
                <c:pt idx="2049" formatCode="General">
                  <c:v>72.412409382743093</c:v>
                </c:pt>
                <c:pt idx="2050" formatCode="General">
                  <c:v>72.420211819862914</c:v>
                </c:pt>
                <c:pt idx="2051" formatCode="General">
                  <c:v>72.428016865659473</c:v>
                </c:pt>
                <c:pt idx="2052" formatCode="General">
                  <c:v>72.435824528569398</c:v>
                </c:pt>
                <c:pt idx="2053" formatCode="General">
                  <c:v>72.443634817050778</c:v>
                </c:pt>
                <c:pt idx="2054" formatCode="General">
                  <c:v>72.451447739583145</c:v>
                </c:pt>
                <c:pt idx="2055" formatCode="General">
                  <c:v>72.459263304667672</c:v>
                </c:pt>
                <c:pt idx="2056" formatCode="General">
                  <c:v>72.467081520827222</c:v>
                </c:pt>
                <c:pt idx="2057" formatCode="General">
                  <c:v>72.474902396606424</c:v>
                </c:pt>
                <c:pt idx="2058" formatCode="General">
                  <c:v>72.482725940571825</c:v>
                </c:pt>
                <c:pt idx="2059" formatCode="General">
                  <c:v>72.49055216131201</c:v>
                </c:pt>
                <c:pt idx="2060" formatCode="General">
                  <c:v>72.498381067437592</c:v>
                </c:pt>
                <c:pt idx="2061" formatCode="General">
                  <c:v>72.506212667581437</c:v>
                </c:pt>
                <c:pt idx="2062" formatCode="General">
                  <c:v>72.514046970398695</c:v>
                </c:pt>
                <c:pt idx="2063" formatCode="General">
                  <c:v>72.521883984566969</c:v>
                </c:pt>
                <c:pt idx="2064" formatCode="General">
                  <c:v>72.529723718786315</c:v>
                </c:pt>
                <c:pt idx="2065" formatCode="General">
                  <c:v>72.537566181779468</c:v>
                </c:pt>
                <c:pt idx="2066" formatCode="General">
                  <c:v>72.545411382291846</c:v>
                </c:pt>
                <c:pt idx="2067" formatCode="General">
                  <c:v>72.553259329091716</c:v>
                </c:pt>
                <c:pt idx="2068" formatCode="General">
                  <c:v>72.561110030970283</c:v>
                </c:pt>
                <c:pt idx="2069" formatCode="General">
                  <c:v>72.568963496741802</c:v>
                </c:pt>
                <c:pt idx="2070" formatCode="General">
                  <c:v>72.57681973524366</c:v>
                </c:pt>
                <c:pt idx="2071" formatCode="General">
                  <c:v>72.584678755336512</c:v>
                </c:pt>
                <c:pt idx="2072" formatCode="General">
                  <c:v>72.5925405659044</c:v>
                </c:pt>
                <c:pt idx="2073" formatCode="General">
                  <c:v>72.600405175854846</c:v>
                </c:pt>
                <c:pt idx="2074" formatCode="General">
                  <c:v>72.60827259411893</c:v>
                </c:pt>
                <c:pt idx="2075" formatCode="General">
                  <c:v>72.616142829651452</c:v>
                </c:pt>
                <c:pt idx="2076" formatCode="General">
                  <c:v>72.624015891431</c:v>
                </c:pt>
                <c:pt idx="2077" formatCode="General">
                  <c:v>72.631891788460123</c:v>
                </c:pt>
                <c:pt idx="2078" formatCode="General">
                  <c:v>72.639770529765357</c:v>
                </c:pt>
                <c:pt idx="2079" formatCode="General">
                  <c:v>72.647652124397425</c:v>
                </c:pt>
                <c:pt idx="2080" formatCode="General">
                  <c:v>72.655536581431292</c:v>
                </c:pt>
                <c:pt idx="2081" formatCode="General">
                  <c:v>72.663423909966284</c:v>
                </c:pt>
                <c:pt idx="2082" formatCode="General">
                  <c:v>72.671314119126222</c:v>
                </c:pt>
                <c:pt idx="2083" formatCode="General">
                  <c:v>72.679207218059602</c:v>
                </c:pt>
                <c:pt idx="2084" formatCode="General">
                  <c:v>72.687103215939473</c:v>
                </c:pt>
                <c:pt idx="2085" formatCode="General">
                  <c:v>72.695002121963896</c:v>
                </c:pt>
                <c:pt idx="2086" formatCode="General">
                  <c:v>72.7029039453558</c:v>
                </c:pt>
                <c:pt idx="2087" formatCode="General">
                  <c:v>72.710808695363198</c:v>
                </c:pt>
                <c:pt idx="2088" formatCode="General">
                  <c:v>72.718716381259256</c:v>
                </c:pt>
                <c:pt idx="2089" formatCode="General">
                  <c:v>72.726627012342519</c:v>
                </c:pt>
                <c:pt idx="2090" formatCode="General">
                  <c:v>72.734540597936927</c:v>
                </c:pt>
                <c:pt idx="2091" formatCode="General">
                  <c:v>72.74245714739196</c:v>
                </c:pt>
                <c:pt idx="2092" formatCode="General">
                  <c:v>72.750376670082758</c:v>
                </c:pt>
                <c:pt idx="2093" formatCode="General">
                  <c:v>72.758299175410272</c:v>
                </c:pt>
                <c:pt idx="2094" formatCode="General">
                  <c:v>72.766224672801386</c:v>
                </c:pt>
                <c:pt idx="2095" formatCode="General">
                  <c:v>72.774153171708988</c:v>
                </c:pt>
                <c:pt idx="2096" formatCode="General">
                  <c:v>72.782084681612133</c:v>
                </c:pt>
                <c:pt idx="2097" formatCode="General">
                  <c:v>72.790019212016162</c:v>
                </c:pt>
                <c:pt idx="2098" formatCode="General">
                  <c:v>72.797956772452849</c:v>
                </c:pt>
                <c:pt idx="2099" formatCode="General">
                  <c:v>72.805897372480487</c:v>
                </c:pt>
                <c:pt idx="2100" formatCode="General">
                  <c:v>72.813841021683984</c:v>
                </c:pt>
                <c:pt idx="2101" formatCode="General">
                  <c:v>72.821787729675123</c:v>
                </c:pt>
                <c:pt idx="2102" formatCode="General">
                  <c:v>72.829737506092542</c:v>
                </c:pt>
                <c:pt idx="2103" formatCode="General">
                  <c:v>72.837690360601968</c:v>
                </c:pt>
                <c:pt idx="2104" formatCode="General">
                  <c:v>72.84564630289627</c:v>
                </c:pt>
                <c:pt idx="2105" formatCode="General">
                  <c:v>72.853605342695616</c:v>
                </c:pt>
                <c:pt idx="2106" formatCode="General">
                  <c:v>72.861567489747657</c:v>
                </c:pt>
                <c:pt idx="2107" formatCode="General">
                  <c:v>72.869532753827556</c:v>
                </c:pt>
                <c:pt idx="2108" formatCode="General">
                  <c:v>72.877501144738218</c:v>
                </c:pt>
                <c:pt idx="2109" formatCode="General">
                  <c:v>72.885472672310343</c:v>
                </c:pt>
                <c:pt idx="2110" formatCode="General">
                  <c:v>72.893447346402638</c:v>
                </c:pt>
                <c:pt idx="2111" formatCode="General">
                  <c:v>72.901425176901881</c:v>
                </c:pt>
                <c:pt idx="2112" formatCode="General">
                  <c:v>72.909406173723099</c:v>
                </c:pt>
                <c:pt idx="2113" formatCode="General">
                  <c:v>72.917390346809668</c:v>
                </c:pt>
                <c:pt idx="2114" formatCode="General">
                  <c:v>72.925377706133517</c:v>
                </c:pt>
                <c:pt idx="2115" formatCode="General">
                  <c:v>72.933368261695179</c:v>
                </c:pt>
                <c:pt idx="2116" formatCode="General">
                  <c:v>72.941362023523993</c:v>
                </c:pt>
                <c:pt idx="2117" formatCode="General">
                  <c:v>72.949359001678218</c:v>
                </c:pt>
                <c:pt idx="2118" formatCode="General">
                  <c:v>72.957359206245158</c:v>
                </c:pt>
                <c:pt idx="2119" formatCode="General">
                  <c:v>72.965362647341365</c:v>
                </c:pt>
                <c:pt idx="2120" formatCode="General">
                  <c:v>72.973369335112665</c:v>
                </c:pt>
                <c:pt idx="2121" formatCode="General">
                  <c:v>72.981379279734455</c:v>
                </c:pt>
                <c:pt idx="2122" formatCode="General">
                  <c:v>72.989392491411692</c:v>
                </c:pt>
                <c:pt idx="2123" formatCode="General">
                  <c:v>72.99740898037912</c:v>
                </c:pt>
                <c:pt idx="2124" formatCode="General">
                  <c:v>73.005428756901466</c:v>
                </c:pt>
                <c:pt idx="2125" formatCode="General">
                  <c:v>73.013451831273443</c:v>
                </c:pt>
                <c:pt idx="2126" formatCode="General">
                  <c:v>73.021478213820004</c:v>
                </c:pt>
                <c:pt idx="2127" formatCode="General">
                  <c:v>73.029507914896485</c:v>
                </c:pt>
                <c:pt idx="2128" formatCode="General">
                  <c:v>73.037540944888676</c:v>
                </c:pt>
                <c:pt idx="2129" formatCode="General">
                  <c:v>73.045577314213048</c:v>
                </c:pt>
                <c:pt idx="2130" formatCode="General">
                  <c:v>73.053617033316883</c:v>
                </c:pt>
                <c:pt idx="2131" formatCode="General">
                  <c:v>73.061660112678439</c:v>
                </c:pt>
                <c:pt idx="2132" formatCode="General">
                  <c:v>73.069706562807028</c:v>
                </c:pt>
                <c:pt idx="2133" formatCode="General">
                  <c:v>73.077756394243252</c:v>
                </c:pt>
                <c:pt idx="2134" formatCode="General">
                  <c:v>73.085809617559121</c:v>
                </c:pt>
                <c:pt idx="2135" formatCode="General">
                  <c:v>73.093866243358221</c:v>
                </c:pt>
                <c:pt idx="2136" formatCode="General">
                  <c:v>73.101926282275841</c:v>
                </c:pt>
                <c:pt idx="2137" formatCode="General">
                  <c:v>73.10998974497916</c:v>
                </c:pt>
                <c:pt idx="2138" formatCode="General">
                  <c:v>73.118056642167389</c:v>
                </c:pt>
                <c:pt idx="2139" formatCode="General">
                  <c:v>73.126126984571926</c:v>
                </c:pt>
                <c:pt idx="2140" formatCode="General">
                  <c:v>73.134200782956526</c:v>
                </c:pt>
                <c:pt idx="2141" formatCode="General">
                  <c:v>73.142278048117447</c:v>
                </c:pt>
                <c:pt idx="2142" formatCode="General">
                  <c:v>73.150358790883629</c:v>
                </c:pt>
                <c:pt idx="2143" formatCode="General">
                  <c:v>73.158443022116842</c:v>
                </c:pt>
                <c:pt idx="2144" formatCode="General">
                  <c:v>73.166530752711836</c:v>
                </c:pt>
                <c:pt idx="2145" formatCode="General">
                  <c:v>73.174621993596517</c:v>
                </c:pt>
                <c:pt idx="2146" formatCode="General">
                  <c:v>73.182716755732187</c:v>
                </c:pt>
                <c:pt idx="2147" formatCode="General">
                  <c:v>73.190815050113486</c:v>
                </c:pt>
                <c:pt idx="2148" formatCode="General">
                  <c:v>73.198916887768874</c:v>
                </c:pt>
                <c:pt idx="2149" formatCode="General">
                  <c:v>73.207022279760494</c:v>
                </c:pt>
                <c:pt idx="2150" formatCode="General">
                  <c:v>73.215131237184579</c:v>
                </c:pt>
                <c:pt idx="2151" formatCode="General">
                  <c:v>73.223243771171482</c:v>
                </c:pt>
                <c:pt idx="2152" formatCode="General">
                  <c:v>73.231359892885877</c:v>
                </c:pt>
                <c:pt idx="2153" formatCode="General">
                  <c:v>73.239479613526939</c:v>
                </c:pt>
                <c:pt idx="2154" formatCode="General">
                  <c:v>73.247602944328548</c:v>
                </c:pt>
                <c:pt idx="2155" formatCode="General">
                  <c:v>73.255729896559373</c:v>
                </c:pt>
                <c:pt idx="2156" formatCode="General">
                  <c:v>73.263860481523153</c:v>
                </c:pt>
                <c:pt idx="2157" formatCode="General">
                  <c:v>73.271994710558815</c:v>
                </c:pt>
                <c:pt idx="2158" formatCode="General">
                  <c:v>73.280132595040655</c:v>
                </c:pt>
                <c:pt idx="2159" formatCode="General">
                  <c:v>73.288274146378484</c:v>
                </c:pt>
                <c:pt idx="2160" formatCode="General">
                  <c:v>73.296419376017909</c:v>
                </c:pt>
                <c:pt idx="2161" formatCode="General">
                  <c:v>73.304568295440376</c:v>
                </c:pt>
                <c:pt idx="2162" formatCode="General">
                  <c:v>73.312720916163485</c:v>
                </c:pt>
                <c:pt idx="2163" formatCode="General">
                  <c:v>73.320877249741059</c:v>
                </c:pt>
                <c:pt idx="2164" formatCode="General">
                  <c:v>73.3290373077634</c:v>
                </c:pt>
                <c:pt idx="2165" formatCode="General">
                  <c:v>73.337201101857445</c:v>
                </c:pt>
                <c:pt idx="2166" formatCode="General">
                  <c:v>73.345368643686911</c:v>
                </c:pt>
                <c:pt idx="2167" formatCode="General">
                  <c:v>73.353539944952615</c:v>
                </c:pt>
                <c:pt idx="2168" formatCode="General">
                  <c:v>73.361715017392513</c:v>
                </c:pt>
                <c:pt idx="2169" formatCode="General">
                  <c:v>73.369893872781915</c:v>
                </c:pt>
                <c:pt idx="2170" formatCode="General">
                  <c:v>73.378076522933767</c:v>
                </c:pt>
                <c:pt idx="2171" formatCode="General">
                  <c:v>73.386262979698799</c:v>
                </c:pt>
                <c:pt idx="2172" formatCode="General">
                  <c:v>73.394453254965583</c:v>
                </c:pt>
                <c:pt idx="2173" formatCode="General">
                  <c:v>73.402647360660993</c:v>
                </c:pt>
                <c:pt idx="2174" formatCode="General">
                  <c:v>73.410845308750126</c:v>
                </c:pt>
                <c:pt idx="2175" formatCode="General">
                  <c:v>73.419047111236722</c:v>
                </c:pt>
                <c:pt idx="2176" formatCode="General">
                  <c:v>73.427252780163187</c:v>
                </c:pt>
                <c:pt idx="2177" formatCode="General">
                  <c:v>73.43546232761085</c:v>
                </c:pt>
                <c:pt idx="2178" formatCode="General">
                  <c:v>73.443675765700263</c:v>
                </c:pt>
                <c:pt idx="2179" formatCode="General">
                  <c:v>73.451893106591271</c:v>
                </c:pt>
                <c:pt idx="2180" formatCode="General">
                  <c:v>73.46011436248321</c:v>
                </c:pt>
                <c:pt idx="2181" formatCode="General">
                  <c:v>73.468339545615251</c:v>
                </c:pt>
                <c:pt idx="2182" formatCode="General">
                  <c:v>73.47656866826641</c:v>
                </c:pt>
                <c:pt idx="2183" formatCode="General">
                  <c:v>73.484801742755948</c:v>
                </c:pt>
                <c:pt idx="2184" formatCode="General">
                  <c:v>73.493038781443417</c:v>
                </c:pt>
                <c:pt idx="2185" formatCode="General">
                  <c:v>73.501279796728952</c:v>
                </c:pt>
                <c:pt idx="2186" formatCode="General">
                  <c:v>73.509524801053487</c:v>
                </c:pt>
                <c:pt idx="2187" formatCode="General">
                  <c:v>73.517773806898944</c:v>
                </c:pt>
                <c:pt idx="2188" formatCode="General">
                  <c:v>73.526026826788396</c:v>
                </c:pt>
                <c:pt idx="2189" formatCode="General">
                  <c:v>73.534283873286384</c:v>
                </c:pt>
                <c:pt idx="2190" formatCode="General">
                  <c:v>73.542544958999045</c:v>
                </c:pt>
                <c:pt idx="2191" formatCode="General">
                  <c:v>73.550810096574352</c:v>
                </c:pt>
                <c:pt idx="2192" formatCode="General">
                  <c:v>73.559079298702372</c:v>
                </c:pt>
                <c:pt idx="2193" formatCode="General">
                  <c:v>73.567352578115432</c:v>
                </c:pt>
                <c:pt idx="2194" formatCode="General">
                  <c:v>73.575629947588354</c:v>
                </c:pt>
                <c:pt idx="2195" formatCode="General">
                  <c:v>73.583911419938673</c:v>
                </c:pt>
                <c:pt idx="2196" formatCode="General">
                  <c:v>73.592197008026901</c:v>
                </c:pt>
                <c:pt idx="2197" formatCode="General">
                  <c:v>73.600486724756692</c:v>
                </c:pt>
                <c:pt idx="2198" formatCode="General">
                  <c:v>73.608780583075088</c:v>
                </c:pt>
                <c:pt idx="2199" formatCode="General">
                  <c:v>73.617078595972785</c:v>
                </c:pt>
                <c:pt idx="2200" formatCode="General">
                  <c:v>73.625380776484306</c:v>
                </c:pt>
                <c:pt idx="2201" formatCode="General">
                  <c:v>73.633687137688256</c:v>
                </c:pt>
                <c:pt idx="2202" formatCode="General">
                  <c:v>73.641997692707562</c:v>
                </c:pt>
                <c:pt idx="2203" formatCode="General">
                  <c:v>73.650312454709692</c:v>
                </c:pt>
                <c:pt idx="2204" formatCode="General">
                  <c:v>73.658631436906873</c:v>
                </c:pt>
                <c:pt idx="2205" formatCode="General">
                  <c:v>73.666954652556413</c:v>
                </c:pt>
                <c:pt idx="2206" formatCode="General">
                  <c:v>73.67528211496078</c:v>
                </c:pt>
                <c:pt idx="2207" formatCode="General">
                  <c:v>73.683613837468002</c:v>
                </c:pt>
                <c:pt idx="2208" formatCode="General">
                  <c:v>73.691949833471853</c:v>
                </c:pt>
                <c:pt idx="2209" formatCode="General">
                  <c:v>73.700290116412035</c:v>
                </c:pt>
                <c:pt idx="2210" formatCode="General">
                  <c:v>73.708634699774464</c:v>
                </c:pt>
                <c:pt idx="2211" formatCode="General">
                  <c:v>73.716983597091584</c:v>
                </c:pt>
                <c:pt idx="2212" formatCode="General">
                  <c:v>73.72533682194252</c:v>
                </c:pt>
                <c:pt idx="2213" formatCode="General">
                  <c:v>73.733694387953335</c:v>
                </c:pt>
                <c:pt idx="2214" formatCode="General">
                  <c:v>73.742056308797331</c:v>
                </c:pt>
                <c:pt idx="2215" formatCode="General">
                  <c:v>73.750422598195271</c:v>
                </c:pt>
                <c:pt idx="2216" formatCode="General">
                  <c:v>73.758793269915643</c:v>
                </c:pt>
                <c:pt idx="2217" formatCode="General">
                  <c:v>73.767168337774862</c:v>
                </c:pt>
                <c:pt idx="2218" formatCode="General">
                  <c:v>73.775547815637665</c:v>
                </c:pt>
                <c:pt idx="2219" formatCode="General">
                  <c:v>73.783931717417161</c:v>
                </c:pt>
                <c:pt idx="2220" formatCode="General">
                  <c:v>73.792320057075301</c:v>
                </c:pt>
                <c:pt idx="2221" formatCode="General">
                  <c:v>73.800712848623007</c:v>
                </c:pt>
                <c:pt idx="2222" formatCode="General">
                  <c:v>73.809110106120485</c:v>
                </c:pt>
                <c:pt idx="2223" formatCode="General">
                  <c:v>73.817511843677451</c:v>
                </c:pt>
                <c:pt idx="2224" formatCode="General">
                  <c:v>73.825918075453487</c:v>
                </c:pt>
                <c:pt idx="2225" formatCode="General">
                  <c:v>73.83432881565821</c:v>
                </c:pt>
                <c:pt idx="2226" formatCode="General">
                  <c:v>73.842744078551576</c:v>
                </c:pt>
                <c:pt idx="2227" formatCode="General">
                  <c:v>73.851163878444211</c:v>
                </c:pt>
                <c:pt idx="2228" formatCode="General">
                  <c:v>73.859588229697536</c:v>
                </c:pt>
                <c:pt idx="2229" formatCode="General">
                  <c:v>73.868017146724284</c:v>
                </c:pt>
                <c:pt idx="2230" formatCode="General">
                  <c:v>73.87645064398852</c:v>
                </c:pt>
                <c:pt idx="2231" formatCode="General">
                  <c:v>73.884888736006076</c:v>
                </c:pt>
                <c:pt idx="2232" formatCode="General">
                  <c:v>73.893331437344798</c:v>
                </c:pt>
                <c:pt idx="2233" formatCode="General">
                  <c:v>73.901778762624829</c:v>
                </c:pt>
                <c:pt idx="2234" formatCode="General">
                  <c:v>73.91023072651889</c:v>
                </c:pt>
                <c:pt idx="2235" formatCode="General">
                  <c:v>73.918687343752552</c:v>
                </c:pt>
                <c:pt idx="2236" formatCode="General">
                  <c:v>73.927148629104536</c:v>
                </c:pt>
                <c:pt idx="2237" formatCode="General">
                  <c:v>73.935614597407053</c:v>
                </c:pt>
                <c:pt idx="2238" formatCode="General">
                  <c:v>73.944085263546029</c:v>
                </c:pt>
                <c:pt idx="2239" formatCode="General">
                  <c:v>73.952560642461421</c:v>
                </c:pt>
                <c:pt idx="2240" formatCode="General">
                  <c:v>73.961040749147557</c:v>
                </c:pt>
                <c:pt idx="2241" formatCode="General">
                  <c:v>73.969525598653334</c:v>
                </c:pt>
                <c:pt idx="2242" formatCode="General">
                  <c:v>73.978015206082617</c:v>
                </c:pt>
                <c:pt idx="2243" formatCode="General">
                  <c:v>73.986509586594522</c:v>
                </c:pt>
                <c:pt idx="2244" formatCode="General">
                  <c:v>73.995008755403688</c:v>
                </c:pt>
                <c:pt idx="2245" formatCode="General">
                  <c:v>74.003512727780631</c:v>
                </c:pt>
                <c:pt idx="2246" formatCode="General">
                  <c:v>74.012021519051999</c:v>
                </c:pt>
                <c:pt idx="2247" formatCode="General">
                  <c:v>74.020535144600942</c:v>
                </c:pt>
                <c:pt idx="2248" formatCode="General">
                  <c:v>74.029053619867355</c:v>
                </c:pt>
                <c:pt idx="2249" formatCode="General">
                  <c:v>74.037576960348289</c:v>
                </c:pt>
                <c:pt idx="2250" formatCode="General">
                  <c:v>74.046105181598165</c:v>
                </c:pt>
                <c:pt idx="2251" formatCode="General">
                  <c:v>74.054638299229183</c:v>
                </c:pt>
                <c:pt idx="2252" formatCode="General">
                  <c:v>74.063176328911581</c:v>
                </c:pt>
                <c:pt idx="2253" formatCode="General">
                  <c:v>74.071719286374005</c:v>
                </c:pt>
                <c:pt idx="2254" formatCode="General">
                  <c:v>74.080267187403834</c:v>
                </c:pt>
                <c:pt idx="2255" formatCode="General">
                  <c:v>74.088820047847449</c:v>
                </c:pt>
                <c:pt idx="2256" formatCode="General">
                  <c:v>74.097377883610648</c:v>
                </c:pt>
                <c:pt idx="2257" formatCode="General">
                  <c:v>74.105940710658913</c:v>
                </c:pt>
                <c:pt idx="2258" formatCode="General">
                  <c:v>74.114508545017799</c:v>
                </c:pt>
                <c:pt idx="2259" formatCode="General">
                  <c:v>74.123081402773224</c:v>
                </c:pt>
                <c:pt idx="2260" formatCode="General">
                  <c:v>74.131659300071831</c:v>
                </c:pt>
                <c:pt idx="2261" formatCode="General">
                  <c:v>74.140242253121386</c:v>
                </c:pt>
                <c:pt idx="2262" formatCode="General">
                  <c:v>74.148830278191028</c:v>
                </c:pt>
                <c:pt idx="2263" formatCode="General">
                  <c:v>74.157423391611658</c:v>
                </c:pt>
                <c:pt idx="2264" formatCode="General">
                  <c:v>74.166021609776308</c:v>
                </c:pt>
                <c:pt idx="2265" formatCode="General">
                  <c:v>74.174624949140508</c:v>
                </c:pt>
                <c:pt idx="2266" formatCode="General">
                  <c:v>74.183233426222543</c:v>
                </c:pt>
                <c:pt idx="2267" formatCode="General">
                  <c:v>74.191847057603965</c:v>
                </c:pt>
                <c:pt idx="2268" formatCode="General">
                  <c:v>74.200465859929793</c:v>
                </c:pt>
                <c:pt idx="2269" formatCode="General">
                  <c:v>74.209089849909034</c:v>
                </c:pt>
                <c:pt idx="2270" formatCode="General">
                  <c:v>74.217719044314876</c:v>
                </c:pt>
                <c:pt idx="2271" formatCode="General">
                  <c:v>74.226353459985248</c:v>
                </c:pt>
                <c:pt idx="2272" formatCode="General">
                  <c:v>74.234993113823023</c:v>
                </c:pt>
                <c:pt idx="2273" formatCode="General">
                  <c:v>74.243638022796489</c:v>
                </c:pt>
                <c:pt idx="2274" formatCode="General">
                  <c:v>74.252288203939699</c:v>
                </c:pt>
                <c:pt idx="2275" formatCode="General">
                  <c:v>74.260943674352845</c:v>
                </c:pt>
                <c:pt idx="2276" formatCode="General">
                  <c:v>74.269604451202639</c:v>
                </c:pt>
                <c:pt idx="2277" formatCode="General">
                  <c:v>74.278270551722713</c:v>
                </c:pt>
                <c:pt idx="2278" formatCode="General">
                  <c:v>74.286941993213972</c:v>
                </c:pt>
                <c:pt idx="2279" formatCode="General">
                  <c:v>74.295618793045051</c:v>
                </c:pt>
                <c:pt idx="2280" formatCode="General">
                  <c:v>74.30430096865264</c:v>
                </c:pt>
                <c:pt idx="2281" formatCode="General">
                  <c:v>74.312988537541912</c:v>
                </c:pt>
                <c:pt idx="2282" formatCode="General">
                  <c:v>74.321681517286891</c:v>
                </c:pt>
                <c:pt idx="2283" formatCode="General">
                  <c:v>74.330379925530906</c:v>
                </c:pt>
                <c:pt idx="2284" formatCode="General">
                  <c:v>74.33908377998695</c:v>
                </c:pt>
                <c:pt idx="2285" formatCode="General">
                  <c:v>74.347793098438132</c:v>
                </c:pt>
                <c:pt idx="2286" formatCode="General">
                  <c:v>74.356507898738045</c:v>
                </c:pt>
                <c:pt idx="2287" formatCode="General">
                  <c:v>74.365228198811153</c:v>
                </c:pt>
                <c:pt idx="2288" formatCode="General">
                  <c:v>74.373954016653315</c:v>
                </c:pt>
                <c:pt idx="2289" formatCode="General">
                  <c:v>74.38268537033214</c:v>
                </c:pt>
                <c:pt idx="2290" formatCode="General">
                  <c:v>74.391422277987303</c:v>
                </c:pt>
                <c:pt idx="2291" formatCode="General">
                  <c:v>74.400164757831178</c:v>
                </c:pt>
                <c:pt idx="2292" formatCode="General">
                  <c:v>74.408912828149184</c:v>
                </c:pt>
                <c:pt idx="2293" formatCode="General">
                  <c:v>74.417666507300083</c:v>
                </c:pt>
                <c:pt idx="2294" formatCode="General">
                  <c:v>74.426425813716619</c:v>
                </c:pt>
                <c:pt idx="2295" formatCode="General">
                  <c:v>74.435190765905858</c:v>
                </c:pt>
                <c:pt idx="2296" formatCode="General">
                  <c:v>74.443961382449586</c:v>
                </c:pt>
                <c:pt idx="2297" formatCode="General">
                  <c:v>74.45273768200488</c:v>
                </c:pt>
                <c:pt idx="2298" formatCode="General">
                  <c:v>74.461519683304431</c:v>
                </c:pt>
                <c:pt idx="2299" formatCode="General">
                  <c:v>74.470307405157044</c:v>
                </c:pt>
                <c:pt idx="2300" formatCode="General">
                  <c:v>74.47910086644815</c:v>
                </c:pt>
                <c:pt idx="2301" formatCode="General">
                  <c:v>74.487900086140129</c:v>
                </c:pt>
                <c:pt idx="2302" formatCode="General">
                  <c:v>74.496705083272914</c:v>
                </c:pt>
                <c:pt idx="2303" formatCode="General">
                  <c:v>74.505515876964367</c:v>
                </c:pt>
                <c:pt idx="2304" formatCode="General">
                  <c:v>74.51433248641078</c:v>
                </c:pt>
                <c:pt idx="2305" formatCode="General">
                  <c:v>74.523154930887358</c:v>
                </c:pt>
                <c:pt idx="2306" formatCode="General">
                  <c:v>74.531983229748661</c:v>
                </c:pt>
                <c:pt idx="2307" formatCode="General">
                  <c:v>74.540817402429084</c:v>
                </c:pt>
                <c:pt idx="2308" formatCode="General">
                  <c:v>74.549657468443414</c:v>
                </c:pt>
                <c:pt idx="2309" formatCode="General">
                  <c:v>74.558503447387196</c:v>
                </c:pt>
                <c:pt idx="2310" formatCode="General">
                  <c:v>74.567355358937334</c:v>
                </c:pt>
                <c:pt idx="2311" formatCode="General">
                  <c:v>74.576213222852502</c:v>
                </c:pt>
                <c:pt idx="2312" formatCode="General">
                  <c:v>74.585077058973681</c:v>
                </c:pt>
                <c:pt idx="2313" formatCode="General">
                  <c:v>74.593946887224703</c:v>
                </c:pt>
                <c:pt idx="2314" formatCode="General">
                  <c:v>74.602822727612661</c:v>
                </c:pt>
                <c:pt idx="2315" formatCode="General">
                  <c:v>74.611704600228464</c:v>
                </c:pt>
                <c:pt idx="2316" formatCode="General">
                  <c:v>74.620592525247375</c:v>
                </c:pt>
                <c:pt idx="2317" formatCode="General">
                  <c:v>74.629486522929525</c:v>
                </c:pt>
                <c:pt idx="2318" formatCode="General">
                  <c:v>74.638386613620369</c:v>
                </c:pt>
                <c:pt idx="2319" formatCode="General">
                  <c:v>74.647292817751278</c:v>
                </c:pt>
                <c:pt idx="2320" formatCode="General">
                  <c:v>74.656205155840041</c:v>
                </c:pt>
                <c:pt idx="2321" formatCode="General">
                  <c:v>74.665123648491445</c:v>
                </c:pt>
                <c:pt idx="2322" formatCode="General">
                  <c:v>74.674048316397702</c:v>
                </c:pt>
                <c:pt idx="2323" formatCode="General">
                  <c:v>74.682979180339103</c:v>
                </c:pt>
                <c:pt idx="2324" formatCode="General">
                  <c:v>74.691916261184545</c:v>
                </c:pt>
                <c:pt idx="2325" formatCode="General">
                  <c:v>74.700859579891954</c:v>
                </c:pt>
                <c:pt idx="2326" formatCode="General">
                  <c:v>74.709809157509056</c:v>
                </c:pt>
                <c:pt idx="2327" formatCode="General">
                  <c:v>74.718765015173773</c:v>
                </c:pt>
                <c:pt idx="2328" formatCode="General">
                  <c:v>74.727727174114804</c:v>
                </c:pt>
                <c:pt idx="2329" formatCode="General">
                  <c:v>74.736695655652284</c:v>
                </c:pt>
                <c:pt idx="2330" formatCode="General">
                  <c:v>74.745670481198232</c:v>
                </c:pt>
                <c:pt idx="2331" formatCode="General">
                  <c:v>74.754651672257211</c:v>
                </c:pt>
                <c:pt idx="2332" formatCode="General">
                  <c:v>74.763639250426905</c:v>
                </c:pt>
                <c:pt idx="2333" formatCode="General">
                  <c:v>74.772633237398637</c:v>
                </c:pt>
                <c:pt idx="2334" formatCode="General">
                  <c:v>74.781633654958071</c:v>
                </c:pt>
                <c:pt idx="2335" formatCode="General">
                  <c:v>74.790640524985676</c:v>
                </c:pt>
                <c:pt idx="2336" formatCode="General">
                  <c:v>74.79965386945743</c:v>
                </c:pt>
                <c:pt idx="2337" formatCode="General">
                  <c:v>74.808673710445376</c:v>
                </c:pt>
                <c:pt idx="2338" formatCode="General">
                  <c:v>74.817700070118235</c:v>
                </c:pt>
                <c:pt idx="2339" formatCode="General">
                  <c:v>74.826732970742015</c:v>
                </c:pt>
                <c:pt idx="2340" formatCode="General">
                  <c:v>74.835772434680663</c:v>
                </c:pt>
                <c:pt idx="2341" formatCode="General">
                  <c:v>74.844818484396626</c:v>
                </c:pt>
                <c:pt idx="2342" formatCode="General">
                  <c:v>74.853871142451553</c:v>
                </c:pt>
                <c:pt idx="2343" formatCode="General">
                  <c:v>74.862930431506854</c:v>
                </c:pt>
                <c:pt idx="2344" formatCode="General">
                  <c:v>74.871996374324439</c:v>
                </c:pt>
                <c:pt idx="2345" formatCode="General">
                  <c:v>74.881068993767215</c:v>
                </c:pt>
                <c:pt idx="2346" formatCode="General">
                  <c:v>74.89014831279988</c:v>
                </c:pt>
                <c:pt idx="2347" formatCode="General">
                  <c:v>74.899234354489508</c:v>
                </c:pt>
                <c:pt idx="2348" formatCode="General">
                  <c:v>74.908327142006172</c:v>
                </c:pt>
                <c:pt idx="2349" formatCode="General">
                  <c:v>74.917426698623686</c:v>
                </c:pt>
                <c:pt idx="2350" formatCode="General">
                  <c:v>74.926533047720255</c:v>
                </c:pt>
                <c:pt idx="2351" formatCode="General">
                  <c:v>74.935646212779119</c:v>
                </c:pt>
                <c:pt idx="2352" formatCode="General">
                  <c:v>74.94476621738923</c:v>
                </c:pt>
                <c:pt idx="2353" formatCode="General">
                  <c:v>74.953893085245994</c:v>
                </c:pt>
                <c:pt idx="2354" formatCode="General">
                  <c:v>74.963026840151926</c:v>
                </c:pt>
                <c:pt idx="2355" formatCode="General">
                  <c:v>74.9721675060173</c:v>
                </c:pt>
                <c:pt idx="2356" formatCode="General">
                  <c:v>74.981315106860976</c:v>
                </c:pt>
                <c:pt idx="2357" formatCode="General">
                  <c:v>74.990469666810995</c:v>
                </c:pt>
                <c:pt idx="2358" formatCode="General">
                  <c:v>74.999631210105335</c:v>
                </c:pt>
                <c:pt idx="2359" formatCode="General">
                  <c:v>75.008799761092646</c:v>
                </c:pt>
                <c:pt idx="2360" formatCode="General">
                  <c:v>75.017975344232923</c:v>
                </c:pt>
                <c:pt idx="2361" formatCode="General">
                  <c:v>75.027157984098338</c:v>
                </c:pt>
                <c:pt idx="2362" formatCode="General">
                  <c:v>75.036347705373899</c:v>
                </c:pt>
                <c:pt idx="2363" formatCode="General">
                  <c:v>75.045544532858187</c:v>
                </c:pt>
                <c:pt idx="2364" formatCode="General">
                  <c:v>75.054748491464153</c:v>
                </c:pt>
                <c:pt idx="2365" formatCode="General">
                  <c:v>75.063959606219882</c:v>
                </c:pt>
                <c:pt idx="2366" formatCode="General">
                  <c:v>75.073177902269279</c:v>
                </c:pt>
                <c:pt idx="2367" formatCode="General">
                  <c:v>75.082403404872949</c:v>
                </c:pt>
                <c:pt idx="2368" formatCode="General">
                  <c:v>75.091636139408891</c:v>
                </c:pt>
                <c:pt idx="2369" formatCode="General">
                  <c:v>75.100876131373312</c:v>
                </c:pt>
                <c:pt idx="2370" formatCode="General">
                  <c:v>75.110123406381405</c:v>
                </c:pt>
                <c:pt idx="2371" formatCode="General">
                  <c:v>75.119377990168161</c:v>
                </c:pt>
                <c:pt idx="2372" formatCode="General">
                  <c:v>75.128639908589165</c:v>
                </c:pt>
                <c:pt idx="2373" formatCode="General">
                  <c:v>75.137909187621389</c:v>
                </c:pt>
                <c:pt idx="2374" formatCode="General">
                  <c:v>75.147185853364064</c:v>
                </c:pt>
                <c:pt idx="2375" formatCode="General">
                  <c:v>75.156469932039442</c:v>
                </c:pt>
                <c:pt idx="2376" formatCode="General">
                  <c:v>75.16576144999361</c:v>
                </c:pt>
                <c:pt idx="2377" formatCode="General">
                  <c:v>75.175060433697425</c:v>
                </c:pt>
                <c:pt idx="2378" formatCode="General">
                  <c:v>75.184366909747283</c:v>
                </c:pt>
                <c:pt idx="2379" formatCode="General">
                  <c:v>75.193680904865985</c:v>
                </c:pt>
                <c:pt idx="2380" formatCode="General">
                  <c:v>75.203002445903579</c:v>
                </c:pt>
                <c:pt idx="2381" formatCode="General">
                  <c:v>75.21233155983829</c:v>
                </c:pt>
                <c:pt idx="2382" formatCode="General">
                  <c:v>75.221668273777297</c:v>
                </c:pt>
                <c:pt idx="2383" formatCode="General">
                  <c:v>75.231012614957763</c:v>
                </c:pt>
                <c:pt idx="2384" formatCode="General">
                  <c:v>75.24036461074752</c:v>
                </c:pt>
                <c:pt idx="2385" formatCode="General">
                  <c:v>75.249724288646135</c:v>
                </c:pt>
                <c:pt idx="2386" formatCode="General">
                  <c:v>75.259091676285777</c:v>
                </c:pt>
                <c:pt idx="2387" formatCode="General">
                  <c:v>75.268466801432055</c:v>
                </c:pt>
                <c:pt idx="2388" formatCode="General">
                  <c:v>75.27784969198504</c:v>
                </c:pt>
                <c:pt idx="2389" formatCode="General">
                  <c:v>75.287240375980105</c:v>
                </c:pt>
                <c:pt idx="2390" formatCode="General">
                  <c:v>75.296638881588947</c:v>
                </c:pt>
                <c:pt idx="2391" formatCode="General">
                  <c:v>75.306045237120443</c:v>
                </c:pt>
                <c:pt idx="2392" formatCode="General">
                  <c:v>75.315459471021697</c:v>
                </c:pt>
                <c:pt idx="2393" formatCode="General">
                  <c:v>75.324881611878908</c:v>
                </c:pt>
                <c:pt idx="2394" formatCode="General">
                  <c:v>75.334311688418424</c:v>
                </c:pt>
                <c:pt idx="2395" formatCode="General">
                  <c:v>75.343749729507621</c:v>
                </c:pt>
                <c:pt idx="2396" formatCode="General">
                  <c:v>75.353195764156013</c:v>
                </c:pt>
                <c:pt idx="2397" formatCode="General">
                  <c:v>75.362649821516172</c:v>
                </c:pt>
                <c:pt idx="2398" formatCode="General">
                  <c:v>75.372111930884699</c:v>
                </c:pt>
                <c:pt idx="2399" formatCode="General">
                  <c:v>75.381582121703346</c:v>
                </c:pt>
                <c:pt idx="2400" formatCode="General">
                  <c:v>75.391060423559949</c:v>
                </c:pt>
                <c:pt idx="2401" formatCode="General">
                  <c:v>75.400546866189444</c:v>
                </c:pt>
                <c:pt idx="2402" formatCode="General">
                  <c:v>75.410041479475026</c:v>
                </c:pt>
                <c:pt idx="2403" formatCode="General">
                  <c:v>75.419544293449107</c:v>
                </c:pt>
                <c:pt idx="2404" formatCode="General">
                  <c:v>75.429055338294333</c:v>
                </c:pt>
                <c:pt idx="2405" formatCode="General">
                  <c:v>75.438574644344769</c:v>
                </c:pt>
                <c:pt idx="2406" formatCode="General">
                  <c:v>75.448102242086904</c:v>
                </c:pt>
                <c:pt idx="2407" formatCode="General">
                  <c:v>75.457638162160762</c:v>
                </c:pt>
                <c:pt idx="2408" formatCode="General">
                  <c:v>75.467182435360982</c:v>
                </c:pt>
                <c:pt idx="2409" formatCode="General">
                  <c:v>75.476735092637924</c:v>
                </c:pt>
                <c:pt idx="2410" formatCode="General">
                  <c:v>75.486296165098864</c:v>
                </c:pt>
                <c:pt idx="2411" formatCode="General">
                  <c:v>75.495865684008976</c:v>
                </c:pt>
                <c:pt idx="2412" formatCode="General">
                  <c:v>75.505443680792624</c:v>
                </c:pt>
                <c:pt idx="2413" formatCode="General">
                  <c:v>75.515030187034384</c:v>
                </c:pt>
                <c:pt idx="2414" formatCode="General">
                  <c:v>75.524625234480325</c:v>
                </c:pt>
                <c:pt idx="2415" formatCode="General">
                  <c:v>75.534228855039046</c:v>
                </c:pt>
                <c:pt idx="2416" formatCode="General">
                  <c:v>75.54384108078294</c:v>
                </c:pt>
                <c:pt idx="2417" formatCode="General">
                  <c:v>75.553461943949415</c:v>
                </c:pt>
                <c:pt idx="2418" formatCode="General">
                  <c:v>75.563091476942034</c:v>
                </c:pt>
                <c:pt idx="2419" formatCode="General">
                  <c:v>75.572729712331707</c:v>
                </c:pt>
                <c:pt idx="2420" formatCode="General">
                  <c:v>75.582376682857969</c:v>
                </c:pt>
                <c:pt idx="2421" formatCode="General">
                  <c:v>75.592032421430261</c:v>
                </c:pt>
                <c:pt idx="2422" formatCode="General">
                  <c:v>75.601696961129036</c:v>
                </c:pt>
                <c:pt idx="2423" formatCode="General">
                  <c:v>75.611370335207155</c:v>
                </c:pt>
                <c:pt idx="2424" formatCode="General">
                  <c:v>75.621052577091078</c:v>
                </c:pt>
                <c:pt idx="2425" formatCode="General">
                  <c:v>75.630743720382199</c:v>
                </c:pt>
                <c:pt idx="2426" formatCode="General">
                  <c:v>75.640443798858072</c:v>
                </c:pt>
                <c:pt idx="2427" formatCode="General">
                  <c:v>75.650152846473802</c:v>
                </c:pt>
                <c:pt idx="2428" formatCode="General">
                  <c:v>75.659870897363291</c:v>
                </c:pt>
                <c:pt idx="2429" formatCode="General">
                  <c:v>75.669597985840653</c:v>
                </c:pt>
                <c:pt idx="2430" formatCode="General">
                  <c:v>75.67933414640143</c:v>
                </c:pt>
                <c:pt idx="2431" formatCode="General">
                  <c:v>75.689079413724087</c:v>
                </c:pt>
                <c:pt idx="2432" formatCode="General">
                  <c:v>75.698833822671276</c:v>
                </c:pt>
                <c:pt idx="2433" formatCode="General">
                  <c:v>75.708597408291311</c:v>
                </c:pt>
                <c:pt idx="2434" formatCode="General">
                  <c:v>75.718370205819454</c:v>
                </c:pt>
                <c:pt idx="2435" formatCode="General">
                  <c:v>75.728152250679457</c:v>
                </c:pt>
                <c:pt idx="2436" formatCode="General">
                  <c:v>75.737943578484831</c:v>
                </c:pt>
                <c:pt idx="2437" formatCode="General">
                  <c:v>75.747744225040449</c:v>
                </c:pt>
                <c:pt idx="2438" formatCode="General">
                  <c:v>75.757554226343828</c:v>
                </c:pt>
                <c:pt idx="2439" formatCode="General">
                  <c:v>75.767373618586745</c:v>
                </c:pt>
                <c:pt idx="2440" formatCode="General">
                  <c:v>75.777202438156593</c:v>
                </c:pt>
                <c:pt idx="2441" formatCode="General">
                  <c:v>75.78704072163795</c:v>
                </c:pt>
                <c:pt idx="2442" formatCode="General">
                  <c:v>75.796888505814067</c:v>
                </c:pt>
                <c:pt idx="2443" formatCode="General">
                  <c:v>75.806745827668379</c:v>
                </c:pt>
                <c:pt idx="2444" formatCode="General">
                  <c:v>75.816612724386033</c:v>
                </c:pt>
                <c:pt idx="2445" formatCode="General">
                  <c:v>75.826489233355431</c:v>
                </c:pt>
                <c:pt idx="2446" formatCode="General">
                  <c:v>75.83637539216987</c:v>
                </c:pt>
                <c:pt idx="2447" formatCode="General">
                  <c:v>75.846271238629029</c:v>
                </c:pt>
                <c:pt idx="2448" formatCode="General">
                  <c:v>75.856176810740621</c:v>
                </c:pt>
                <c:pt idx="2449" formatCode="General">
                  <c:v>75.866092146721954</c:v>
                </c:pt>
                <c:pt idx="2450" formatCode="General">
                  <c:v>75.876017285001666</c:v>
                </c:pt>
                <c:pt idx="2451" formatCode="General">
                  <c:v>75.885952264221217</c:v>
                </c:pt>
                <c:pt idx="2452" formatCode="General">
                  <c:v>75.895897123236693</c:v>
                </c:pt>
                <c:pt idx="2453" formatCode="General">
                  <c:v>75.905851901120386</c:v>
                </c:pt>
                <c:pt idx="2454" formatCode="General">
                  <c:v>75.915816637162507</c:v>
                </c:pt>
                <c:pt idx="2455" formatCode="General">
                  <c:v>75.925791370872972</c:v>
                </c:pt>
                <c:pt idx="2456" formatCode="General">
                  <c:v>75.93577614198297</c:v>
                </c:pt>
                <c:pt idx="2457" formatCode="General">
                  <c:v>75.945770990446917</c:v>
                </c:pt>
                <c:pt idx="2458" formatCode="General">
                  <c:v>75.955775956444015</c:v>
                </c:pt>
                <c:pt idx="2459" formatCode="General">
                  <c:v>75.965791080380185</c:v>
                </c:pt>
                <c:pt idx="2460" formatCode="General">
                  <c:v>75.975816402889748</c:v>
                </c:pt>
                <c:pt idx="2461" formatCode="General">
                  <c:v>75.985851964837309</c:v>
                </c:pt>
                <c:pt idx="2462" formatCode="General">
                  <c:v>75.995897807319608</c:v>
                </c:pt>
                <c:pt idx="2463" formatCode="General">
                  <c:v>76.005953971667296</c:v>
                </c:pt>
                <c:pt idx="2464" formatCode="General">
                  <c:v>76.016020499446896</c:v>
                </c:pt>
                <c:pt idx="2465" formatCode="General">
                  <c:v>76.026097432462578</c:v>
                </c:pt>
                <c:pt idx="2466" formatCode="General">
                  <c:v>76.036184812758208</c:v>
                </c:pt>
                <c:pt idx="2467" formatCode="General">
                  <c:v>76.04628268261915</c:v>
                </c:pt>
                <c:pt idx="2468" formatCode="General">
                  <c:v>76.056391084574315</c:v>
                </c:pt>
                <c:pt idx="2469" formatCode="General">
                  <c:v>76.066510061398063</c:v>
                </c:pt>
                <c:pt idx="2470" formatCode="General">
                  <c:v>76.076639656112178</c:v>
                </c:pt>
                <c:pt idx="2471" formatCode="General">
                  <c:v>76.086779911987961</c:v>
                </c:pt>
                <c:pt idx="2472" formatCode="General">
                  <c:v>76.096930872548185</c:v>
                </c:pt>
                <c:pt idx="2473" formatCode="General">
                  <c:v>76.107092581569191</c:v>
                </c:pt>
                <c:pt idx="2474" formatCode="General">
                  <c:v>76.117265083082884</c:v>
                </c:pt>
                <c:pt idx="2475" formatCode="General">
                  <c:v>76.127448421378958</c:v>
                </c:pt>
                <c:pt idx="2476" formatCode="General">
                  <c:v>76.137642641006835</c:v>
                </c:pt>
                <c:pt idx="2477" formatCode="General">
                  <c:v>76.147847786778001</c:v>
                </c:pt>
                <c:pt idx="2478" formatCode="General">
                  <c:v>76.158063903767996</c:v>
                </c:pt>
                <c:pt idx="2479" formatCode="General">
                  <c:v>76.16829103731871</c:v>
                </c:pt>
                <c:pt idx="2480" formatCode="General">
                  <c:v>76.178529233040493</c:v>
                </c:pt>
                <c:pt idx="2481" formatCode="General">
                  <c:v>76.188778536814439</c:v>
                </c:pt>
                <c:pt idx="2482" formatCode="General">
                  <c:v>76.199038994794677</c:v>
                </c:pt>
                <c:pt idx="2483" formatCode="General">
                  <c:v>76.20931065341054</c:v>
                </c:pt>
                <c:pt idx="2484" formatCode="General">
                  <c:v>76.21959355936896</c:v>
                </c:pt>
                <c:pt idx="2485" formatCode="General">
                  <c:v>76.229887759656734</c:v>
                </c:pt>
                <c:pt idx="2486" formatCode="General">
                  <c:v>76.240193301542902</c:v>
                </c:pt>
                <c:pt idx="2487" formatCode="General">
                  <c:v>76.250510232581092</c:v>
                </c:pt>
                <c:pt idx="2488" formatCode="General">
                  <c:v>76.260838600611962</c:v>
                </c:pt>
                <c:pt idx="2489" formatCode="General">
                  <c:v>76.271178453765586</c:v>
                </c:pt>
                <c:pt idx="2490" formatCode="General">
                  <c:v>76.281529840463904</c:v>
                </c:pt>
                <c:pt idx="2491" formatCode="General">
                  <c:v>76.291892809423231</c:v>
                </c:pt>
                <c:pt idx="2492" formatCode="General">
                  <c:v>76.302267409656721</c:v>
                </c:pt>
                <c:pt idx="2493" formatCode="General">
                  <c:v>76.312653690476949</c:v>
                </c:pt>
                <c:pt idx="2494" formatCode="General">
                  <c:v>76.323051701498386</c:v>
                </c:pt>
                <c:pt idx="2495" formatCode="General">
                  <c:v>76.333461492640069</c:v>
                </c:pt>
                <c:pt idx="2496" formatCode="General">
                  <c:v>76.343883114128161</c:v>
                </c:pt>
                <c:pt idx="2497" formatCode="General">
                  <c:v>76.35431661649865</c:v>
                </c:pt>
                <c:pt idx="2498" formatCode="General">
                  <c:v>76.364762050599907</c:v>
                </c:pt>
                <c:pt idx="2499" formatCode="General">
                  <c:v>76.375219467595556</c:v>
                </c:pt>
                <c:pt idx="2500" formatCode="General">
                  <c:v>76.385688918967006</c:v>
                </c:pt>
                <c:pt idx="2501" formatCode="General">
                  <c:v>76.396170456516373</c:v>
                </c:pt>
                <c:pt idx="2502" formatCode="General">
                  <c:v>76.406664132369201</c:v>
                </c:pt>
                <c:pt idx="2503" formatCode="General">
                  <c:v>76.417169998977286</c:v>
                </c:pt>
                <c:pt idx="2504" formatCode="General">
                  <c:v>76.427688109121533</c:v>
                </c:pt>
                <c:pt idx="2505" formatCode="General">
                  <c:v>76.438218515914826</c:v>
                </c:pt>
                <c:pt idx="2506" formatCode="General">
                  <c:v>76.448761272804987</c:v>
                </c:pt>
                <c:pt idx="2507" formatCode="General">
                  <c:v>76.459316433577655</c:v>
                </c:pt>
                <c:pt idx="2508" formatCode="General">
                  <c:v>76.469884052359347</c:v>
                </c:pt>
                <c:pt idx="2509" formatCode="General">
                  <c:v>76.480464183620384</c:v>
                </c:pt>
                <c:pt idx="2510" formatCode="General">
                  <c:v>76.491056882178057</c:v>
                </c:pt>
                <c:pt idx="2511" formatCode="General">
                  <c:v>76.501662203199601</c:v>
                </c:pt>
                <c:pt idx="2512" formatCode="General">
                  <c:v>76.512280202205332</c:v>
                </c:pt>
                <c:pt idx="2513" formatCode="General">
                  <c:v>76.522910935071863</c:v>
                </c:pt>
                <c:pt idx="2514" formatCode="General">
                  <c:v>76.533554458035226</c:v>
                </c:pt>
                <c:pt idx="2515" formatCode="General">
                  <c:v>76.54421082769413</c:v>
                </c:pt>
                <c:pt idx="2516" formatCode="General">
                  <c:v>76.554880101013225</c:v>
                </c:pt>
                <c:pt idx="2517" formatCode="General">
                  <c:v>76.565562335326391</c:v>
                </c:pt>
                <c:pt idx="2518" formatCode="General">
                  <c:v>76.576257588340027</c:v>
                </c:pt>
                <c:pt idx="2519" formatCode="General">
                  <c:v>76.586965918136556</c:v>
                </c:pt>
                <c:pt idx="2520" formatCode="General">
                  <c:v>76.597687383177728</c:v>
                </c:pt>
                <c:pt idx="2521" formatCode="General">
                  <c:v>76.60842204230805</c:v>
                </c:pt>
                <c:pt idx="2522" formatCode="General">
                  <c:v>76.619169954758405</c:v>
                </c:pt>
                <c:pt idx="2523" formatCode="General">
                  <c:v>76.629931180149498</c:v>
                </c:pt>
                <c:pt idx="2524" formatCode="General">
                  <c:v>76.640705778495416</c:v>
                </c:pt>
                <c:pt idx="2525" formatCode="General">
                  <c:v>76.651493810207327</c:v>
                </c:pt>
                <c:pt idx="2526" formatCode="General">
                  <c:v>76.662295336097046</c:v>
                </c:pt>
                <c:pt idx="2527" formatCode="General">
                  <c:v>76.673110417380784</c:v>
                </c:pt>
                <c:pt idx="2528" formatCode="General">
                  <c:v>76.683939115682918</c:v>
                </c:pt>
                <c:pt idx="2529" formatCode="General">
                  <c:v>76.694781493039713</c:v>
                </c:pt>
                <c:pt idx="2530" formatCode="General">
                  <c:v>76.705637611903271</c:v>
                </c:pt>
                <c:pt idx="2531" formatCode="General">
                  <c:v>76.716507535145226</c:v>
                </c:pt>
                <c:pt idx="2532" formatCode="General">
                  <c:v>76.727391326060868</c:v>
                </c:pt>
                <c:pt idx="2533" formatCode="General">
                  <c:v>76.738289048372977</c:v>
                </c:pt>
                <c:pt idx="2534" formatCode="General">
                  <c:v>76.749200766235944</c:v>
                </c:pt>
                <c:pt idx="2535" formatCode="General">
                  <c:v>76.760126544239725</c:v>
                </c:pt>
                <c:pt idx="2536" formatCode="General">
                  <c:v>76.771066447414043</c:v>
                </c:pt>
                <c:pt idx="2537" formatCode="General">
                  <c:v>76.782020541232555</c:v>
                </c:pt>
                <c:pt idx="2538" formatCode="General">
                  <c:v>76.792988891617014</c:v>
                </c:pt>
                <c:pt idx="2539" formatCode="General">
                  <c:v>76.803971564941591</c:v>
                </c:pt>
                <c:pt idx="2540" formatCode="General">
                  <c:v>76.81496862803715</c:v>
                </c:pt>
                <c:pt idx="2541" formatCode="General">
                  <c:v>76.825980148195654</c:v>
                </c:pt>
                <c:pt idx="2542" formatCode="General">
                  <c:v>76.83700619317456</c:v>
                </c:pt>
                <c:pt idx="2543" formatCode="General">
                  <c:v>76.848046831201302</c:v>
                </c:pt>
                <c:pt idx="2544" formatCode="General">
                  <c:v>76.859102130977888</c:v>
                </c:pt>
                <c:pt idx="2545" formatCode="General">
                  <c:v>76.870172161685375</c:v>
                </c:pt>
                <c:pt idx="2546" formatCode="General">
                  <c:v>76.881256992988597</c:v>
                </c:pt>
                <c:pt idx="2547" formatCode="General">
                  <c:v>76.89235669504086</c:v>
                </c:pt>
                <c:pt idx="2548" formatCode="General">
                  <c:v>76.903471338488643</c:v>
                </c:pt>
                <c:pt idx="2549" formatCode="General">
                  <c:v>76.914600994476544</c:v>
                </c:pt>
                <c:pt idx="2550" formatCode="General">
                  <c:v>76.925745734651983</c:v>
                </c:pt>
                <c:pt idx="2551" formatCode="General">
                  <c:v>76.936905631170291</c:v>
                </c:pt>
                <c:pt idx="2552" formatCode="General">
                  <c:v>76.948080756699667</c:v>
                </c:pt>
                <c:pt idx="2553" formatCode="General">
                  <c:v>76.959271184426228</c:v>
                </c:pt>
                <c:pt idx="2554" formatCode="General">
                  <c:v>76.970476988059104</c:v>
                </c:pt>
                <c:pt idx="2555" formatCode="General">
                  <c:v>76.981698241835758</c:v>
                </c:pt>
                <c:pt idx="2556" formatCode="General">
                  <c:v>76.992935020527042</c:v>
                </c:pt>
                <c:pt idx="2557" formatCode="General">
                  <c:v>77.004187399442756</c:v>
                </c:pt>
                <c:pt idx="2558" formatCode="General">
                  <c:v>77.015455454436861</c:v>
                </c:pt>
                <c:pt idx="2559" formatCode="General">
                  <c:v>77.026739261912994</c:v>
                </c:pt>
                <c:pt idx="2560" formatCode="General">
                  <c:v>77.038038898830081</c:v>
                </c:pt>
                <c:pt idx="2561" formatCode="General">
                  <c:v>77.049354442707781</c:v>
                </c:pt>
                <c:pt idx="2562" formatCode="General">
                  <c:v>77.060685971632296</c:v>
                </c:pt>
                <c:pt idx="2563" formatCode="General">
                  <c:v>77.072033564262071</c:v>
                </c:pt>
                <c:pt idx="2564" formatCode="General">
                  <c:v>77.083397299833607</c:v>
                </c:pt>
                <c:pt idx="2565" formatCode="General">
                  <c:v>77.094777258167341</c:v>
                </c:pt>
                <c:pt idx="2566" formatCode="General">
                  <c:v>77.106173519673703</c:v>
                </c:pt>
                <c:pt idx="2567" formatCode="General">
                  <c:v>77.117586165359015</c:v>
                </c:pt>
                <c:pt idx="2568" formatCode="General">
                  <c:v>77.129015276831822</c:v>
                </c:pt>
                <c:pt idx="2569" formatCode="General">
                  <c:v>77.140460936308926</c:v>
                </c:pt>
                <c:pt idx="2570" formatCode="General">
                  <c:v>77.151923226621747</c:v>
                </c:pt>
                <c:pt idx="2571" formatCode="General">
                  <c:v>77.163402231222719</c:v>
                </c:pt>
                <c:pt idx="2572" formatCode="General">
                  <c:v>77.174898034191742</c:v>
                </c:pt>
                <c:pt idx="2573" formatCode="General">
                  <c:v>77.186410720242648</c:v>
                </c:pt>
                <c:pt idx="2574" formatCode="General">
                  <c:v>77.197940374729981</c:v>
                </c:pt>
                <c:pt idx="2575" formatCode="General">
                  <c:v>77.20948708365556</c:v>
                </c:pt>
                <c:pt idx="2576" formatCode="General">
                  <c:v>77.221050933675372</c:v>
                </c:pt>
                <c:pt idx="2577" formatCode="General">
                  <c:v>77.232632012106492</c:v>
                </c:pt>
                <c:pt idx="2578" formatCode="General">
                  <c:v>77.244230406934051</c:v>
                </c:pt>
                <c:pt idx="2579" formatCode="General">
                  <c:v>77.255846206818248</c:v>
                </c:pt>
                <c:pt idx="2580" formatCode="General">
                  <c:v>77.267479501101647</c:v>
                </c:pt>
                <c:pt idx="2581" formatCode="General">
                  <c:v>77.279130379816436</c:v>
                </c:pt>
                <c:pt idx="2582" formatCode="General">
                  <c:v>77.290798933691732</c:v>
                </c:pt>
                <c:pt idx="2583" formatCode="General">
                  <c:v>77.302485254161141</c:v>
                </c:pt>
                <c:pt idx="2584" formatCode="General">
                  <c:v>77.314189433370288</c:v>
                </c:pt>
                <c:pt idx="2585" formatCode="General">
                  <c:v>77.325911564184551</c:v>
                </c:pt>
                <c:pt idx="2586" formatCode="General">
                  <c:v>77.337651740196762</c:v>
                </c:pt>
                <c:pt idx="2587" formatCode="General">
                  <c:v>77.349410055735277</c:v>
                </c:pt>
                <c:pt idx="2588" formatCode="General">
                  <c:v>77.361186605871765</c:v>
                </c:pt>
                <c:pt idx="2589" formatCode="General">
                  <c:v>77.372981486429509</c:v>
                </c:pt>
                <c:pt idx="2590" formatCode="General">
                  <c:v>77.384794793991531</c:v>
                </c:pt>
                <c:pt idx="2591" formatCode="General">
                  <c:v>77.396626625908979</c:v>
                </c:pt>
                <c:pt idx="2592" formatCode="General">
                  <c:v>77.408477080309609</c:v>
                </c:pt>
                <c:pt idx="2593" formatCode="General">
                  <c:v>77.420346256106313</c:v>
                </c:pt>
                <c:pt idx="2594" formatCode="General">
                  <c:v>77.432234253005859</c:v>
                </c:pt>
                <c:pt idx="2595" formatCode="General">
                  <c:v>77.444141171517714</c:v>
                </c:pt>
                <c:pt idx="2596" formatCode="General">
                  <c:v>77.456067112962998</c:v>
                </c:pt>
                <c:pt idx="2597" formatCode="General">
                  <c:v>77.468012179483523</c:v>
                </c:pt>
                <c:pt idx="2598" formatCode="General">
                  <c:v>77.479976474051085</c:v>
                </c:pt>
                <c:pt idx="2599" formatCode="General">
                  <c:v>77.491960100476689</c:v>
                </c:pt>
                <c:pt idx="2600" formatCode="General">
                  <c:v>77.503963163420124</c:v>
                </c:pt>
                <c:pt idx="2601" formatCode="General">
                  <c:v>77.515985768399489</c:v>
                </c:pt>
                <c:pt idx="2602" formatCode="General">
                  <c:v>77.528028021801035</c:v>
                </c:pt>
                <c:pt idx="2603" formatCode="General">
                  <c:v>77.540090030888948</c:v>
                </c:pt>
                <c:pt idx="2604" formatCode="General">
                  <c:v>77.552171903815449</c:v>
                </c:pt>
                <c:pt idx="2605" formatCode="General">
                  <c:v>77.564273749630914</c:v>
                </c:pt>
                <c:pt idx="2606" formatCode="General">
                  <c:v>77.576395678294332</c:v>
                </c:pt>
                <c:pt idx="2607" formatCode="General">
                  <c:v>77.588537800683582</c:v>
                </c:pt>
                <c:pt idx="2608" formatCode="General">
                  <c:v>77.600700228606229</c:v>
                </c:pt>
                <c:pt idx="2609" formatCode="General">
                  <c:v>77.612883074810227</c:v>
                </c:pt>
                <c:pt idx="2610" formatCode="General">
                  <c:v>77.62508645299495</c:v>
                </c:pt>
                <c:pt idx="2611" formatCode="General">
                  <c:v>77.63731047782214</c:v>
                </c:pt>
                <c:pt idx="2612" formatCode="General">
                  <c:v>77.649555264927372</c:v>
                </c:pt>
                <c:pt idx="2613" formatCode="General">
                  <c:v>77.66182093093137</c:v>
                </c:pt>
                <c:pt idx="2614" formatCode="General">
                  <c:v>77.674107593451666</c:v>
                </c:pt>
                <c:pt idx="2615" formatCode="General">
                  <c:v>77.686415371114421</c:v>
                </c:pt>
                <c:pt idx="2616" formatCode="General">
                  <c:v>77.698744383566265</c:v>
                </c:pt>
                <c:pt idx="2617" formatCode="General">
                  <c:v>77.711094751486641</c:v>
                </c:pt>
                <c:pt idx="2618" formatCode="General">
                  <c:v>77.723466596599934</c:v>
                </c:pt>
                <c:pt idx="2619" formatCode="General">
                  <c:v>77.735860041688156</c:v>
                </c:pt>
                <c:pt idx="2620" formatCode="General">
                  <c:v>77.748275210603552</c:v>
                </c:pt>
                <c:pt idx="2621" formatCode="General">
                  <c:v>77.76071222828152</c:v>
                </c:pt>
                <c:pt idx="2622" formatCode="General">
                  <c:v>77.773171220753753</c:v>
                </c:pt>
                <c:pt idx="2623" formatCode="General">
                  <c:v>77.785652315161514</c:v>
                </c:pt>
                <c:pt idx="2624" formatCode="General">
                  <c:v>77.798155639769163</c:v>
                </c:pt>
                <c:pt idx="2625" formatCode="General">
                  <c:v>77.810681323977875</c:v>
                </c:pt>
                <c:pt idx="2626" formatCode="General">
                  <c:v>77.823229498339501</c:v>
                </c:pt>
                <c:pt idx="2627" formatCode="General">
                  <c:v>77.835800294570873</c:v>
                </c:pt>
                <c:pt idx="2628" formatCode="General">
                  <c:v>77.848393845568054</c:v>
                </c:pt>
                <c:pt idx="2629" formatCode="General">
                  <c:v>77.861010285420932</c:v>
                </c:pt>
                <c:pt idx="2630" formatCode="General">
                  <c:v>77.873649749428139</c:v>
                </c:pt>
                <c:pt idx="2631" formatCode="General">
                  <c:v>77.886312374112023</c:v>
                </c:pt>
                <c:pt idx="2632" formatCode="General">
                  <c:v>77.898998297234058</c:v>
                </c:pt>
                <c:pt idx="2633" formatCode="General">
                  <c:v>77.911707657810226</c:v>
                </c:pt>
                <c:pt idx="2634" formatCode="General">
                  <c:v>77.924440596126999</c:v>
                </c:pt>
                <c:pt idx="2635" formatCode="General">
                  <c:v>77.937197253757247</c:v>
                </c:pt>
                <c:pt idx="2636" formatCode="General">
                  <c:v>77.949977773576634</c:v>
                </c:pt>
                <c:pt idx="2637" formatCode="General">
                  <c:v>77.96278229978013</c:v>
                </c:pt>
                <c:pt idx="2638" formatCode="General">
                  <c:v>77.975610977898853</c:v>
                </c:pt>
                <c:pt idx="2639" formatCode="General">
                  <c:v>77.988463954817263</c:v>
                </c:pt>
                <c:pt idx="2640" formatCode="General">
                  <c:v>78.001341378790443</c:v>
                </c:pt>
                <c:pt idx="2641" formatCode="General">
                  <c:v>78.014243399461847</c:v>
                </c:pt>
                <c:pt idx="2642" formatCode="General">
                  <c:v>78.027170167881238</c:v>
                </c:pt>
                <c:pt idx="2643" formatCode="General">
                  <c:v>78.040121836522985</c:v>
                </c:pt>
                <c:pt idx="2644" formatCode="General">
                  <c:v>78.053098559304587</c:v>
                </c:pt>
                <c:pt idx="2645" formatCode="General">
                  <c:v>78.066100491605553</c:v>
                </c:pt>
                <c:pt idx="2646" formatCode="General">
                  <c:v>78.079127790286648</c:v>
                </c:pt>
                <c:pt idx="2647" formatCode="General">
                  <c:v>78.092180613709374</c:v>
                </c:pt>
                <c:pt idx="2648" formatCode="General">
                  <c:v>78.105259121755722</c:v>
                </c:pt>
                <c:pt idx="2649" formatCode="General">
                  <c:v>78.118363475848483</c:v>
                </c:pt>
                <c:pt idx="2650" formatCode="General">
                  <c:v>78.131493838971707</c:v>
                </c:pt>
                <c:pt idx="2651" formatCode="General">
                  <c:v>78.144650375691512</c:v>
                </c:pt>
                <c:pt idx="2652" formatCode="General">
                  <c:v>78.157833252177383</c:v>
                </c:pt>
                <c:pt idx="2653" formatCode="General">
                  <c:v>78.171042636223703</c:v>
                </c:pt>
                <c:pt idx="2654" formatCode="General">
                  <c:v>78.184278697271708</c:v>
                </c:pt>
                <c:pt idx="2655" formatCode="General">
                  <c:v>78.197541606431841</c:v>
                </c:pt>
                <c:pt idx="2656" formatCode="General">
                  <c:v>78.210831536506461</c:v>
                </c:pt>
                <c:pt idx="2657" formatCode="General">
                  <c:v>78.224148662012894</c:v>
                </c:pt>
                <c:pt idx="2658" formatCode="General">
                  <c:v>78.237493159207034</c:v>
                </c:pt>
                <c:pt idx="2659" formatCode="General">
                  <c:v>78.250865206107179</c:v>
                </c:pt>
                <c:pt idx="2660" formatCode="General">
                  <c:v>78.264264982518469</c:v>
                </c:pt>
                <c:pt idx="2661" formatCode="General">
                  <c:v>78.277692670057561</c:v>
                </c:pt>
                <c:pt idx="2662" formatCode="General">
                  <c:v>78.291148452177893</c:v>
                </c:pt>
                <c:pt idx="2663" formatCode="General">
                  <c:v>78.304632514195291</c:v>
                </c:pt>
                <c:pt idx="2664" formatCode="General">
                  <c:v>78.318145043314146</c:v>
                </c:pt>
                <c:pt idx="2665" formatCode="General">
                  <c:v>78.331686228653936</c:v>
                </c:pt>
                <c:pt idx="2666" formatCode="General">
                  <c:v>78.345256261276361</c:v>
                </c:pt>
                <c:pt idx="2667" formatCode="General">
                  <c:v>78.35885533421272</c:v>
                </c:pt>
                <c:pt idx="2668" formatCode="General">
                  <c:v>78.372483642492156</c:v>
                </c:pt>
                <c:pt idx="2669" formatCode="General">
                  <c:v>78.38614138317007</c:v>
                </c:pt>
                <c:pt idx="2670" formatCode="General">
                  <c:v>78.399828755357262</c:v>
                </c:pt>
                <c:pt idx="2671" formatCode="General">
                  <c:v>78.413545960249465</c:v>
                </c:pt>
                <c:pt idx="2672" formatCode="General">
                  <c:v>78.427293201157568</c:v>
                </c:pt>
                <c:pt idx="2673" formatCode="General">
                  <c:v>78.441070683538229</c:v>
                </c:pt>
                <c:pt idx="2674" formatCode="General">
                  <c:v>78.454878615025265</c:v>
                </c:pt>
                <c:pt idx="2675" formatCode="General">
                  <c:v>78.468717205461346</c:v>
                </c:pt>
                <c:pt idx="2676" formatCode="General">
                  <c:v>78.482586666930601</c:v>
                </c:pt>
                <c:pt idx="2677" formatCode="General">
                  <c:v>78.496487213791553</c:v>
                </c:pt>
                <c:pt idx="2678" formatCode="General">
                  <c:v>78.510419062710881</c:v>
                </c:pt>
                <c:pt idx="2679" formatCode="General">
                  <c:v>78.524382432697664</c:v>
                </c:pt>
                <c:pt idx="2680" formatCode="General">
                  <c:v>78.538377545138331</c:v>
                </c:pt>
                <c:pt idx="2681" formatCode="General">
                  <c:v>78.552404623832373</c:v>
                </c:pt>
                <c:pt idx="2682" formatCode="General">
                  <c:v>78.566463895028605</c:v>
                </c:pt>
                <c:pt idx="2683" formatCode="General">
                  <c:v>78.580555587462115</c:v>
                </c:pt>
                <c:pt idx="2684" formatCode="General">
                  <c:v>78.594679932392054</c:v>
                </c:pt>
                <c:pt idx="2685" formatCode="General">
                  <c:v>78.608837163640104</c:v>
                </c:pt>
                <c:pt idx="2686" formatCode="General">
                  <c:v>78.623027517629566</c:v>
                </c:pt>
                <c:pt idx="2687" formatCode="General">
                  <c:v>78.637251233425431</c:v>
                </c:pt>
                <c:pt idx="2688" formatCode="General">
                  <c:v>78.651508552775041</c:v>
                </c:pt>
                <c:pt idx="2689" formatCode="General">
                  <c:v>78.665799720149664</c:v>
                </c:pt>
                <c:pt idx="2690" formatCode="General">
                  <c:v>78.680124982786893</c:v>
                </c:pt>
                <c:pt idx="2691" formatCode="General">
                  <c:v>78.694484590733808</c:v>
                </c:pt>
                <c:pt idx="2692" formatCode="General">
                  <c:v>78.708878796891</c:v>
                </c:pt>
                <c:pt idx="2693" formatCode="General">
                  <c:v>78.723307857057662</c:v>
                </c:pt>
                <c:pt idx="2694" formatCode="General">
                  <c:v>78.737772029977251</c:v>
                </c:pt>
                <c:pt idx="2695" formatCode="General">
                  <c:v>78.75227157738442</c:v>
                </c:pt>
                <c:pt idx="2696" formatCode="General">
                  <c:v>78.766806764052674</c:v>
                </c:pt>
                <c:pt idx="2697" formatCode="General">
                  <c:v>78.781377857843026</c:v>
                </c:pt>
                <c:pt idx="2698" formatCode="General">
                  <c:v>78.795985129753817</c:v>
                </c:pt>
                <c:pt idx="2699" formatCode="General">
                  <c:v>78.810628853971266</c:v>
                </c:pt>
                <c:pt idx="2700" formatCode="General">
                  <c:v>78.82530930792133</c:v>
                </c:pt>
                <c:pt idx="2701" formatCode="General">
                  <c:v>78.84002677232256</c:v>
                </c:pt>
                <c:pt idx="2702" formatCode="General">
                  <c:v>78.854781531239894</c:v>
                </c:pt>
                <c:pt idx="2703" formatCode="General">
                  <c:v>78.869573872139867</c:v>
                </c:pt>
                <c:pt idx="2704" formatCode="General">
                  <c:v>78.884404085946713</c:v>
                </c:pt>
                <c:pt idx="2705" formatCode="General">
                  <c:v>78.899272467099806</c:v>
                </c:pt>
                <c:pt idx="2706" formatCode="General">
                  <c:v>78.914179313612294</c:v>
                </c:pt>
                <c:pt idx="2707" formatCode="General">
                  <c:v>78.9291249271309</c:v>
                </c:pt>
                <c:pt idx="2708" formatCode="General">
                  <c:v>78.94410961299711</c:v>
                </c:pt>
                <c:pt idx="2709" formatCode="General">
                  <c:v>78.95913368030962</c:v>
                </c:pt>
                <c:pt idx="2710" formatCode="General">
                  <c:v>78.974197441988096</c:v>
                </c:pt>
                <c:pt idx="2711" formatCode="General">
                  <c:v>78.98930121483842</c:v>
                </c:pt>
                <c:pt idx="2712" formatCode="General">
                  <c:v>79.004445319619194</c:v>
                </c:pt>
                <c:pt idx="2713" formatCode="General">
                  <c:v>79.019630081109923</c:v>
                </c:pt>
                <c:pt idx="2714" formatCode="General">
                  <c:v>79.034855828180511</c:v>
                </c:pt>
                <c:pt idx="2715" formatCode="General">
                  <c:v>79.050122893862252</c:v>
                </c:pt>
                <c:pt idx="2716" formatCode="General">
                  <c:v>79.065431615420664</c:v>
                </c:pt>
                <c:pt idx="2717" formatCode="General">
                  <c:v>79.080782334429685</c:v>
                </c:pt>
                <c:pt idx="2718" formatCode="General">
                  <c:v>79.096175396847613</c:v>
                </c:pt>
                <c:pt idx="2719" formatCode="General">
                  <c:v>79.111611153094827</c:v>
                </c:pt>
                <c:pt idx="2720" formatCode="General">
                  <c:v>79.127089958133084</c:v>
                </c:pt>
                <c:pt idx="2721" formatCode="General">
                  <c:v>79.142612171546872</c:v>
                </c:pt>
                <c:pt idx="2722" formatCode="General">
                  <c:v>79.158178157626381</c:v>
                </c:pt>
                <c:pt idx="2723" formatCode="General">
                  <c:v>79.173788285452574</c:v>
                </c:pt>
                <c:pt idx="2724" formatCode="General">
                  <c:v>79.189442928984008</c:v>
                </c:pt>
                <c:pt idx="2725" formatCode="General">
                  <c:v>79.205142467145876</c:v>
                </c:pt>
                <c:pt idx="2726" formatCode="General">
                  <c:v>79.220887283920987</c:v>
                </c:pt>
                <c:pt idx="2727" formatCode="General">
                  <c:v>79.236677768442931</c:v>
                </c:pt>
                <c:pt idx="2728" formatCode="General">
                  <c:v>79.25251431509146</c:v>
                </c:pt>
                <c:pt idx="2729" formatCode="General">
                  <c:v>79.268397323589951</c:v>
                </c:pt>
                <c:pt idx="2730" formatCode="General">
                  <c:v>79.284327199105533</c:v>
                </c:pt>
                <c:pt idx="2731" formatCode="General">
                  <c:v>79.30030435235112</c:v>
                </c:pt>
                <c:pt idx="2732" formatCode="General">
                  <c:v>79.316329199690415</c:v>
                </c:pt>
                <c:pt idx="2733" formatCode="General">
                  <c:v>79.33240216324505</c:v>
                </c:pt>
                <c:pt idx="2734" formatCode="General">
                  <c:v>79.348523671004486</c:v>
                </c:pt>
                <c:pt idx="2735" formatCode="General">
                  <c:v>79.364694156938583</c:v>
                </c:pt>
                <c:pt idx="2736" formatCode="General">
                  <c:v>79.380914061112932</c:v>
                </c:pt>
                <c:pt idx="2737" formatCode="General">
                  <c:v>79.397183829806963</c:v>
                </c:pt>
                <c:pt idx="2738" formatCode="General">
                  <c:v>79.413503915635076</c:v>
                </c:pt>
                <c:pt idx="2739" formatCode="General">
                  <c:v>79.429874777670719</c:v>
                </c:pt>
                <c:pt idx="2740" formatCode="General">
                  <c:v>79.446296881573531</c:v>
                </c:pt>
                <c:pt idx="2741" formatCode="General">
                  <c:v>79.462770699719826</c:v>
                </c:pt>
                <c:pt idx="2742" formatCode="General">
                  <c:v>79.479296711336261</c:v>
                </c:pt>
                <c:pt idx="2743" formatCode="General">
                  <c:v>79.495875402636827</c:v>
                </c:pt>
                <c:pt idx="2744" formatCode="General">
                  <c:v>79.512507266963624</c:v>
                </c:pt>
                <c:pt idx="2745" formatCode="General">
                  <c:v>79.529192804930915</c:v>
                </c:pt>
                <c:pt idx="2746" formatCode="General">
                  <c:v>79.545932524573161</c:v>
                </c:pt>
                <c:pt idx="2747" formatCode="General">
                  <c:v>79.56272694149672</c:v>
                </c:pt>
                <c:pt idx="2748" formatCode="General">
                  <c:v>79.579576579035702</c:v>
                </c:pt>
                <c:pt idx="2749" formatCode="General">
                  <c:v>79.596481968411709</c:v>
                </c:pt>
                <c:pt idx="2750" formatCode="General">
                  <c:v>79.613443648897913</c:v>
                </c:pt>
                <c:pt idx="2751" formatCode="General">
                  <c:v>79.630462167987545</c:v>
                </c:pt>
                <c:pt idx="2752" formatCode="General">
                  <c:v>79.647538081566765</c:v>
                </c:pt>
                <c:pt idx="2753" formatCode="General">
                  <c:v>79.664671954092213</c:v>
                </c:pt>
                <c:pt idx="2754" formatCode="General">
                  <c:v>79.681864358773453</c:v>
                </c:pt>
                <c:pt idx="2755" formatCode="General">
                  <c:v>79.699115877760235</c:v>
                </c:pt>
                <c:pt idx="2756" formatCode="General">
                  <c:v>79.716427102335004</c:v>
                </c:pt>
                <c:pt idx="2757" formatCode="General">
                  <c:v>79.733798633110581</c:v>
                </c:pt>
                <c:pt idx="2758" formatCode="General">
                  <c:v>79.751231080233438</c:v>
                </c:pt>
                <c:pt idx="2759" formatCode="General">
                  <c:v>79.768725063592555</c:v>
                </c:pt>
                <c:pt idx="2760" formatCode="General">
                  <c:v>79.786281213034144</c:v>
                </c:pt>
                <c:pt idx="2761" formatCode="General">
                  <c:v>79.803900168582388</c:v>
                </c:pt>
                <c:pt idx="2762" formatCode="General">
                  <c:v>79.821582580666529</c:v>
                </c:pt>
                <c:pt idx="2763" formatCode="General">
                  <c:v>79.839329110354313</c:v>
                </c:pt>
                <c:pt idx="2764" formatCode="General">
                  <c:v>79.857140429592206</c:v>
                </c:pt>
                <c:pt idx="2765" formatCode="General">
                  <c:v>79.875017221452552</c:v>
                </c:pt>
                <c:pt idx="2766" formatCode="General">
                  <c:v>79.892960180387789</c:v>
                </c:pt>
                <c:pt idx="2767" formatCode="General">
                  <c:v>79.910970012492228</c:v>
                </c:pt>
                <c:pt idx="2768" formatCode="General">
                  <c:v>79.929047435771579</c:v>
                </c:pt>
                <c:pt idx="2769" formatCode="General">
                  <c:v>79.947193180420157</c:v>
                </c:pt>
                <c:pt idx="2770" formatCode="General">
                  <c:v>79.96540798910668</c:v>
                </c:pt>
                <c:pt idx="2771" formatCode="General">
                  <c:v>79.98369261726846</c:v>
                </c:pt>
                <c:pt idx="2772" formatCode="General">
                  <c:v>80.002047833414437</c:v>
                </c:pt>
                <c:pt idx="2773" formatCode="General">
                  <c:v>80.020474419437491</c:v>
                </c:pt>
                <c:pt idx="2774" formatCode="General">
                  <c:v>80.038973170936345</c:v>
                </c:pt>
                <c:pt idx="2775" formatCode="General">
                  <c:v>80.057544897547132</c:v>
                </c:pt>
                <c:pt idx="2776" formatCode="General">
                  <c:v>80.076190423285524</c:v>
                </c:pt>
                <c:pt idx="2777" formatCode="General">
                  <c:v>80.094910586899246</c:v>
                </c:pt>
                <c:pt idx="2778" formatCode="General">
                  <c:v>80.113706242231899</c:v>
                </c:pt>
                <c:pt idx="2779" formatCode="General">
                  <c:v>80.132578258598059</c:v>
                </c:pt>
                <c:pt idx="2780" formatCode="General">
                  <c:v>80.151527521170351</c:v>
                </c:pt>
                <c:pt idx="2781" formatCode="General">
                  <c:v>80.170554931379087</c:v>
                </c:pt>
                <c:pt idx="2782" formatCode="General">
                  <c:v>80.189661407324451</c:v>
                </c:pt>
                <c:pt idx="2783" formatCode="General">
                  <c:v>80.208847884202356</c:v>
                </c:pt>
                <c:pt idx="2784" formatCode="General">
                  <c:v>80.228115314744102</c:v>
                </c:pt>
                <c:pt idx="2785" formatCode="General">
                  <c:v>80.247464669670407</c:v>
                </c:pt>
                <c:pt idx="2786" formatCode="General">
                  <c:v>80.266896938160656</c:v>
                </c:pt>
                <c:pt idx="2787" formatCode="General">
                  <c:v>80.286413128337657</c:v>
                </c:pt>
                <c:pt idx="2788" formatCode="General">
                  <c:v>80.306014267768759</c:v>
                </c:pt>
                <c:pt idx="2789" formatCode="General">
                  <c:v>80.325701403983928</c:v>
                </c:pt>
                <c:pt idx="2790" formatCode="General">
                  <c:v>80.345475605011487</c:v>
                </c:pt>
                <c:pt idx="2791" formatCode="General">
                  <c:v>80.365337959932148</c:v>
                </c:pt>
                <c:pt idx="2792" formatCode="General">
                  <c:v>80.385289579452419</c:v>
                </c:pt>
                <c:pt idx="2793" formatCode="General">
                  <c:v>80.405331596497817</c:v>
                </c:pt>
                <c:pt idx="2794" formatCode="General">
                  <c:v>80.425465166826925</c:v>
                </c:pt>
                <c:pt idx="2795" formatCode="General">
                  <c:v>80.445691469667267</c:v>
                </c:pt>
                <c:pt idx="2796" formatCode="General">
                  <c:v>80.466011708373784</c:v>
                </c:pt>
                <c:pt idx="2797" formatCode="General">
                  <c:v>80.486427111110899</c:v>
                </c:pt>
                <c:pt idx="2798" formatCode="General">
                  <c:v>80.506938931559361</c:v>
                </c:pt>
                <c:pt idx="2799" formatCode="General">
                  <c:v>80.527548449648876</c:v>
                </c:pt>
                <c:pt idx="2800" formatCode="General">
                  <c:v>80.548256972317574</c:v>
                </c:pt>
                <c:pt idx="2801" formatCode="General">
                  <c:v>80.569065834299622</c:v>
                </c:pt>
                <c:pt idx="2802" formatCode="General">
                  <c:v>80.589976398942369</c:v>
                </c:pt>
                <c:pt idx="2803" formatCode="General">
                  <c:v>80.610990059054117</c:v>
                </c:pt>
                <c:pt idx="2804" formatCode="General">
                  <c:v>80.632108237784067</c:v>
                </c:pt>
                <c:pt idx="2805" formatCode="General">
                  <c:v>80.653332389536004</c:v>
                </c:pt>
                <c:pt idx="2806" formatCode="General">
                  <c:v>80.674664000917133</c:v>
                </c:pt>
                <c:pt idx="2807" formatCode="General">
                  <c:v>80.696104591723881</c:v>
                </c:pt>
                <c:pt idx="2808" formatCode="General">
                  <c:v>80.717655715966274</c:v>
                </c:pt>
                <c:pt idx="2809" formatCode="General">
                  <c:v>80.739318962932842</c:v>
                </c:pt>
                <c:pt idx="2810" formatCode="General">
                  <c:v>80.761095958298029</c:v>
                </c:pt>
                <c:pt idx="2811" formatCode="General">
                  <c:v>80.782988365274079</c:v>
                </c:pt>
                <c:pt idx="2812" formatCode="General">
                  <c:v>80.804997885809655</c:v>
                </c:pt>
                <c:pt idx="2813" formatCode="General">
                  <c:v>80.827126261837492</c:v>
                </c:pt>
                <c:pt idx="2814" formatCode="General">
                  <c:v>80.849375276573568</c:v>
                </c:pt>
                <c:pt idx="2815" formatCode="General">
                  <c:v>80.871746755870319</c:v>
                </c:pt>
                <c:pt idx="2816" formatCode="General">
                  <c:v>80.894242569626797</c:v>
                </c:pt>
                <c:pt idx="2817" formatCode="General">
                  <c:v>80.916864633258442</c:v>
                </c:pt>
                <c:pt idx="2818" formatCode="General">
                  <c:v>80.93961490922986</c:v>
                </c:pt>
                <c:pt idx="2819" formatCode="General">
                  <c:v>80.962495408653723</c:v>
                </c:pt>
                <c:pt idx="2820" formatCode="General">
                  <c:v>80.985508192959273</c:v>
                </c:pt>
                <c:pt idx="2821" formatCode="General">
                  <c:v>81.008655375634319</c:v>
                </c:pt>
                <c:pt idx="2822" formatCode="General">
                  <c:v>81.031939124044385</c:v>
                </c:pt>
                <c:pt idx="2823" formatCode="General">
                  <c:v>81.055361661333436</c:v>
                </c:pt>
                <c:pt idx="2824" formatCode="General">
                  <c:v>81.078925268410757</c:v>
                </c:pt>
                <c:pt idx="2825" formatCode="General">
                  <c:v>81.10263228602831</c:v>
                </c:pt>
                <c:pt idx="2826" formatCode="General">
                  <c:v>81.126485116954186</c:v>
                </c:pt>
                <c:pt idx="2827" formatCode="General">
                  <c:v>81.150486228247061</c:v>
                </c:pt>
                <c:pt idx="2828" formatCode="General">
                  <c:v>81.174638153637844</c:v>
                </c:pt>
                <c:pt idx="2829" formatCode="General">
                  <c:v>81.198943496024512</c:v>
                </c:pt>
                <c:pt idx="2830" formatCode="General">
                  <c:v>81.223404930086573</c:v>
                </c:pt>
                <c:pt idx="2831" formatCode="General">
                  <c:v>81.24802520502648</c:v>
                </c:pt>
                <c:pt idx="2832" formatCode="General">
                  <c:v>81.272807147445477</c:v>
                </c:pt>
                <c:pt idx="2833" formatCode="General">
                  <c:v>81.297753664361579</c:v>
                </c:pt>
                <c:pt idx="2834" formatCode="General">
                  <c:v>81.322867746378961</c:v>
                </c:pt>
                <c:pt idx="2835" formatCode="General">
                  <c:v>81.348152471017556</c:v>
                </c:pt>
                <c:pt idx="2836" formatCode="General">
                  <c:v>81.373611006212798</c:v>
                </c:pt>
                <c:pt idx="2837" formatCode="General">
                  <c:v>81.399246613996596</c:v>
                </c:pt>
                <c:pt idx="2838" formatCode="General">
                  <c:v>81.425062654370564</c:v>
                </c:pt>
                <c:pt idx="2839" formatCode="General">
                  <c:v>81.45106258938398</c:v>
                </c:pt>
                <c:pt idx="2840" formatCode="General">
                  <c:v>81.477249987429971</c:v>
                </c:pt>
                <c:pt idx="2841" formatCode="General">
                  <c:v>81.503628527773898</c:v>
                </c:pt>
                <c:pt idx="2842" formatCode="General">
                  <c:v>81.530202005329514</c:v>
                </c:pt>
                <c:pt idx="2843" formatCode="General">
                  <c:v>81.556974335699579</c:v>
                </c:pt>
                <c:pt idx="2844" formatCode="General">
                  <c:v>81.583949560498738</c:v>
                </c:pt>
                <c:pt idx="2845" formatCode="General">
                  <c:v>81.61113185297819</c:v>
                </c:pt>
                <c:pt idx="2846" formatCode="General">
                  <c:v>81.638525523973129</c:v>
                </c:pt>
                <c:pt idx="2847" formatCode="General">
                  <c:v>81.666135028195541</c:v>
                </c:pt>
                <c:pt idx="2848" formatCode="General">
                  <c:v>81.693964970897341</c:v>
                </c:pt>
                <c:pt idx="2849" formatCode="General">
                  <c:v>81.722020114930089</c:v>
                </c:pt>
                <c:pt idx="2850" formatCode="General">
                  <c:v>81.750305388230728</c:v>
                </c:pt>
                <c:pt idx="2851" formatCode="General">
                  <c:v>81.778825891764811</c:v>
                </c:pt>
                <c:pt idx="2852" formatCode="General">
                  <c:v>81.807586907961209</c:v>
                </c:pt>
                <c:pt idx="2853" formatCode="General">
                  <c:v>81.836593909676381</c:v>
                </c:pt>
                <c:pt idx="2854" formatCode="General">
                  <c:v>81.865852569728233</c:v>
                </c:pt>
                <c:pt idx="2855" formatCode="General">
                  <c:v>81.895368771044659</c:v>
                </c:pt>
                <c:pt idx="2856" formatCode="General">
                  <c:v>81.925148617475301</c:v>
                </c:pt>
                <c:pt idx="2857" formatCode="General">
                  <c:v>81.955198445319738</c:v>
                </c:pt>
                <c:pt idx="2858" formatCode="General">
                  <c:v>81.985524835630429</c:v>
                </c:pt>
                <c:pt idx="2859" formatCode="General">
                  <c:v>82.016134627354816</c:v>
                </c:pt>
                <c:pt idx="2860" formatCode="General">
                  <c:v>82.047034931386534</c:v>
                </c:pt>
                <c:pt idx="2861" formatCode="General">
                  <c:v>82.078233145603534</c:v>
                </c:pt>
                <c:pt idx="2862" formatCode="General">
                  <c:v>82.109736970978048</c:v>
                </c:pt>
                <c:pt idx="2863" formatCode="General">
                  <c:v>82.141554428852757</c:v>
                </c:pt>
                <c:pt idx="2864" formatCode="General">
                  <c:v>82.173693879486976</c:v>
                </c:pt>
                <c:pt idx="2865" formatCode="General">
                  <c:v>82.206164041987975</c:v>
                </c:pt>
                <c:pt idx="2866" formatCode="General">
                  <c:v>82.238974015754437</c:v>
                </c:pt>
                <c:pt idx="2867" formatCode="General">
                  <c:v>82.272133303574279</c:v>
                </c:pt>
                <c:pt idx="2868" formatCode="General">
                  <c:v>82.305651836533187</c:v>
                </c:pt>
                <c:pt idx="2869" formatCode="General">
                  <c:v>82.339540000909736</c:v>
                </c:pt>
                <c:pt idx="2870" formatCode="General">
                  <c:v>82.37380866725168</c:v>
                </c:pt>
                <c:pt idx="2871" formatCode="General">
                  <c:v>82.408469221852499</c:v>
                </c:pt>
                <c:pt idx="2872" formatCode="General">
                  <c:v>82.443533600872001</c:v>
                </c:pt>
                <c:pt idx="2873" formatCode="General">
                  <c:v>82.47901432737558</c:v>
                </c:pt>
                <c:pt idx="2874" formatCode="General">
                  <c:v>82.514924551600117</c:v>
                </c:pt>
                <c:pt idx="2875" formatCode="General">
                  <c:v>82.551278094794114</c:v>
                </c:pt>
                <c:pt idx="2876" formatCode="General">
                  <c:v>82.588089497023716</c:v>
                </c:pt>
                <c:pt idx="2877" formatCode="General">
                  <c:v>82.625374069388272</c:v>
                </c:pt>
                <c:pt idx="2878" formatCode="General">
                  <c:v>82.663147951148531</c:v>
                </c:pt>
                <c:pt idx="2879" formatCode="General">
                  <c:v>82.701428172338879</c:v>
                </c:pt>
                <c:pt idx="2880" formatCode="General">
                  <c:v>82.740232722515728</c:v>
                </c:pt>
                <c:pt idx="2881" formatCode="General">
                  <c:v>82.779580626385922</c:v>
                </c:pt>
                <c:pt idx="2882" formatCode="General">
                  <c:v>82.819492027168465</c:v>
                </c:pt>
                <c:pt idx="2883" formatCode="General">
                  <c:v>82.859988278669661</c:v>
                </c:pt>
                <c:pt idx="2884" formatCode="General">
                  <c:v>82.901092047200336</c:v>
                </c:pt>
                <c:pt idx="2885" formatCode="General">
                  <c:v>82.942827424640782</c:v>
                </c:pt>
                <c:pt idx="2886" formatCode="General">
                  <c:v>82.985220054166504</c:v>
                </c:pt>
                <c:pt idx="2887" formatCode="General">
                  <c:v>83.028297270395385</c:v>
                </c:pt>
                <c:pt idx="2888" formatCode="General">
                  <c:v>83.072088256012137</c:v>
                </c:pt>
                <c:pt idx="2889" formatCode="General">
                  <c:v>83.116624217278186</c:v>
                </c:pt>
                <c:pt idx="2890" formatCode="General">
                  <c:v>83.161938581260614</c:v>
                </c:pt>
                <c:pt idx="2891" formatCode="General">
                  <c:v>83.208067218126317</c:v>
                </c:pt>
                <c:pt idx="2892" formatCode="General">
                  <c:v>83.25504869247014</c:v>
                </c:pt>
                <c:pt idx="2893" formatCode="General">
                  <c:v>83.302924548405414</c:v>
                </c:pt>
                <c:pt idx="2894" formatCode="General">
                  <c:v>83.351739634076651</c:v>
                </c:pt>
                <c:pt idx="2895" formatCode="General">
                  <c:v>83.401542472402994</c:v>
                </c:pt>
                <c:pt idx="2896" formatCode="General">
                  <c:v>83.452385686285496</c:v>
                </c:pt>
                <c:pt idx="2897" formatCode="General">
                  <c:v>83.504326488290459</c:v>
                </c:pt>
                <c:pt idx="2898" formatCode="General">
                  <c:v>83.557427247054491</c:v>
                </c:pt>
                <c:pt idx="2899" formatCode="General">
                  <c:v>83.61175614548597</c:v>
                </c:pt>
                <c:pt idx="2900" formatCode="General">
                  <c:v>83.667387949440183</c:v>
                </c:pt>
                <c:pt idx="2901" formatCode="General">
                  <c:v>83.724404910177128</c:v>
                </c:pt>
                <c:pt idx="2902" formatCode="General">
                  <c:v>83.782897829911931</c:v>
                </c:pt>
                <c:pt idx="2903" formatCode="General">
                  <c:v>83.842967327613721</c:v>
                </c:pt>
                <c:pt idx="2904" formatCode="General">
                  <c:v>83.904725352570736</c:v>
                </c:pt>
                <c:pt idx="2905" formatCode="General">
                  <c:v>83.96829700706256</c:v>
                </c:pt>
                <c:pt idx="2906" formatCode="General">
                  <c:v>84.033822758137035</c:v>
                </c:pt>
                <c:pt idx="2907" formatCode="General">
                  <c:v>84.101461143972344</c:v>
                </c:pt>
                <c:pt idx="2908" formatCode="General">
                  <c:v>84.171392115583004</c:v>
                </c:pt>
                <c:pt idx="2909" formatCode="General">
                  <c:v>84.243821204174552</c:v>
                </c:pt>
                <c:pt idx="2910" formatCode="General">
                  <c:v>84.318984775149033</c:v>
                </c:pt>
                <c:pt idx="2911" formatCode="General">
                  <c:v>84.397156732408874</c:v>
                </c:pt>
                <c:pt idx="2912" formatCode="General">
                  <c:v>84.478657188533546</c:v>
                </c:pt>
                <c:pt idx="2913" formatCode="General">
                  <c:v>84.563863846117954</c:v>
                </c:pt>
                <c:pt idx="2914" formatCode="General">
                  <c:v>84.653227191270602</c:v>
                </c:pt>
                <c:pt idx="2915" formatCode="General">
                  <c:v>84.747291166058275</c:v>
                </c:pt>
                <c:pt idx="2916" formatCode="General">
                  <c:v>84.846721914393598</c:v>
                </c:pt>
                <c:pt idx="2917" formatCode="General">
                  <c:v>84.952348770866067</c:v>
                </c:pt>
                <c:pt idx="2918" formatCode="General">
                  <c:v>85.065224445674076</c:v>
                </c:pt>
                <c:pt idx="2919" formatCode="General">
                  <c:v>85.186716515819171</c:v>
                </c:pt>
                <c:pt idx="2920" formatCode="General">
                  <c:v>85.318652436324172</c:v>
                </c:pt>
                <c:pt idx="2921" formatCode="General">
                  <c:v>85.463561467164467</c:v>
                </c:pt>
                <c:pt idx="2922" formatCode="General">
                  <c:v>85.625105206181871</c:v>
                </c:pt>
                <c:pt idx="2923" formatCode="General">
                  <c:v>85.808910994900288</c:v>
                </c:pt>
                <c:pt idx="2924" formatCode="General">
                  <c:v>86.024381440932842</c:v>
                </c:pt>
                <c:pt idx="2925" formatCode="General">
                  <c:v>86.289342341310075</c:v>
                </c:pt>
                <c:pt idx="2926" formatCode="General">
                  <c:v>86.645803675171962</c:v>
                </c:pt>
                <c:pt idx="2927" formatCode="General">
                  <c:v>87.258978745050115</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459B-424D-8B90-B7DFE2AC2C50}"/>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42.102931015048185</c:v>
                </c:pt>
                <c:pt idx="1">
                  <c:v>43.424839002028776</c:v>
                </c:pt>
                <c:pt idx="2">
                  <c:v>44.145837402017378</c:v>
                </c:pt>
                <c:pt idx="3">
                  <c:v>44.66361766107353</c:v>
                </c:pt>
                <c:pt idx="4">
                  <c:v>45.074640481143973</c:v>
                </c:pt>
                <c:pt idx="5">
                  <c:v>45.418765682274781</c:v>
                </c:pt>
                <c:pt idx="6">
                  <c:v>45.716618746615552</c:v>
                </c:pt>
                <c:pt idx="7">
                  <c:v>45.980357709904517</c:v>
                </c:pt>
                <c:pt idx="8">
                  <c:v>46.217794337996828</c:v>
                </c:pt>
                <c:pt idx="9">
                  <c:v>46.434266564003735</c:v>
                </c:pt>
                <c:pt idx="10">
                  <c:v>46.633594798056038</c:v>
                </c:pt>
                <c:pt idx="11">
                  <c:v>46.818614022517302</c:v>
                </c:pt>
                <c:pt idx="12">
                  <c:v>46.991489964133379</c:v>
                </c:pt>
                <c:pt idx="13">
                  <c:v>47.15391702424327</c:v>
                </c:pt>
                <c:pt idx="14">
                  <c:v>47.307247563906223</c:v>
                </c:pt>
                <c:pt idx="15">
                  <c:v>47.452579385307033</c:v>
                </c:pt>
                <c:pt idx="16">
                  <c:v>47.590816718411475</c:v>
                </c:pt>
                <c:pt idx="17">
                  <c:v>47.722713837063026</c:v>
                </c:pt>
                <c:pt idx="18">
                  <c:v>47.848906950119286</c:v>
                </c:pt>
                <c:pt idx="19">
                  <c:v>47.969937975520921</c:v>
                </c:pt>
                <c:pt idx="20">
                  <c:v>48.08627256880925</c:v>
                </c:pt>
                <c:pt idx="21">
                  <c:v>48.198314004023679</c:v>
                </c:pt>
                <c:pt idx="22">
                  <c:v>48.306414007590149</c:v>
                </c:pt>
                <c:pt idx="23">
                  <c:v>48.410881318298799</c:v>
                </c:pt>
                <c:pt idx="24">
                  <c:v>48.511988526082135</c:v>
                </c:pt>
                <c:pt idx="25">
                  <c:v>48.609977591097241</c:v>
                </c:pt>
                <c:pt idx="26">
                  <c:v>48.705064339030223</c:v>
                </c:pt>
                <c:pt idx="27">
                  <c:v>48.797442153625767</c:v>
                </c:pt>
                <c:pt idx="28">
                  <c:v>48.887285033506316</c:v>
                </c:pt>
                <c:pt idx="29">
                  <c:v>48.97475014098702</c:v>
                </c:pt>
                <c:pt idx="30">
                  <c:v>49.059979941515401</c:v>
                </c:pt>
                <c:pt idx="31">
                  <c:v>49.143104010636975</c:v>
                </c:pt>
                <c:pt idx="32">
                  <c:v>49.224240568979205</c:v>
                </c:pt>
                <c:pt idx="33">
                  <c:v>49.303497793232239</c:v>
                </c:pt>
                <c:pt idx="34">
                  <c:v>49.380974941472616</c:v>
                </c:pt>
                <c:pt idx="35">
                  <c:v>49.456763323699356</c:v>
                </c:pt>
                <c:pt idx="36">
                  <c:v>49.530947142600418</c:v>
                </c:pt>
                <c:pt idx="37">
                  <c:v>49.603604224954431</c:v>
                </c:pt>
                <c:pt idx="38">
                  <c:v>49.674806660409374</c:v>
                </c:pt>
                <c:pt idx="39">
                  <c:v>49.744621361451912</c:v>
                </c:pt>
                <c:pt idx="40">
                  <c:v>49.813110556025535</c:v>
                </c:pt>
                <c:pt idx="41">
                  <c:v>49.880332222350148</c:v>
                </c:pt>
                <c:pt idx="42">
                  <c:v>49.946340473944574</c:v>
                </c:pt>
                <c:pt idx="43">
                  <c:v>50.011185901584959</c:v>
                </c:pt>
                <c:pt idx="44">
                  <c:v>50.074915877888671</c:v>
                </c:pt>
                <c:pt idx="45">
                  <c:v>50.1375748293515</c:v>
                </c:pt>
                <c:pt idx="46">
                  <c:v>50.199204479950467</c:v>
                </c:pt>
                <c:pt idx="47">
                  <c:v>50.259844069828418</c:v>
                </c:pt>
                <c:pt idx="48">
                  <c:v>50.319530552077069</c:v>
                </c:pt>
                <c:pt idx="49">
                  <c:v>50.378298770215878</c:v>
                </c:pt>
                <c:pt idx="50">
                  <c:v>50.436181618610014</c:v>
                </c:pt>
                <c:pt idx="51">
                  <c:v>50.493210187770984</c:v>
                </c:pt>
                <c:pt idx="52">
                  <c:v>50.549413896228891</c:v>
                </c:pt>
                <c:pt idx="53">
                  <c:v>50.60482061044808</c:v>
                </c:pt>
                <c:pt idx="54">
                  <c:v>50.659456754072586</c:v>
                </c:pt>
                <c:pt idx="55">
                  <c:v>50.713347407627872</c:v>
                </c:pt>
                <c:pt idx="56">
                  <c:v>50.766516399669015</c:v>
                </c:pt>
                <c:pt idx="57">
                  <c:v>50.818986390246636</c:v>
                </c:pt>
                <c:pt idx="58">
                  <c:v>50.870778947459911</c:v>
                </c:pt>
                <c:pt idx="59">
                  <c:v>50.921914617776977</c:v>
                </c:pt>
                <c:pt idx="60">
                  <c:v>50.9724129907259</c:v>
                </c:pt>
                <c:pt idx="61">
                  <c:v>51.022292758492199</c:v>
                </c:pt>
                <c:pt idx="62">
                  <c:v>51.071571770899702</c:v>
                </c:pt>
                <c:pt idx="63">
                  <c:v>51.120267086200371</c:v>
                </c:pt>
                <c:pt idx="64">
                  <c:v>51.168395018053133</c:v>
                </c:pt>
                <c:pt idx="65">
                  <c:v>51.215971179032145</c:v>
                </c:pt>
                <c:pt idx="66">
                  <c:v>51.2630105209698</c:v>
                </c:pt>
                <c:pt idx="67">
                  <c:v>51.309527372408517</c:v>
                </c:pt>
                <c:pt idx="68">
                  <c:v>51.355535473408352</c:v>
                </c:pt>
                <c:pt idx="69">
                  <c:v>51.401048007932665</c:v>
                </c:pt>
                <c:pt idx="70">
                  <c:v>51.44607763401271</c:v>
                </c:pt>
                <c:pt idx="71">
                  <c:v>51.490636511872786</c:v>
                </c:pt>
                <c:pt idx="72">
                  <c:v>51.534736330180188</c:v>
                </c:pt>
                <c:pt idx="73">
                  <c:v>51.578388330569133</c:v>
                </c:pt>
                <c:pt idx="74">
                  <c:v>51.621603330574018</c:v>
                </c:pt>
                <c:pt idx="75">
                  <c:v>51.664391745094989</c:v>
                </c:pt>
                <c:pt idx="76">
                  <c:v>51.706763606507991</c:v>
                </c:pt>
                <c:pt idx="77">
                  <c:v>51.748728583521377</c:v>
                </c:pt>
                <c:pt idx="78">
                  <c:v>51.790295998872296</c:v>
                </c:pt>
                <c:pt idx="79">
                  <c:v>51.831474845948158</c:v>
                </c:pt>
                <c:pt idx="80">
                  <c:v>51.872273804411066</c:v>
                </c:pt>
                <c:pt idx="81">
                  <c:v>51.912701254896589</c:v>
                </c:pt>
                <c:pt idx="82">
                  <c:v>51.952765292852462</c:v>
                </c:pt>
                <c:pt idx="83">
                  <c:v>51.99247374157725</c:v>
                </c:pt>
                <c:pt idx="84">
                  <c:v>52.031834164514301</c:v>
                </c:pt>
                <c:pt idx="85">
                  <c:v>52.0708538768517</c:v>
                </c:pt>
                <c:pt idx="86">
                  <c:v>52.109539956475103</c:v>
                </c:pt>
                <c:pt idx="87">
                  <c:v>52.14789925431667</c:v>
                </c:pt>
                <c:pt idx="88">
                  <c:v>52.185938404139705</c:v>
                </c:pt>
                <c:pt idx="89">
                  <c:v>52.223663831795982</c:v>
                </c:pt>
                <c:pt idx="90">
                  <c:v>52.26108176398958</c:v>
                </c:pt>
                <c:pt idx="91">
                  <c:v>52.298198236578827</c:v>
                </c:pt>
                <c:pt idx="92">
                  <c:v>52.335019102445337</c:v>
                </c:pt>
                <c:pt idx="93">
                  <c:v>52.371550038957196</c:v>
                </c:pt>
                <c:pt idx="94">
                  <c:v>52.407796555051334</c:v>
                </c:pt>
                <c:pt idx="95">
                  <c:v>52.443763997958357</c:v>
                </c:pt>
                <c:pt idx="96">
                  <c:v>52.479457559591367</c:v>
                </c:pt>
                <c:pt idx="97">
                  <c:v>52.514882282618913</c:v>
                </c:pt>
                <c:pt idx="98">
                  <c:v>52.550043066240733</c:v>
                </c:pt>
                <c:pt idx="99">
                  <c:v>52.584944671683743</c:v>
                </c:pt>
                <c:pt idx="100">
                  <c:v>52.619591727434411</c:v>
                </c:pt>
                <c:pt idx="101">
                  <c:v>52.653988734222736</c:v>
                </c:pt>
                <c:pt idx="102">
                  <c:v>52.688140069771876</c:v>
                </c:pt>
                <c:pt idx="103">
                  <c:v>52.722049993326721</c:v>
                </c:pt>
                <c:pt idx="104">
                  <c:v>52.755722649973578</c:v>
                </c:pt>
                <c:pt idx="105">
                  <c:v>52.789162074762672</c:v>
                </c:pt>
                <c:pt idx="106">
                  <c:v>52.822372196644139</c:v>
                </c:pt>
                <c:pt idx="107">
                  <c:v>52.855356842227593</c:v>
                </c:pt>
                <c:pt idx="108">
                  <c:v>52.888119739374901</c:v>
                </c:pt>
                <c:pt idx="109">
                  <c:v>52.920664520634801</c:v>
                </c:pt>
                <c:pt idx="110">
                  <c:v>52.95299472652794</c:v>
                </c:pt>
                <c:pt idx="111">
                  <c:v>52.985113808689931</c:v>
                </c:pt>
                <c:pt idx="112">
                  <c:v>53.017025132879922</c:v>
                </c:pt>
                <c:pt idx="113">
                  <c:v>53.048731981861515</c:v>
                </c:pt>
                <c:pt idx="114">
                  <c:v>53.080237558162537</c:v>
                </c:pt>
                <c:pt idx="115">
                  <c:v>53.111544986719764</c:v>
                </c:pt>
                <c:pt idx="116">
                  <c:v>53.142657317414368</c:v>
                </c:pt>
                <c:pt idx="117">
                  <c:v>53.173577527503475</c:v>
                </c:pt>
                <c:pt idx="118">
                  <c:v>53.204308523952953</c:v>
                </c:pt>
                <c:pt idx="119">
                  <c:v>53.23485314567619</c:v>
                </c:pt>
                <c:pt idx="120">
                  <c:v>53.265214165683531</c:v>
                </c:pt>
                <c:pt idx="121">
                  <c:v>53.295394293146501</c:v>
                </c:pt>
                <c:pt idx="122">
                  <c:v>53.325396175380959</c:v>
                </c:pt>
                <c:pt idx="123">
                  <c:v>53.355222399752961</c:v>
                </c:pt>
                <c:pt idx="124">
                  <c:v>53.384875495510983</c:v>
                </c:pt>
                <c:pt idx="125">
                  <c:v>53.414357935547869</c:v>
                </c:pt>
                <c:pt idx="126">
                  <c:v>53.443672138095749</c:v>
                </c:pt>
                <c:pt idx="127">
                  <c:v>53.472820468357007</c:v>
                </c:pt>
                <c:pt idx="128">
                  <c:v>53.501805240074262</c:v>
                </c:pt>
                <c:pt idx="129">
                  <c:v>53.53062871704185</c:v>
                </c:pt>
                <c:pt idx="130">
                  <c:v>53.559293114561768</c:v>
                </c:pt>
                <c:pt idx="131">
                  <c:v>53.587800600846258</c:v>
                </c:pt>
                <c:pt idx="132">
                  <c:v>53.616153298369483</c:v>
                </c:pt>
                <c:pt idx="133">
                  <c:v>53.644353285170524</c:v>
                </c:pt>
                <c:pt idx="134">
                  <c:v>53.672402596109777</c:v>
                </c:pt>
                <c:pt idx="135">
                  <c:v>53.70030322408072</c:v>
                </c:pt>
                <c:pt idx="136">
                  <c:v>53.72805712117907</c:v>
                </c:pt>
                <c:pt idx="137">
                  <c:v>53.755666199830927</c:v>
                </c:pt>
                <c:pt idx="138">
                  <c:v>53.783132333881866</c:v>
                </c:pt>
                <c:pt idx="139">
                  <c:v>53.810457359648417</c:v>
                </c:pt>
                <c:pt idx="140">
                  <c:v>53.83764307693356</c:v>
                </c:pt>
                <c:pt idx="141">
                  <c:v>53.864691250007738</c:v>
                </c:pt>
                <c:pt idx="142">
                  <c:v>53.891603608556807</c:v>
                </c:pt>
                <c:pt idx="143">
                  <c:v>53.918381848598102</c:v>
                </c:pt>
                <c:pt idx="144">
                  <c:v>53.94502763336618</c:v>
                </c:pt>
                <c:pt idx="145">
                  <c:v>53.971542594169158</c:v>
                </c:pt>
                <c:pt idx="146">
                  <c:v>53.997928331217054</c:v>
                </c:pt>
                <c:pt idx="147">
                  <c:v>54.024186414423056</c:v>
                </c:pt>
                <c:pt idx="148">
                  <c:v>54.050318384178965</c:v>
                </c:pt>
                <c:pt idx="149">
                  <c:v>54.076325752105546</c:v>
                </c:pt>
                <c:pt idx="150">
                  <c:v>54.102210001779028</c:v>
                </c:pt>
                <c:pt idx="151">
                  <c:v>54.127972589434556</c:v>
                </c:pt>
                <c:pt idx="152">
                  <c:v>54.15361494464743</c:v>
                </c:pt>
                <c:pt idx="153">
                  <c:v>54.179138470993017</c:v>
                </c:pt>
                <c:pt idx="154">
                  <c:v>54.204544546686179</c:v>
                </c:pt>
                <c:pt idx="155">
                  <c:v>54.229834525200886</c:v>
                </c:pt>
                <c:pt idx="156">
                  <c:v>54.255009735870829</c:v>
                </c:pt>
                <c:pt idx="157">
                  <c:v>54.280071484471748</c:v>
                </c:pt>
                <c:pt idx="158">
                  <c:v>54.305021053786035</c:v>
                </c:pt>
                <c:pt idx="159">
                  <c:v>54.329859704150337</c:v>
                </c:pt>
                <c:pt idx="160">
                  <c:v>54.354588673986868</c:v>
                </c:pt>
                <c:pt idx="161">
                  <c:v>54.379209180318739</c:v>
                </c:pt>
                <c:pt idx="162">
                  <c:v>54.403722419270238</c:v>
                </c:pt>
                <c:pt idx="163">
                  <c:v>54.428129566552272</c:v>
                </c:pt>
                <c:pt idx="164">
                  <c:v>54.452431777933676</c:v>
                </c:pt>
                <c:pt idx="165">
                  <c:v>54.476630189698895</c:v>
                </c:pt>
                <c:pt idx="166">
                  <c:v>54.500725919092375</c:v>
                </c:pt>
                <c:pt idx="167">
                  <c:v>54.524720064750241</c:v>
                </c:pt>
                <c:pt idx="168">
                  <c:v>54.548613707119713</c:v>
                </c:pt>
                <c:pt idx="169">
                  <c:v>54.57240790886658</c:v>
                </c:pt>
                <c:pt idx="170">
                  <c:v>54.596103715271219</c:v>
                </c:pt>
                <c:pt idx="171">
                  <c:v>54.61970215461352</c:v>
                </c:pt>
                <c:pt idx="172">
                  <c:v>54.643204238547064</c:v>
                </c:pt>
                <c:pt idx="173">
                  <c:v>54.666610962463054</c:v>
                </c:pt>
                <c:pt idx="174">
                  <c:v>54.689923305844033</c:v>
                </c:pt>
                <c:pt idx="175">
                  <c:v>54.713142232608178</c:v>
                </c:pt>
                <c:pt idx="176">
                  <c:v>54.736268691443946</c:v>
                </c:pt>
                <c:pt idx="177">
                  <c:v>54.759303616135917</c:v>
                </c:pt>
                <c:pt idx="178">
                  <c:v>54.782247925881691</c:v>
                </c:pt>
                <c:pt idx="179">
                  <c:v>54.805102525600425</c:v>
                </c:pt>
                <c:pt idx="180">
                  <c:v>54.827868306233093</c:v>
                </c:pt>
                <c:pt idx="181">
                  <c:v>54.850546145034834</c:v>
                </c:pt>
                <c:pt idx="182">
                  <c:v>54.873136905859596</c:v>
                </c:pt>
                <c:pt idx="183">
                  <c:v>54.895641439437355</c:v>
                </c:pt>
                <c:pt idx="184">
                  <c:v>54.918060583644063</c:v>
                </c:pt>
                <c:pt idx="185">
                  <c:v>54.940395163764677</c:v>
                </c:pt>
                <c:pt idx="186">
                  <c:v>54.962645992749394</c:v>
                </c:pt>
                <c:pt idx="187">
                  <c:v>54.984813871463317</c:v>
                </c:pt>
                <c:pt idx="188">
                  <c:v>55.00689958892972</c:v>
                </c:pt>
                <c:pt idx="189">
                  <c:v>55.028903922567295</c:v>
                </c:pt>
                <c:pt idx="190">
                  <c:v>55.050827638421211</c:v>
                </c:pt>
                <c:pt idx="191">
                  <c:v>55.072671491388562</c:v>
                </c:pt>
                <c:pt idx="192">
                  <c:v>55.094436225438109</c:v>
                </c:pt>
                <c:pt idx="193">
                  <c:v>55.116122573824569</c:v>
                </c:pt>
                <c:pt idx="194">
                  <c:v>55.137731259297666</c:v>
                </c:pt>
                <c:pt idx="195">
                  <c:v>55.159262994305962</c:v>
                </c:pt>
                <c:pt idx="196">
                  <c:v>55.180718481195839</c:v>
                </c:pt>
                <c:pt idx="197">
                  <c:v>55.202098412405491</c:v>
                </c:pt>
                <c:pt idx="198">
                  <c:v>55.223403470654361</c:v>
                </c:pt>
                <c:pt idx="199">
                  <c:v>55.244634329127919</c:v>
                </c:pt>
                <c:pt idx="200">
                  <c:v>55.265791651658127</c:v>
                </c:pt>
                <c:pt idx="201">
                  <c:v>55.286876092899476</c:v>
                </c:pt>
                <c:pt idx="202">
                  <c:v>55.307888298500956</c:v>
                </c:pt>
                <c:pt idx="203">
                  <c:v>55.328828905273895</c:v>
                </c:pt>
                <c:pt idx="204">
                  <c:v>55.349698541355956</c:v>
                </c:pt>
                <c:pt idx="205">
                  <c:v>55.370497826371185</c:v>
                </c:pt>
                <c:pt idx="206">
                  <c:v>55.391227371586439</c:v>
                </c:pt>
                <c:pt idx="207">
                  <c:v>55.411887780064113</c:v>
                </c:pt>
                <c:pt idx="208">
                  <c:v>55.432479646811473</c:v>
                </c:pt>
                <c:pt idx="209">
                  <c:v>55.453003558926426</c:v>
                </c:pt>
                <c:pt idx="210">
                  <c:v>55.473460095740016</c:v>
                </c:pt>
                <c:pt idx="211">
                  <c:v>55.49384982895581</c:v>
                </c:pt>
                <c:pt idx="212">
                  <c:v>55.514173322785915</c:v>
                </c:pt>
                <c:pt idx="213">
                  <c:v>55.534431134084144</c:v>
                </c:pt>
                <c:pt idx="214">
                  <c:v>55.554623812476052</c:v>
                </c:pt>
                <c:pt idx="215">
                  <c:v>55.574751900486191</c:v>
                </c:pt>
                <c:pt idx="216">
                  <c:v>55.594815933662446</c:v>
                </c:pt>
                <c:pt idx="217">
                  <c:v>55.614816440697723</c:v>
                </c:pt>
                <c:pt idx="218">
                  <c:v>55.634753943548915</c:v>
                </c:pt>
                <c:pt idx="219">
                  <c:v>55.654628957553214</c:v>
                </c:pt>
                <c:pt idx="220">
                  <c:v>55.674441991542047</c:v>
                </c:pt>
                <c:pt idx="221">
                  <c:v>55.694193547952359</c:v>
                </c:pt>
                <c:pt idx="222">
                  <c:v>55.713884122935667</c:v>
                </c:pt>
                <c:pt idx="223">
                  <c:v>55.733514206464619</c:v>
                </c:pt>
                <c:pt idx="224">
                  <c:v>55.753084282437399</c:v>
                </c:pt>
                <c:pt idx="225">
                  <c:v>55.772594828779859</c:v>
                </c:pt>
                <c:pt idx="226">
                  <c:v>55.792046317545484</c:v>
                </c:pt>
                <c:pt idx="227">
                  <c:v>55.811439215013252</c:v>
                </c:pt>
                <c:pt idx="228">
                  <c:v>55.830773981783452</c:v>
                </c:pt>
                <c:pt idx="229">
                  <c:v>55.850051072871494</c:v>
                </c:pt>
                <c:pt idx="230">
                  <c:v>55.86927093779979</c:v>
                </c:pt>
                <c:pt idx="231">
                  <c:v>55.888434020687654</c:v>
                </c:pt>
                <c:pt idx="232">
                  <c:v>55.907540760339451</c:v>
                </c:pt>
                <c:pt idx="233">
                  <c:v>55.926591590330887</c:v>
                </c:pt>
                <c:pt idx="234">
                  <c:v>55.945586939093481</c:v>
                </c:pt>
                <c:pt idx="235">
                  <c:v>55.964527229997415</c:v>
                </c:pt>
                <c:pt idx="236">
                  <c:v>55.983412881432699</c:v>
                </c:pt>
                <c:pt idx="237">
                  <c:v>56.002244306888535</c:v>
                </c:pt>
                <c:pt idx="238">
                  <c:v>56.021021915031326</c:v>
                </c:pt>
                <c:pt idx="239">
                  <c:v>56.039746109780964</c:v>
                </c:pt>
                <c:pt idx="240">
                  <c:v>56.058417290385592</c:v>
                </c:pt>
                <c:pt idx="241">
                  <c:v>56.077035851495026</c:v>
                </c:pt>
                <c:pt idx="242">
                  <c:v>56.095602183232515</c:v>
                </c:pt>
                <c:pt idx="243">
                  <c:v>56.114116671265293</c:v>
                </c:pt>
                <c:pt idx="244">
                  <c:v>56.132579696873606</c:v>
                </c:pt>
                <c:pt idx="245">
                  <c:v>56.150991637018421</c:v>
                </c:pt>
                <c:pt idx="246">
                  <c:v>56.169352864407905</c:v>
                </c:pt>
                <c:pt idx="247">
                  <c:v>56.187663747562482</c:v>
                </c:pt>
                <c:pt idx="248">
                  <c:v>56.205924650878728</c:v>
                </c:pt>
                <c:pt idx="249">
                  <c:v>56.224135934692001</c:v>
                </c:pt>
                <c:pt idx="250">
                  <c:v>56.242297955337889</c:v>
                </c:pt>
                <c:pt idx="251">
                  <c:v>56.26041106521248</c:v>
                </c:pt>
                <c:pt idx="252">
                  <c:v>56.278475612831485</c:v>
                </c:pt>
                <c:pt idx="253">
                  <c:v>56.296491942888224</c:v>
                </c:pt>
                <c:pt idx="254">
                  <c:v>56.314460396310594</c:v>
                </c:pt>
                <c:pt idx="255">
                  <c:v>56.332381310316848</c:v>
                </c:pt>
                <c:pt idx="256">
                  <c:v>56.350255018470456</c:v>
                </c:pt>
                <c:pt idx="257">
                  <c:v>56.368081850733844</c:v>
                </c:pt>
                <c:pt idx="258">
                  <c:v>56.385862133521215</c:v>
                </c:pt>
                <c:pt idx="259">
                  <c:v>56.403596189750331</c:v>
                </c:pt>
                <c:pt idx="260">
                  <c:v>56.421284338893386</c:v>
                </c:pt>
                <c:pt idx="261">
                  <c:v>56.438926897026917</c:v>
                </c:pt>
                <c:pt idx="262">
                  <c:v>56.456524176880833</c:v>
                </c:pt>
                <c:pt idx="263">
                  <c:v>56.474076487886535</c:v>
                </c:pt>
                <c:pt idx="264">
                  <c:v>56.491584136224162</c:v>
                </c:pt>
                <c:pt idx="265">
                  <c:v>56.50904742486896</c:v>
                </c:pt>
                <c:pt idx="266">
                  <c:v>56.526466653636895</c:v>
                </c:pt>
                <c:pt idx="267">
                  <c:v>56.543842119229382</c:v>
                </c:pt>
                <c:pt idx="268">
                  <c:v>56.561174115277183</c:v>
                </c:pt>
                <c:pt idx="269">
                  <c:v>56.578462932383644</c:v>
                </c:pt>
                <c:pt idx="270">
                  <c:v>56.595708858167072</c:v>
                </c:pt>
                <c:pt idx="271">
                  <c:v>56.612912177302341</c:v>
                </c:pt>
                <c:pt idx="272">
                  <c:v>56.630073171561904</c:v>
                </c:pt>
                <c:pt idx="273">
                  <c:v>56.647192119855895</c:v>
                </c:pt>
                <c:pt idx="274">
                  <c:v>56.664269298271705</c:v>
                </c:pt>
                <c:pt idx="275">
                  <c:v>56.681304980112756</c:v>
                </c:pt>
                <c:pt idx="276">
                  <c:v>56.698299435936661</c:v>
                </c:pt>
                <c:pt idx="277">
                  <c:v>56.71525293359268</c:v>
                </c:pt>
                <c:pt idx="278">
                  <c:v>56.73216573825863</c:v>
                </c:pt>
                <c:pt idx="279">
                  <c:v>56.74903811247696</c:v>
                </c:pt>
                <c:pt idx="280">
                  <c:v>56.765870316190487</c:v>
                </c:pt>
                <c:pt idx="281">
                  <c:v>56.782662606777265</c:v>
                </c:pt>
                <c:pt idx="282">
                  <c:v>56.799415239085036</c:v>
                </c:pt>
                <c:pt idx="283">
                  <c:v>56.816128465464999</c:v>
                </c:pt>
                <c:pt idx="284">
                  <c:v>56.832802535805072</c:v>
                </c:pt>
                <c:pt idx="285">
                  <c:v>56.849437697562585</c:v>
                </c:pt>
                <c:pt idx="286">
                  <c:v>56.86603419579636</c:v>
                </c:pt>
                <c:pt idx="287">
                  <c:v>56.88259227319837</c:v>
                </c:pt>
                <c:pt idx="288">
                  <c:v>56.899112170124752</c:v>
                </c:pt>
                <c:pt idx="289">
                  <c:v>56.915594124626438</c:v>
                </c:pt>
                <c:pt idx="290">
                  <c:v>56.932038372479141</c:v>
                </c:pt>
                <c:pt idx="291">
                  <c:v>56.948445147212958</c:v>
                </c:pt>
                <c:pt idx="292">
                  <c:v>56.964814680141401</c:v>
                </c:pt>
                <c:pt idx="293">
                  <c:v>56.981147200390083</c:v>
                </c:pt>
                <c:pt idx="294">
                  <c:v>56.997442934924784</c:v>
                </c:pt>
                <c:pt idx="295">
                  <c:v>57.013702108579118</c:v>
                </c:pt>
                <c:pt idx="296">
                  <c:v>57.029924944081834</c:v>
                </c:pt>
                <c:pt idx="297">
                  <c:v>57.046111662083568</c:v>
                </c:pt>
                <c:pt idx="298">
                  <c:v>57.062262481183204</c:v>
                </c:pt>
                <c:pt idx="299">
                  <c:v>57.078377617953826</c:v>
                </c:pt>
                <c:pt idx="300">
                  <c:v>57.094457286968279</c:v>
                </c:pt>
                <c:pt idx="301">
                  <c:v>57.110501700824223</c:v>
                </c:pt>
                <c:pt idx="302">
                  <c:v>57.126511070168931</c:v>
                </c:pt>
                <c:pt idx="303">
                  <c:v>57.142485603723557</c:v>
                </c:pt>
                <c:pt idx="304">
                  <c:v>57.158425508307175</c:v>
                </c:pt>
                <c:pt idx="305">
                  <c:v>57.174330988860248</c:v>
                </c:pt>
                <c:pt idx="306">
                  <c:v>57.190202248467948</c:v>
                </c:pt>
                <c:pt idx="307">
                  <c:v>57.206039488382899</c:v>
                </c:pt>
                <c:pt idx="308">
                  <c:v>57.221842908047762</c:v>
                </c:pt>
                <c:pt idx="309">
                  <c:v>57.237612705117314</c:v>
                </c:pt>
                <c:pt idx="310">
                  <c:v>57.253349075480273</c:v>
                </c:pt>
                <c:pt idx="311">
                  <c:v>57.269052213280787</c:v>
                </c:pt>
                <c:pt idx="312">
                  <c:v>57.284722310939543</c:v>
                </c:pt>
                <c:pt idx="313">
                  <c:v>57.300359559174566</c:v>
                </c:pt>
                <c:pt idx="314">
                  <c:v>57.315964147021774</c:v>
                </c:pt>
                <c:pt idx="315">
                  <c:v>57.331536261855142</c:v>
                </c:pt>
                <c:pt idx="316">
                  <c:v>57.347076089406542</c:v>
                </c:pt>
                <c:pt idx="317">
                  <c:v>57.362583813785392</c:v>
                </c:pt>
                <c:pt idx="318">
                  <c:v>57.378059617497897</c:v>
                </c:pt>
                <c:pt idx="319">
                  <c:v>57.393503681466044</c:v>
                </c:pt>
                <c:pt idx="320">
                  <c:v>57.408916185046351</c:v>
                </c:pt>
                <c:pt idx="321">
                  <c:v>57.424297306048302</c:v>
                </c:pt>
                <c:pt idx="322">
                  <c:v>57.439647220752477</c:v>
                </c:pt>
                <c:pt idx="323">
                  <c:v>57.454966103928442</c:v>
                </c:pt>
                <c:pt idx="324">
                  <c:v>57.470254128852432</c:v>
                </c:pt>
                <c:pt idx="325">
                  <c:v>57.485511467324656</c:v>
                </c:pt>
                <c:pt idx="326">
                  <c:v>57.50073828968646</c:v>
                </c:pt>
                <c:pt idx="327">
                  <c:v>57.515934764837162</c:v>
                </c:pt>
                <c:pt idx="328">
                  <c:v>57.531101060250691</c:v>
                </c:pt>
                <c:pt idx="329">
                  <c:v>57.546237341991926</c:v>
                </c:pt>
                <c:pt idx="330">
                  <c:v>57.561343774732919</c:v>
                </c:pt>
                <c:pt idx="331">
                  <c:v>57.576420521768696</c:v>
                </c:pt>
                <c:pt idx="332">
                  <c:v>57.591467745033</c:v>
                </c:pt>
                <c:pt idx="333">
                  <c:v>57.606485605113761</c:v>
                </c:pt>
                <c:pt idx="334">
                  <c:v>57.62147426126824</c:v>
                </c:pt>
                <c:pt idx="335">
                  <c:v>57.636433871438157</c:v>
                </c:pt>
                <c:pt idx="336">
                  <c:v>57.651364592264386</c:v>
                </c:pt>
                <c:pt idx="337">
                  <c:v>57.666266579101617</c:v>
                </c:pt>
                <c:pt idx="338">
                  <c:v>57.681139986032719</c:v>
                </c:pt>
                <c:pt idx="339">
                  <c:v>57.695984965882914</c:v>
                </c:pt>
                <c:pt idx="340">
                  <c:v>57.710801670233749</c:v>
                </c:pt>
                <c:pt idx="341">
                  <c:v>57.725590249436912</c:v>
                </c:pt>
                <c:pt idx="342">
                  <c:v>57.740350852627806</c:v>
                </c:pt>
                <c:pt idx="343">
                  <c:v>57.755083627738941</c:v>
                </c:pt>
                <c:pt idx="344">
                  <c:v>57.769788721513194</c:v>
                </c:pt>
                <c:pt idx="345">
                  <c:v>57.784466279516792</c:v>
                </c:pt>
                <c:pt idx="346">
                  <c:v>57.799116446152183</c:v>
                </c:pt>
                <c:pt idx="347">
                  <c:v>57.813739364670738</c:v>
                </c:pt>
                <c:pt idx="348">
                  <c:v>57.828335177185224</c:v>
                </c:pt>
                <c:pt idx="349">
                  <c:v>57.842904024682127</c:v>
                </c:pt>
                <c:pt idx="350">
                  <c:v>57.857446047033889</c:v>
                </c:pt>
                <c:pt idx="351">
                  <c:v>57.871961383010778</c:v>
                </c:pt>
                <c:pt idx="352">
                  <c:v>57.886450170292846</c:v>
                </c:pt>
                <c:pt idx="353">
                  <c:v>57.900912545481539</c:v>
                </c:pt>
                <c:pt idx="354">
                  <c:v>57.915348644111212</c:v>
                </c:pt>
                <c:pt idx="355">
                  <c:v>57.929758600660506</c:v>
                </c:pt>
                <c:pt idx="356">
                  <c:v>57.94414254856359</c:v>
                </c:pt>
                <c:pt idx="357">
                  <c:v>57.95850062022113</c:v>
                </c:pt>
                <c:pt idx="358">
                  <c:v>57.972832947011291</c:v>
                </c:pt>
                <c:pt idx="359">
                  <c:v>57.987139659300468</c:v>
                </c:pt>
                <c:pt idx="360">
                  <c:v>58.001420886453886</c:v>
                </c:pt>
                <c:pt idx="361">
                  <c:v>58.015676756846119</c:v>
                </c:pt>
                <c:pt idx="362">
                  <c:v>58.029907397871412</c:v>
                </c:pt>
                <c:pt idx="363">
                  <c:v>58.044112935953905</c:v>
                </c:pt>
                <c:pt idx="364">
                  <c:v>58.058293496557695</c:v>
                </c:pt>
                <c:pt idx="365">
                  <c:v>58.072449204196765</c:v>
                </c:pt>
                <c:pt idx="366">
                  <c:v>58.08658018244482</c:v>
                </c:pt>
                <c:pt idx="367">
                  <c:v>58.100686553944954</c:v>
                </c:pt>
                <c:pt idx="368">
                  <c:v>58.114768440419233</c:v>
                </c:pt>
                <c:pt idx="369">
                  <c:v>58.128825962678086</c:v>
                </c:pt>
                <c:pt idx="370">
                  <c:v>58.142859240629662</c:v>
                </c:pt>
                <c:pt idx="371">
                  <c:v>58.156868393289002</c:v>
                </c:pt>
                <c:pt idx="372">
                  <c:v>58.1708535387871</c:v>
                </c:pt>
                <c:pt idx="373">
                  <c:v>58.184814794379889</c:v>
                </c:pt>
                <c:pt idx="374">
                  <c:v>58.198752276457057</c:v>
                </c:pt>
                <c:pt idx="375">
                  <c:v>58.212666100550834</c:v>
                </c:pt>
                <c:pt idx="376">
                  <c:v>58.226556381344494</c:v>
                </c:pt>
                <c:pt idx="377">
                  <c:v>58.24042323268101</c:v>
                </c:pt>
                <c:pt idx="378">
                  <c:v>58.254266767571373</c:v>
                </c:pt>
                <c:pt idx="379">
                  <c:v>58.268087098202869</c:v>
                </c:pt>
                <c:pt idx="380">
                  <c:v>58.281884335947339</c:v>
                </c:pt>
                <c:pt idx="381">
                  <c:v>58.295658591369246</c:v>
                </c:pt>
                <c:pt idx="382">
                  <c:v>58.309409974233631</c:v>
                </c:pt>
                <c:pt idx="383">
                  <c:v>58.323138593514017</c:v>
                </c:pt>
                <c:pt idx="384">
                  <c:v>58.336844557400255</c:v>
                </c:pt>
                <c:pt idx="385">
                  <c:v>58.350527973306114</c:v>
                </c:pt>
                <c:pt idx="386">
                  <c:v>58.364188947876983</c:v>
                </c:pt>
                <c:pt idx="387">
                  <c:v>58.377827586997299</c:v>
                </c:pt>
                <c:pt idx="388">
                  <c:v>58.391443995797999</c:v>
                </c:pt>
                <c:pt idx="389">
                  <c:v>58.405038278663852</c:v>
                </c:pt>
                <c:pt idx="390">
                  <c:v>58.418610539240646</c:v>
                </c:pt>
                <c:pt idx="391">
                  <c:v>58.432160880442368</c:v>
                </c:pt>
                <c:pt idx="392">
                  <c:v>58.445689404458236</c:v>
                </c:pt>
                <c:pt idx="393">
                  <c:v>58.459196212759707</c:v>
                </c:pt>
                <c:pt idx="394">
                  <c:v>58.472681406107313</c:v>
                </c:pt>
                <c:pt idx="395">
                  <c:v>58.486145084557506</c:v>
                </c:pt>
                <c:pt idx="396">
                  <c:v>58.499587347469358</c:v>
                </c:pt>
                <c:pt idx="397">
                  <c:v>58.513008293511199</c:v>
                </c:pt>
                <c:pt idx="398">
                  <c:v>58.526408020667176</c:v>
                </c:pt>
                <c:pt idx="399">
                  <c:v>58.53978662624376</c:v>
                </c:pt>
                <c:pt idx="400">
                  <c:v>58.553144206876112</c:v>
                </c:pt>
                <c:pt idx="401">
                  <c:v>58.566480858534412</c:v>
                </c:pt>
                <c:pt idx="402">
                  <c:v>58.579796676530165</c:v>
                </c:pt>
                <c:pt idx="403">
                  <c:v>58.593091755522337</c:v>
                </c:pt>
                <c:pt idx="404">
                  <c:v>58.606366189523428</c:v>
                </c:pt>
                <c:pt idx="405">
                  <c:v>58.619620071905572</c:v>
                </c:pt>
                <c:pt idx="406">
                  <c:v>58.632853495406465</c:v>
                </c:pt>
                <c:pt idx="407">
                  <c:v>58.646066552135252</c:v>
                </c:pt>
                <c:pt idx="408">
                  <c:v>58.659259333578362</c:v>
                </c:pt>
                <c:pt idx="409">
                  <c:v>58.672431930605271</c:v>
                </c:pt>
                <c:pt idx="410">
                  <c:v>58.685584433474148</c:v>
                </c:pt>
                <c:pt idx="411">
                  <c:v>58.698716931837538</c:v>
                </c:pt>
                <c:pt idx="412">
                  <c:v>58.711829514747876</c:v>
                </c:pt>
                <c:pt idx="413">
                  <c:v>58.724922270662987</c:v>
                </c:pt>
                <c:pt idx="414">
                  <c:v>58.737995287451525</c:v>
                </c:pt>
                <c:pt idx="415">
                  <c:v>58.75104865239831</c:v>
                </c:pt>
                <c:pt idx="416">
                  <c:v>58.764082452209706</c:v>
                </c:pt>
                <c:pt idx="417">
                  <c:v>58.777096773018769</c:v>
                </c:pt>
                <c:pt idx="418">
                  <c:v>58.790091700390491</c:v>
                </c:pt>
                <c:pt idx="419">
                  <c:v>58.8030673193269</c:v>
                </c:pt>
                <c:pt idx="420">
                  <c:v>58.816023714272177</c:v>
                </c:pt>
                <c:pt idx="421">
                  <c:v>58.82896096911756</c:v>
                </c:pt>
                <c:pt idx="422">
                  <c:v>58.841879167206429</c:v>
                </c:pt>
                <c:pt idx="423">
                  <c:v>58.854778391339067</c:v>
                </c:pt>
                <c:pt idx="424">
                  <c:v>58.867658723777637</c:v>
                </c:pt>
                <c:pt idx="425">
                  <c:v>58.880520246250853</c:v>
                </c:pt>
                <c:pt idx="426">
                  <c:v>58.893363039958778</c:v>
                </c:pt>
                <c:pt idx="427">
                  <c:v>58.90618718557748</c:v>
                </c:pt>
                <c:pt idx="428">
                  <c:v>58.918992763263688</c:v>
                </c:pt>
                <c:pt idx="429">
                  <c:v>58.931779852659304</c:v>
                </c:pt>
                <c:pt idx="430">
                  <c:v>58.944548532896022</c:v>
                </c:pt>
                <c:pt idx="431">
                  <c:v>58.957298882599702</c:v>
                </c:pt>
                <c:pt idx="432">
                  <c:v>58.970030979894908</c:v>
                </c:pt>
                <c:pt idx="433">
                  <c:v>58.982744902409166</c:v>
                </c:pt>
                <c:pt idx="434">
                  <c:v>58.995440727277384</c:v>
                </c:pt>
                <c:pt idx="435">
                  <c:v>59.008118531146074</c:v>
                </c:pt>
                <c:pt idx="436">
                  <c:v>59.020778390177661</c:v>
                </c:pt>
                <c:pt idx="437">
                  <c:v>59.033420380054551</c:v>
                </c:pt>
                <c:pt idx="438">
                  <c:v>59.046044575983402</c:v>
                </c:pt>
                <c:pt idx="439">
                  <c:v>59.058651052699155</c:v>
                </c:pt>
                <c:pt idx="440">
                  <c:v>59.071239884469065</c:v>
                </c:pt>
                <c:pt idx="441">
                  <c:v>59.083811145096774</c:v>
                </c:pt>
                <c:pt idx="442">
                  <c:v>59.09636490792623</c:v>
                </c:pt>
                <c:pt idx="443">
                  <c:v>59.108901245845615</c:v>
                </c:pt>
                <c:pt idx="444">
                  <c:v>59.121420231291239</c:v>
                </c:pt>
                <c:pt idx="445">
                  <c:v>59.133921936251397</c:v>
                </c:pt>
                <c:pt idx="446">
                  <c:v>59.146406432270098</c:v>
                </c:pt>
                <c:pt idx="447">
                  <c:v>59.158873790450905</c:v>
                </c:pt>
                <c:pt idx="448">
                  <c:v>59.171324081460597</c:v>
                </c:pt>
                <c:pt idx="449">
                  <c:v>59.183757375532878</c:v>
                </c:pt>
                <c:pt idx="450">
                  <c:v>59.196173742471991</c:v>
                </c:pt>
                <c:pt idx="451">
                  <c:v>59.208573251656325</c:v>
                </c:pt>
                <c:pt idx="452">
                  <c:v>59.220955972041985</c:v>
                </c:pt>
                <c:pt idx="453">
                  <c:v>59.233321972166323</c:v>
                </c:pt>
                <c:pt idx="454">
                  <c:v>59.245671320151402</c:v>
                </c:pt>
                <c:pt idx="455">
                  <c:v>59.258004083707448</c:v>
                </c:pt>
                <c:pt idx="456">
                  <c:v>59.270320330136315</c:v>
                </c:pt>
                <c:pt idx="457">
                  <c:v>59.282620126334791</c:v>
                </c:pt>
                <c:pt idx="458">
                  <c:v>59.294903538797975</c:v>
                </c:pt>
                <c:pt idx="459">
                  <c:v>59.307170633622611</c:v>
                </c:pt>
                <c:pt idx="460">
                  <c:v>59.319421476510314</c:v>
                </c:pt>
                <c:pt idx="461">
                  <c:v>59.331656132770846</c:v>
                </c:pt>
                <c:pt idx="462">
                  <c:v>59.343874667325309</c:v>
                </c:pt>
                <c:pt idx="463">
                  <c:v>59.356077144709317</c:v>
                </c:pt>
                <c:pt idx="464">
                  <c:v>59.368263629076154</c:v>
                </c:pt>
                <c:pt idx="465">
                  <c:v>59.380434184199849</c:v>
                </c:pt>
                <c:pt idx="466">
                  <c:v>59.392588873478303</c:v>
                </c:pt>
                <c:pt idx="467">
                  <c:v>59.404727759936279</c:v>
                </c:pt>
                <c:pt idx="468">
                  <c:v>59.416850906228454</c:v>
                </c:pt>
                <c:pt idx="469">
                  <c:v>59.428958374642406</c:v>
                </c:pt>
                <c:pt idx="470">
                  <c:v>59.441050227101528</c:v>
                </c:pt>
                <c:pt idx="471">
                  <c:v>59.45312652516801</c:v>
                </c:pt>
                <c:pt idx="472">
                  <c:v>59.465187330045673</c:v>
                </c:pt>
                <c:pt idx="473">
                  <c:v>59.477232702582874</c:v>
                </c:pt>
                <c:pt idx="474">
                  <c:v>59.489262703275337</c:v>
                </c:pt>
                <c:pt idx="475">
                  <c:v>59.501277392268939</c:v>
                </c:pt>
                <c:pt idx="476">
                  <c:v>59.513276829362511</c:v>
                </c:pt>
                <c:pt idx="477">
                  <c:v>59.525261074010572</c:v>
                </c:pt>
                <c:pt idx="478">
                  <c:v>59.537230185326081</c:v>
                </c:pt>
                <c:pt idx="479">
                  <c:v>59.549184222083113</c:v>
                </c:pt>
                <c:pt idx="480">
                  <c:v>59.561123242719503</c:v>
                </c:pt>
                <c:pt idx="481">
                  <c:v>59.573047305339557</c:v>
                </c:pt>
                <c:pt idx="482">
                  <c:v>59.584956467716609</c:v>
                </c:pt>
                <c:pt idx="483">
                  <c:v>59.596850787295637</c:v>
                </c:pt>
                <c:pt idx="484">
                  <c:v>59.608730321195821</c:v>
                </c:pt>
                <c:pt idx="485">
                  <c:v>59.62059512621309</c:v>
                </c:pt>
                <c:pt idx="486">
                  <c:v>59.632445258822642</c:v>
                </c:pt>
                <c:pt idx="487">
                  <c:v>59.644280775181436</c:v>
                </c:pt>
                <c:pt idx="488">
                  <c:v>59.656101731130619</c:v>
                </c:pt>
                <c:pt idx="489">
                  <c:v>59.667908182198033</c:v>
                </c:pt>
                <c:pt idx="490">
                  <c:v>59.67970018360058</c:v>
                </c:pt>
                <c:pt idx="491">
                  <c:v>59.691477790246658</c:v>
                </c:pt>
                <c:pt idx="492">
                  <c:v>59.703241056738484</c:v>
                </c:pt>
                <c:pt idx="493">
                  <c:v>59.714990037374506</c:v>
                </c:pt>
                <c:pt idx="494">
                  <c:v>59.726724786151664</c:v>
                </c:pt>
                <c:pt idx="495">
                  <c:v>59.738445356767741</c:v>
                </c:pt>
                <c:pt idx="496">
                  <c:v>59.750151802623634</c:v>
                </c:pt>
                <c:pt idx="497">
                  <c:v>59.761844176825591</c:v>
                </c:pt>
                <c:pt idx="498">
                  <c:v>59.773522532187471</c:v>
                </c:pt>
                <c:pt idx="499">
                  <c:v>59.785186921232949</c:v>
                </c:pt>
                <c:pt idx="500">
                  <c:v>59.796837396197759</c:v>
                </c:pt>
                <c:pt idx="501">
                  <c:v>59.808474009031755</c:v>
                </c:pt>
                <c:pt idx="502">
                  <c:v>59.820096811401207</c:v>
                </c:pt>
                <c:pt idx="503">
                  <c:v>59.831705854690824</c:v>
                </c:pt>
                <c:pt idx="504">
                  <c:v>59.843301190005903</c:v>
                </c:pt>
                <c:pt idx="505">
                  <c:v>59.854882868174457</c:v>
                </c:pt>
                <c:pt idx="506">
                  <c:v>59.866450939749228</c:v>
                </c:pt>
                <c:pt idx="507">
                  <c:v>59.878005455009806</c:v>
                </c:pt>
                <c:pt idx="508">
                  <c:v>59.889546463964578</c:v>
                </c:pt>
                <c:pt idx="509">
                  <c:v>59.901074016352837</c:v>
                </c:pt>
                <c:pt idx="510">
                  <c:v>59.912588161646717</c:v>
                </c:pt>
                <c:pt idx="511">
                  <c:v>59.924088949053193</c:v>
                </c:pt>
                <c:pt idx="512">
                  <c:v>59.935576427516025</c:v>
                </c:pt>
                <c:pt idx="513">
                  <c:v>59.947050645717738</c:v>
                </c:pt>
                <c:pt idx="514">
                  <c:v>59.958511652081498</c:v>
                </c:pt>
                <c:pt idx="515">
                  <c:v>59.969959494773022</c:v>
                </c:pt>
                <c:pt idx="516">
                  <c:v>59.981394221702516</c:v>
                </c:pt>
                <c:pt idx="517">
                  <c:v>59.992815880526507</c:v>
                </c:pt>
                <c:pt idx="518">
                  <c:v>60.004224518649664</c:v>
                </c:pt>
                <c:pt idx="519">
                  <c:v>60.015620183226702</c:v>
                </c:pt>
                <c:pt idx="520">
                  <c:v>60.027002921164168</c:v>
                </c:pt>
                <c:pt idx="521">
                  <c:v>60.038372779122234</c:v>
                </c:pt>
                <c:pt idx="522">
                  <c:v>60.049729803516485</c:v>
                </c:pt>
                <c:pt idx="523">
                  <c:v>60.061074040519728</c:v>
                </c:pt>
                <c:pt idx="524">
                  <c:v>60.07240553606367</c:v>
                </c:pt>
                <c:pt idx="525">
                  <c:v>60.083724335840742</c:v>
                </c:pt>
                <c:pt idx="526">
                  <c:v>60.09503048530577</c:v>
                </c:pt>
                <c:pt idx="527">
                  <c:v>60.106324029677666</c:v>
                </c:pt>
                <c:pt idx="528">
                  <c:v>60.117605013941173</c:v>
                </c:pt>
                <c:pt idx="529">
                  <c:v>60.128873482848505</c:v>
                </c:pt>
                <c:pt idx="530">
                  <c:v>60.14012948092099</c:v>
                </c:pt>
                <c:pt idx="531">
                  <c:v>60.151373052450772</c:v>
                </c:pt>
                <c:pt idx="532">
                  <c:v>60.162604241502393</c:v>
                </c:pt>
                <c:pt idx="533">
                  <c:v>60.173823091914429</c:v>
                </c:pt>
                <c:pt idx="534">
                  <c:v>60.185029647301079</c:v>
                </c:pt>
                <c:pt idx="535">
                  <c:v>60.196223951053774</c:v>
                </c:pt>
                <c:pt idx="536">
                  <c:v>60.207406046342726</c:v>
                </c:pt>
                <c:pt idx="537">
                  <c:v>60.218575976118515</c:v>
                </c:pt>
                <c:pt idx="538">
                  <c:v>60.229733783113602</c:v>
                </c:pt>
                <c:pt idx="539">
                  <c:v>60.240879509843893</c:v>
                </c:pt>
                <c:pt idx="540">
                  <c:v>60.252013198610229</c:v>
                </c:pt>
                <c:pt idx="541">
                  <c:v>60.263134891499902</c:v>
                </c:pt>
                <c:pt idx="542">
                  <c:v>60.274244630388168</c:v>
                </c:pt>
                <c:pt idx="543">
                  <c:v>60.285342456939688</c:v>
                </c:pt>
                <c:pt idx="544">
                  <c:v>60.29642841261002</c:v>
                </c:pt>
                <c:pt idx="545">
                  <c:v>60.307502538647057</c:v>
                </c:pt>
                <c:pt idx="546">
                  <c:v>60.318564876092466</c:v>
                </c:pt>
                <c:pt idx="547">
                  <c:v>60.329615465783156</c:v>
                </c:pt>
                <c:pt idx="548">
                  <c:v>60.340654348352622</c:v>
                </c:pt>
                <c:pt idx="549">
                  <c:v>60.3516815642324</c:v>
                </c:pt>
                <c:pt idx="550">
                  <c:v>60.362697153653443</c:v>
                </c:pt>
                <c:pt idx="551">
                  <c:v>60.373701156647513</c:v>
                </c:pt>
                <c:pt idx="552">
                  <c:v>60.384693613048512</c:v>
                </c:pt>
                <c:pt idx="553">
                  <c:v>60.395674562493866</c:v>
                </c:pt>
                <c:pt idx="554">
                  <c:v>60.406644044425867</c:v>
                </c:pt>
                <c:pt idx="555">
                  <c:v>60.417602098092999</c:v>
                </c:pt>
                <c:pt idx="556">
                  <c:v>60.428548762551245</c:v>
                </c:pt>
                <c:pt idx="557">
                  <c:v>60.439484076665408</c:v>
                </c:pt>
                <c:pt idx="558">
                  <c:v>60.45040807911046</c:v>
                </c:pt>
                <c:pt idx="559">
                  <c:v>60.46132080837269</c:v>
                </c:pt>
                <c:pt idx="560">
                  <c:v>60.472222302751149</c:v>
                </c:pt>
                <c:pt idx="561">
                  <c:v>60.48311260035878</c:v>
                </c:pt>
                <c:pt idx="562">
                  <c:v>60.49399173912375</c:v>
                </c:pt>
                <c:pt idx="563">
                  <c:v>60.504859756790665</c:v>
                </c:pt>
                <c:pt idx="564">
                  <c:v>60.515716690921799</c:v>
                </c:pt>
                <c:pt idx="565">
                  <c:v>60.526562578898343</c:v>
                </c:pt>
                <c:pt idx="566">
                  <c:v>60.537397457921571</c:v>
                </c:pt>
                <c:pt idx="567">
                  <c:v>60.548221365014072</c:v>
                </c:pt>
                <c:pt idx="568">
                  <c:v>60.559034337020989</c:v>
                </c:pt>
                <c:pt idx="569">
                  <c:v>60.569836410611074</c:v>
                </c:pt>
                <c:pt idx="570">
                  <c:v>60.580627622277987</c:v>
                </c:pt>
                <c:pt idx="571">
                  <c:v>60.591408008341404</c:v>
                </c:pt>
                <c:pt idx="572">
                  <c:v>60.602177604948153</c:v>
                </c:pt>
                <c:pt idx="573">
                  <c:v>60.612936448073413</c:v>
                </c:pt>
                <c:pt idx="574">
                  <c:v>60.623684573521757</c:v>
                </c:pt>
                <c:pt idx="575">
                  <c:v>60.634422016928383</c:v>
                </c:pt>
                <c:pt idx="576">
                  <c:v>60.645148813760144</c:v>
                </c:pt>
                <c:pt idx="577">
                  <c:v>60.655864999316705</c:v>
                </c:pt>
                <c:pt idx="578">
                  <c:v>60.666570608731618</c:v>
                </c:pt>
                <c:pt idx="579">
                  <c:v>60.677265676973406</c:v>
                </c:pt>
                <c:pt idx="580">
                  <c:v>60.687950238846632</c:v>
                </c:pt>
                <c:pt idx="581">
                  <c:v>60.698624328993006</c:v>
                </c:pt>
                <c:pt idx="582">
                  <c:v>60.709287981892423</c:v>
                </c:pt>
                <c:pt idx="583">
                  <c:v>60.719941231863999</c:v>
                </c:pt>
                <c:pt idx="584">
                  <c:v>60.730584113067152</c:v>
                </c:pt>
                <c:pt idx="585">
                  <c:v>60.741216659502584</c:v>
                </c:pt>
                <c:pt idx="586">
                  <c:v>60.751838905013386</c:v>
                </c:pt>
                <c:pt idx="587">
                  <c:v>60.762450883285958</c:v>
                </c:pt>
                <c:pt idx="588">
                  <c:v>60.773052627851101</c:v>
                </c:pt>
                <c:pt idx="589">
                  <c:v>60.783644172084983</c:v>
                </c:pt>
                <c:pt idx="590">
                  <c:v>60.79422554921014</c:v>
                </c:pt>
                <c:pt idx="591">
                  <c:v>60.804796792296443</c:v>
                </c:pt>
                <c:pt idx="592">
                  <c:v>60.815357934262117</c:v>
                </c:pt>
                <c:pt idx="593">
                  <c:v>60.825909007874678</c:v>
                </c:pt>
                <c:pt idx="594">
                  <c:v>60.836450045751874</c:v>
                </c:pt>
                <c:pt idx="595">
                  <c:v>60.84698108036271</c:v>
                </c:pt>
                <c:pt idx="596">
                  <c:v>60.857502144028331</c:v>
                </c:pt>
                <c:pt idx="597">
                  <c:v>60.868013268922979</c:v>
                </c:pt>
                <c:pt idx="598">
                  <c:v>60.878514487074952</c:v>
                </c:pt>
                <c:pt idx="599">
                  <c:v>60.889005830367481</c:v>
                </c:pt>
                <c:pt idx="600">
                  <c:v>60.899487330539671</c:v>
                </c:pt>
                <c:pt idx="601">
                  <c:v>60.90995901918744</c:v>
                </c:pt>
                <c:pt idx="602">
                  <c:v>60.92042092776434</c:v>
                </c:pt>
                <c:pt idx="603">
                  <c:v>60.930873087582569</c:v>
                </c:pt>
                <c:pt idx="604">
                  <c:v>60.941315529813735</c:v>
                </c:pt>
                <c:pt idx="605">
                  <c:v>60.951748285489828</c:v>
                </c:pt>
                <c:pt idx="606">
                  <c:v>60.96217138550405</c:v>
                </c:pt>
                <c:pt idx="607">
                  <c:v>60.972584860611718</c:v>
                </c:pt>
                <c:pt idx="608">
                  <c:v>60.982988741431058</c:v>
                </c:pt>
                <c:pt idx="609">
                  <c:v>60.993383058444145</c:v>
                </c:pt>
                <c:pt idx="610">
                  <c:v>61.003767841997686</c:v>
                </c:pt>
                <c:pt idx="611">
                  <c:v>61.014143122303899</c:v>
                </c:pt>
                <c:pt idx="612">
                  <c:v>61.024508929441311</c:v>
                </c:pt>
                <c:pt idx="613">
                  <c:v>61.034865293355594</c:v>
                </c:pt>
                <c:pt idx="614">
                  <c:v>61.045212243860448</c:v>
                </c:pt>
                <c:pt idx="615">
                  <c:v>61.055549810638304</c:v>
                </c:pt>
                <c:pt idx="616">
                  <c:v>61.065878023241225</c:v>
                </c:pt>
                <c:pt idx="617">
                  <c:v>61.076196911091692</c:v>
                </c:pt>
                <c:pt idx="618">
                  <c:v>61.086506503483342</c:v>
                </c:pt>
                <c:pt idx="619">
                  <c:v>61.096806829581837</c:v>
                </c:pt>
                <c:pt idx="620">
                  <c:v>61.10709791842558</c:v>
                </c:pt>
                <c:pt idx="621">
                  <c:v>61.117379798926549</c:v>
                </c:pt>
                <c:pt idx="622">
                  <c:v>61.127652499871033</c:v>
                </c:pt>
                <c:pt idx="623">
                  <c:v>61.137916049920406</c:v>
                </c:pt>
                <c:pt idx="624">
                  <c:v>61.148170477611899</c:v>
                </c:pt>
                <c:pt idx="625">
                  <c:v>61.158415811359333</c:v>
                </c:pt>
                <c:pt idx="626">
                  <c:v>61.168652079453878</c:v>
                </c:pt>
                <c:pt idx="627">
                  <c:v>61.178879310064829</c:v>
                </c:pt>
                <c:pt idx="628">
                  <c:v>61.18909753124025</c:v>
                </c:pt>
                <c:pt idx="629">
                  <c:v>61.199306770907818</c:v>
                </c:pt>
                <c:pt idx="630">
                  <c:v>61.209507056875481</c:v>
                </c:pt>
                <c:pt idx="631">
                  <c:v>61.219698416832202</c:v>
                </c:pt>
                <c:pt idx="632">
                  <c:v>61.229880878348652</c:v>
                </c:pt>
                <c:pt idx="633">
                  <c:v>61.240054468877958</c:v>
                </c:pt>
                <c:pt idx="634">
                  <c:v>61.250219215756346</c:v>
                </c:pt>
                <c:pt idx="635">
                  <c:v>61.260375146203934</c:v>
                </c:pt>
                <c:pt idx="636">
                  <c:v>61.270522287325328</c:v>
                </c:pt>
                <c:pt idx="637">
                  <c:v>61.280660666110364</c:v>
                </c:pt>
                <c:pt idx="638">
                  <c:v>61.290790309434783</c:v>
                </c:pt>
                <c:pt idx="639">
                  <c:v>61.300911244060927</c:v>
                </c:pt>
                <c:pt idx="640">
                  <c:v>61.311023496638349</c:v>
                </c:pt>
                <c:pt idx="641">
                  <c:v>61.321127093704568</c:v>
                </c:pt>
                <c:pt idx="642">
                  <c:v>61.331222061685665</c:v>
                </c:pt>
                <c:pt idx="643">
                  <c:v>61.341308426896965</c:v>
                </c:pt>
                <c:pt idx="644">
                  <c:v>61.351386215543712</c:v>
                </c:pt>
                <c:pt idx="645">
                  <c:v>61.361455453721703</c:v>
                </c:pt>
                <c:pt idx="646">
                  <c:v>61.371516167417873</c:v>
                </c:pt>
                <c:pt idx="647">
                  <c:v>61.381568382511055</c:v>
                </c:pt>
                <c:pt idx="648">
                  <c:v>61.391612124772507</c:v>
                </c:pt>
                <c:pt idx="649">
                  <c:v>61.401647419866592</c:v>
                </c:pt>
                <c:pt idx="650">
                  <c:v>61.411674293351396</c:v>
                </c:pt>
                <c:pt idx="651">
                  <c:v>61.421692770679357</c:v>
                </c:pt>
                <c:pt idx="652">
                  <c:v>61.431702877197864</c:v>
                </c:pt>
                <c:pt idx="653">
                  <c:v>61.441704638149851</c:v>
                </c:pt>
                <c:pt idx="654">
                  <c:v>61.451698078674468</c:v>
                </c:pt>
                <c:pt idx="655">
                  <c:v>61.461683223807611</c:v>
                </c:pt>
                <c:pt idx="656">
                  <c:v>61.471660098482602</c:v>
                </c:pt>
                <c:pt idx="657">
                  <c:v>61.481628727530669</c:v>
                </c:pt>
                <c:pt idx="658">
                  <c:v>61.491589135681664</c:v>
                </c:pt>
                <c:pt idx="659">
                  <c:v>61.50154134756454</c:v>
                </c:pt>
                <c:pt idx="660">
                  <c:v>61.511485387708014</c:v>
                </c:pt>
                <c:pt idx="661">
                  <c:v>61.521421280541091</c:v>
                </c:pt>
                <c:pt idx="662">
                  <c:v>61.531349050393665</c:v>
                </c:pt>
                <c:pt idx="663">
                  <c:v>61.541268721497062</c:v>
                </c:pt>
                <c:pt idx="664">
                  <c:v>61.551180317984631</c:v>
                </c:pt>
                <c:pt idx="665">
                  <c:v>61.561083863892307</c:v>
                </c:pt>
                <c:pt idx="666">
                  <c:v>61.570979383159141</c:v>
                </c:pt>
                <c:pt idx="667">
                  <c:v>61.580866899627864</c:v>
                </c:pt>
                <c:pt idx="668">
                  <c:v>61.590746437045453</c:v>
                </c:pt>
                <c:pt idx="669">
                  <c:v>61.600618019063646</c:v>
                </c:pt>
                <c:pt idx="670">
                  <c:v>61.610481669239526</c:v>
                </c:pt>
                <c:pt idx="671">
                  <c:v>61.62033741103599</c:v>
                </c:pt>
                <c:pt idx="672">
                  <c:v>61.630185267822355</c:v>
                </c:pt>
                <c:pt idx="673">
                  <c:v>61.640025262874858</c:v>
                </c:pt>
                <c:pt idx="674">
                  <c:v>61.64985741937717</c:v>
                </c:pt>
                <c:pt idx="675">
                  <c:v>61.659681760420924</c:v>
                </c:pt>
                <c:pt idx="676">
                  <c:v>61.669498309006229</c:v>
                </c:pt>
                <c:pt idx="677">
                  <c:v>61.679307088042236</c:v>
                </c:pt>
                <c:pt idx="678">
                  <c:v>61.689108120347569</c:v>
                </c:pt>
                <c:pt idx="679">
                  <c:v>61.698901428650871</c:v>
                </c:pt>
                <c:pt idx="680">
                  <c:v>61.708687035591332</c:v>
                </c:pt>
                <c:pt idx="681">
                  <c:v>61.718464963719143</c:v>
                </c:pt>
                <c:pt idx="682">
                  <c:v>61.728235235496037</c:v>
                </c:pt>
                <c:pt idx="683">
                  <c:v>61.737997873295726</c:v>
                </c:pt>
                <c:pt idx="684">
                  <c:v>61.747752899404475</c:v>
                </c:pt>
                <c:pt idx="685">
                  <c:v>61.757500336021508</c:v>
                </c:pt>
                <c:pt idx="686">
                  <c:v>61.767240205259512</c:v>
                </c:pt>
                <c:pt idx="687">
                  <c:v>61.776972529145169</c:v>
                </c:pt>
                <c:pt idx="688">
                  <c:v>61.786697329619557</c:v>
                </c:pt>
                <c:pt idx="689">
                  <c:v>61.796414628538678</c:v>
                </c:pt>
                <c:pt idx="690">
                  <c:v>61.806124447673895</c:v>
                </c:pt>
                <c:pt idx="691">
                  <c:v>61.81582680871243</c:v>
                </c:pt>
                <c:pt idx="692">
                  <c:v>61.825521733257808</c:v>
                </c:pt>
                <c:pt idx="693">
                  <c:v>61.835209242830302</c:v>
                </c:pt>
                <c:pt idx="694">
                  <c:v>61.84488935886742</c:v>
                </c:pt>
                <c:pt idx="695">
                  <c:v>61.854562102724373</c:v>
                </c:pt>
                <c:pt idx="696">
                  <c:v>61.864227495674442</c:v>
                </c:pt>
                <c:pt idx="697">
                  <c:v>61.873885558909549</c:v>
                </c:pt>
                <c:pt idx="698">
                  <c:v>61.883536313540588</c:v>
                </c:pt>
                <c:pt idx="699">
                  <c:v>61.893179780597961</c:v>
                </c:pt>
                <c:pt idx="700">
                  <c:v>61.902815981031928</c:v>
                </c:pt>
                <c:pt idx="701">
                  <c:v>61.912444935713125</c:v>
                </c:pt>
                <c:pt idx="702">
                  <c:v>61.922066665432951</c:v>
                </c:pt>
                <c:pt idx="703">
                  <c:v>61.931681190904001</c:v>
                </c:pt>
                <c:pt idx="704">
                  <c:v>61.941288532760495</c:v>
                </c:pt>
                <c:pt idx="705">
                  <c:v>61.950888711558704</c:v>
                </c:pt>
                <c:pt idx="706">
                  <c:v>61.960481747777415</c:v>
                </c:pt>
                <c:pt idx="707">
                  <c:v>61.970067661818256</c:v>
                </c:pt>
                <c:pt idx="708">
                  <c:v>61.979646474006195</c:v>
                </c:pt>
                <c:pt idx="709">
                  <c:v>61.98921820458991</c:v>
                </c:pt>
                <c:pt idx="710">
                  <c:v>61.998782873742229</c:v>
                </c:pt>
                <c:pt idx="711">
                  <c:v>62.008340501560497</c:v>
                </c:pt>
                <c:pt idx="712">
                  <c:v>62.017891108067026</c:v>
                </c:pt>
                <c:pt idx="713">
                  <c:v>62.027434713209459</c:v>
                </c:pt>
                <c:pt idx="714">
                  <c:v>62.036971336861207</c:v>
                </c:pt>
                <c:pt idx="715">
                  <c:v>62.046500998821799</c:v>
                </c:pt>
                <c:pt idx="716">
                  <c:v>62.056023718817329</c:v>
                </c:pt>
                <c:pt idx="717">
                  <c:v>62.065539516500792</c:v>
                </c:pt>
                <c:pt idx="718">
                  <c:v>62.075048411452542</c:v>
                </c:pt>
                <c:pt idx="719">
                  <c:v>62.084550423180588</c:v>
                </c:pt>
                <c:pt idx="720">
                  <c:v>62.094045571121057</c:v>
                </c:pt>
                <c:pt idx="721">
                  <c:v>62.103533874638543</c:v>
                </c:pt>
                <c:pt idx="722">
                  <c:v>62.113015353026512</c:v>
                </c:pt>
                <c:pt idx="723">
                  <c:v>62.122490025507588</c:v>
                </c:pt>
                <c:pt idx="724">
                  <c:v>62.131957911234068</c:v>
                </c:pt>
                <c:pt idx="725">
                  <c:v>62.141419029288187</c:v>
                </c:pt>
                <c:pt idx="726">
                  <c:v>62.150873398682506</c:v>
                </c:pt>
                <c:pt idx="727">
                  <c:v>62.160321038360308</c:v>
                </c:pt>
                <c:pt idx="728">
                  <c:v>62.169761967195967</c:v>
                </c:pt>
                <c:pt idx="729">
                  <c:v>62.179196203995232</c:v>
                </c:pt>
                <c:pt idx="730">
                  <c:v>62.188623767495713</c:v>
                </c:pt>
                <c:pt idx="731">
                  <c:v>62.198044676367104</c:v>
                </c:pt>
                <c:pt idx="732">
                  <c:v>62.207458949211642</c:v>
                </c:pt>
                <c:pt idx="733">
                  <c:v>62.216866604564423</c:v>
                </c:pt>
                <c:pt idx="734">
                  <c:v>62.226267660893711</c:v>
                </c:pt>
                <c:pt idx="735">
                  <c:v>62.235662136601348</c:v>
                </c:pt>
                <c:pt idx="736">
                  <c:v>62.245050050023082</c:v>
                </c:pt>
                <c:pt idx="737">
                  <c:v>62.254431419428911</c:v>
                </c:pt>
                <c:pt idx="738">
                  <c:v>62.263806263023369</c:v>
                </c:pt>
                <c:pt idx="739">
                  <c:v>62.273174598945957</c:v>
                </c:pt>
                <c:pt idx="740">
                  <c:v>62.28253644527144</c:v>
                </c:pt>
                <c:pt idx="741">
                  <c:v>62.291891820010136</c:v>
                </c:pt>
                <c:pt idx="742">
                  <c:v>62.30124074110833</c:v>
                </c:pt>
                <c:pt idx="743">
                  <c:v>62.31058322644855</c:v>
                </c:pt>
                <c:pt idx="744">
                  <c:v>62.319919293849892</c:v>
                </c:pt>
                <c:pt idx="745">
                  <c:v>62.329248961068416</c:v>
                </c:pt>
                <c:pt idx="746">
                  <c:v>62.338572245797351</c:v>
                </c:pt>
                <c:pt idx="747">
                  <c:v>62.347889165667532</c:v>
                </c:pt>
                <c:pt idx="748">
                  <c:v>62.357199738247651</c:v>
                </c:pt>
                <c:pt idx="749">
                  <c:v>62.366503981044609</c:v>
                </c:pt>
                <c:pt idx="750">
                  <c:v>62.375801911503814</c:v>
                </c:pt>
                <c:pt idx="751">
                  <c:v>62.38509354700949</c:v>
                </c:pt>
                <c:pt idx="752">
                  <c:v>62.394378904885016</c:v>
                </c:pt>
                <c:pt idx="753">
                  <c:v>62.403658002393215</c:v>
                </c:pt>
                <c:pt idx="754">
                  <c:v>62.412930856736651</c:v>
                </c:pt>
                <c:pt idx="755">
                  <c:v>62.422197485057978</c:v>
                </c:pt>
                <c:pt idx="756">
                  <c:v>62.431457904440194</c:v>
                </c:pt>
                <c:pt idx="757">
                  <c:v>62.440712131906992</c:v>
                </c:pt>
                <c:pt idx="758">
                  <c:v>62.449960184422991</c:v>
                </c:pt>
                <c:pt idx="759">
                  <c:v>62.459202078894108</c:v>
                </c:pt>
                <c:pt idx="760">
                  <c:v>62.468437832167851</c:v>
                </c:pt>
                <c:pt idx="761">
                  <c:v>62.477667461033533</c:v>
                </c:pt>
                <c:pt idx="762">
                  <c:v>62.486890982222661</c:v>
                </c:pt>
                <c:pt idx="763">
                  <c:v>62.496108412409157</c:v>
                </c:pt>
                <c:pt idx="764">
                  <c:v>62.505319768209716</c:v>
                </c:pt>
                <c:pt idx="765">
                  <c:v>62.514525066184007</c:v>
                </c:pt>
                <c:pt idx="766">
                  <c:v>62.523724322835037</c:v>
                </c:pt>
                <c:pt idx="767">
                  <c:v>62.532917554609384</c:v>
                </c:pt>
                <c:pt idx="768">
                  <c:v>62.542104777897542</c:v>
                </c:pt>
                <c:pt idx="769">
                  <c:v>62.551286009034101</c:v>
                </c:pt>
                <c:pt idx="770">
                  <c:v>62.560461264298112</c:v>
                </c:pt>
                <c:pt idx="771">
                  <c:v>62.569630559913357</c:v>
                </c:pt>
                <c:pt idx="772">
                  <c:v>62.578793912048553</c:v>
                </c:pt>
                <c:pt idx="773">
                  <c:v>62.587951336817738</c:v>
                </c:pt>
                <c:pt idx="774">
                  <c:v>62.597102850280429</c:v>
                </c:pt>
                <c:pt idx="775">
                  <c:v>62.606248468441947</c:v>
                </c:pt>
                <c:pt idx="776">
                  <c:v>62.61538820725373</c:v>
                </c:pt>
                <c:pt idx="777">
                  <c:v>62.62452208261351</c:v>
                </c:pt>
                <c:pt idx="778">
                  <c:v>62.633650110365643</c:v>
                </c:pt>
                <c:pt idx="779">
                  <c:v>62.642772306301332</c:v>
                </c:pt>
                <c:pt idx="780">
                  <c:v>62.651888686158927</c:v>
                </c:pt>
                <c:pt idx="781">
                  <c:v>62.66099926562417</c:v>
                </c:pt>
                <c:pt idx="782">
                  <c:v>62.670104060330431</c:v>
                </c:pt>
                <c:pt idx="783">
                  <c:v>62.679203085859001</c:v>
                </c:pt>
                <c:pt idx="784">
                  <c:v>62.688296357739333</c:v>
                </c:pt>
                <c:pt idx="785">
                  <c:v>62.697383891449306</c:v>
                </c:pt>
                <c:pt idx="786">
                  <c:v>62.70646570241545</c:v>
                </c:pt>
                <c:pt idx="787">
                  <c:v>62.715541806013213</c:v>
                </c:pt>
                <c:pt idx="788">
                  <c:v>62.724612217567241</c:v>
                </c:pt>
                <c:pt idx="789">
                  <c:v>62.733676952351573</c:v>
                </c:pt>
                <c:pt idx="790">
                  <c:v>62.742736025589927</c:v>
                </c:pt>
                <c:pt idx="791">
                  <c:v>62.751789452455924</c:v>
                </c:pt>
                <c:pt idx="792">
                  <c:v>62.760837248073358</c:v>
                </c:pt>
                <c:pt idx="793">
                  <c:v>62.7698794275164</c:v>
                </c:pt>
                <c:pt idx="794">
                  <c:v>62.778916005809862</c:v>
                </c:pt>
                <c:pt idx="795">
                  <c:v>62.78794699792946</c:v>
                </c:pt>
                <c:pt idx="796">
                  <c:v>62.796972418801985</c:v>
                </c:pt>
                <c:pt idx="797">
                  <c:v>62.805992283305621</c:v>
                </c:pt>
                <c:pt idx="798">
                  <c:v>62.81500660627011</c:v>
                </c:pt>
                <c:pt idx="799">
                  <c:v>62.824015402477031</c:v>
                </c:pt>
                <c:pt idx="800">
                  <c:v>62.833018686660026</c:v>
                </c:pt>
                <c:pt idx="801">
                  <c:v>62.842016473505019</c:v>
                </c:pt>
                <c:pt idx="802">
                  <c:v>62.851008777650428</c:v>
                </c:pt>
                <c:pt idx="803">
                  <c:v>62.859995613687452</c:v>
                </c:pt>
                <c:pt idx="804">
                  <c:v>62.868976996160228</c:v>
                </c:pt>
                <c:pt idx="805">
                  <c:v>62.877952939566114</c:v>
                </c:pt>
                <c:pt idx="806">
                  <c:v>62.886923458355881</c:v>
                </c:pt>
                <c:pt idx="807">
                  <c:v>62.895888566933941</c:v>
                </c:pt>
                <c:pt idx="808">
                  <c:v>62.904848279658594</c:v>
                </c:pt>
                <c:pt idx="809">
                  <c:v>62.91380261084219</c:v>
                </c:pt>
                <c:pt idx="810">
                  <c:v>62.92275157475143</c:v>
                </c:pt>
                <c:pt idx="811">
                  <c:v>62.931695185607509</c:v>
                </c:pt>
                <c:pt idx="812">
                  <c:v>62.940633457586372</c:v>
                </c:pt>
                <c:pt idx="813">
                  <c:v>62.949566404818917</c:v>
                </c:pt>
                <c:pt idx="814">
                  <c:v>62.958494041391219</c:v>
                </c:pt>
                <c:pt idx="815">
                  <c:v>62.967416381344762</c:v>
                </c:pt>
                <c:pt idx="816">
                  <c:v>62.976333438676576</c:v>
                </c:pt>
                <c:pt idx="817">
                  <c:v>62.985245227339519</c:v>
                </c:pt>
                <c:pt idx="818">
                  <c:v>62.994151761242478</c:v>
                </c:pt>
                <c:pt idx="819">
                  <c:v>63.003053054250557</c:v>
                </c:pt>
                <c:pt idx="820">
                  <c:v>63.011949120185278</c:v>
                </c:pt>
                <c:pt idx="821">
                  <c:v>63.020839972824817</c:v>
                </c:pt>
                <c:pt idx="822">
                  <c:v>63.029725625904192</c:v>
                </c:pt>
                <c:pt idx="823">
                  <c:v>63.038606093115433</c:v>
                </c:pt>
                <c:pt idx="824">
                  <c:v>63.047481388107869</c:v>
                </c:pt>
                <c:pt idx="825">
                  <c:v>63.056351524488221</c:v>
                </c:pt>
                <c:pt idx="826">
                  <c:v>63.065216515820907</c:v>
                </c:pt>
                <c:pt idx="827">
                  <c:v>63.074076375628159</c:v>
                </c:pt>
                <c:pt idx="828">
                  <c:v>63.082931117390267</c:v>
                </c:pt>
                <c:pt idx="829">
                  <c:v>63.091780754545752</c:v>
                </c:pt>
                <c:pt idx="830">
                  <c:v>63.100625300491572</c:v>
                </c:pt>
                <c:pt idx="831">
                  <c:v>63.109464768583337</c:v>
                </c:pt>
                <c:pt idx="832">
                  <c:v>63.118299172135451</c:v>
                </c:pt>
                <c:pt idx="833">
                  <c:v>63.127128524421337</c:v>
                </c:pt>
                <c:pt idx="834">
                  <c:v>63.135952838673632</c:v>
                </c:pt>
                <c:pt idx="835">
                  <c:v>63.144772128084384</c:v>
                </c:pt>
                <c:pt idx="836">
                  <c:v>63.153586405805193</c:v>
                </c:pt>
                <c:pt idx="837">
                  <c:v>63.162395684947455</c:v>
                </c:pt>
                <c:pt idx="838">
                  <c:v>63.171199978582521</c:v>
                </c:pt>
                <c:pt idx="839">
                  <c:v>63.17999929974188</c:v>
                </c:pt>
                <c:pt idx="840">
                  <c:v>63.188793661417364</c:v>
                </c:pt>
                <c:pt idx="841">
                  <c:v>63.197583076561301</c:v>
                </c:pt>
                <c:pt idx="842">
                  <c:v>63.206367558086704</c:v>
                </c:pt>
                <c:pt idx="843">
                  <c:v>63.21514711886752</c:v>
                </c:pt>
                <c:pt idx="844">
                  <c:v>63.223921771738702</c:v>
                </c:pt>
                <c:pt idx="845">
                  <c:v>63.232691529496435</c:v>
                </c:pt>
                <c:pt idx="846">
                  <c:v>63.241456404898365</c:v>
                </c:pt>
                <c:pt idx="847">
                  <c:v>63.25021641066369</c:v>
                </c:pt>
                <c:pt idx="848">
                  <c:v>63.258971559473395</c:v>
                </c:pt>
                <c:pt idx="849">
                  <c:v>63.267721863970408</c:v>
                </c:pt>
                <c:pt idx="850">
                  <c:v>63.276467336759765</c:v>
                </c:pt>
                <c:pt idx="851">
                  <c:v>63.285207990408828</c:v>
                </c:pt>
                <c:pt idx="852">
                  <c:v>63.293943837447401</c:v>
                </c:pt>
                <c:pt idx="853">
                  <c:v>63.302674890367911</c:v>
                </c:pt>
                <c:pt idx="854">
                  <c:v>63.311401161625618</c:v>
                </c:pt>
                <c:pt idx="855">
                  <c:v>63.32012266363877</c:v>
                </c:pt>
                <c:pt idx="856">
                  <c:v>63.328839408788731</c:v>
                </c:pt>
                <c:pt idx="857">
                  <c:v>63.3375514094202</c:v>
                </c:pt>
                <c:pt idx="858">
                  <c:v>63.346258677841341</c:v>
                </c:pt>
                <c:pt idx="859">
                  <c:v>63.354961226324001</c:v>
                </c:pt>
                <c:pt idx="860">
                  <c:v>63.363659067103796</c:v>
                </c:pt>
                <c:pt idx="861">
                  <c:v>63.37235221238037</c:v>
                </c:pt>
                <c:pt idx="862">
                  <c:v>63.381040674317454</c:v>
                </c:pt>
                <c:pt idx="863">
                  <c:v>63.389724465043123</c:v>
                </c:pt>
                <c:pt idx="864">
                  <c:v>63.398403596649885</c:v>
                </c:pt>
                <c:pt idx="865">
                  <c:v>63.407078081194925</c:v>
                </c:pt>
                <c:pt idx="866">
                  <c:v>63.415747930700149</c:v>
                </c:pt>
                <c:pt idx="867">
                  <c:v>63.424413157152472</c:v>
                </c:pt>
                <c:pt idx="868">
                  <c:v>63.43307377250386</c:v>
                </c:pt>
                <c:pt idx="869">
                  <c:v>63.441729788671552</c:v>
                </c:pt>
                <c:pt idx="870">
                  <c:v>63.450381217538236</c:v>
                </c:pt>
                <c:pt idx="871">
                  <c:v>63.459028070952151</c:v>
                </c:pt>
                <c:pt idx="872">
                  <c:v>63.46767036072724</c:v>
                </c:pt>
                <c:pt idx="873">
                  <c:v>63.476308098643358</c:v>
                </c:pt>
                <c:pt idx="874">
                  <c:v>63.484941296446387</c:v>
                </c:pt>
                <c:pt idx="875">
                  <c:v>63.493569965848394</c:v>
                </c:pt>
                <c:pt idx="876">
                  <c:v>63.502194118527783</c:v>
                </c:pt>
                <c:pt idx="877">
                  <c:v>63.510813766129459</c:v>
                </c:pt>
                <c:pt idx="878">
                  <c:v>63.519428920264936</c:v>
                </c:pt>
                <c:pt idx="879">
                  <c:v>63.528039592512542</c:v>
                </c:pt>
                <c:pt idx="880">
                  <c:v>63.536645794417538</c:v>
                </c:pt>
                <c:pt idx="881">
                  <c:v>63.545247537492259</c:v>
                </c:pt>
                <c:pt idx="882">
                  <c:v>63.553844833216274</c:v>
                </c:pt>
                <c:pt idx="883">
                  <c:v>63.562437693036529</c:v>
                </c:pt>
                <c:pt idx="884">
                  <c:v>63.571026128367507</c:v>
                </c:pt>
                <c:pt idx="885">
                  <c:v>63.579610150591314</c:v>
                </c:pt>
                <c:pt idx="886">
                  <c:v>63.588189771057912</c:v>
                </c:pt>
                <c:pt idx="887">
                  <c:v>63.596765001085181</c:v>
                </c:pt>
                <c:pt idx="888">
                  <c:v>63.60533585195914</c:v>
                </c:pt>
                <c:pt idx="889">
                  <c:v>63.613902334933968</c:v>
                </c:pt>
                <c:pt idx="890">
                  <c:v>63.622464461232298</c:v>
                </c:pt>
                <c:pt idx="891">
                  <c:v>63.631022242045233</c:v>
                </c:pt>
                <c:pt idx="892">
                  <c:v>63.639575688532545</c:v>
                </c:pt>
                <c:pt idx="893">
                  <c:v>63.648124811822804</c:v>
                </c:pt>
                <c:pt idx="894">
                  <c:v>63.656669623013507</c:v>
                </c:pt>
                <c:pt idx="895">
                  <c:v>63.665210133171215</c:v>
                </c:pt>
                <c:pt idx="896">
                  <c:v>63.67374635333168</c:v>
                </c:pt>
                <c:pt idx="897">
                  <c:v>63.682278294500023</c:v>
                </c:pt>
                <c:pt idx="898">
                  <c:v>63.690805967650832</c:v>
                </c:pt>
                <c:pt idx="899">
                  <c:v>63.699329383728298</c:v>
                </c:pt>
                <c:pt idx="900">
                  <c:v>63.70784855364635</c:v>
                </c:pt>
                <c:pt idx="901">
                  <c:v>63.716363488288792</c:v>
                </c:pt>
                <c:pt idx="902">
                  <c:v>63.724874198509447</c:v>
                </c:pt>
                <c:pt idx="903">
                  <c:v>63.733380695132254</c:v>
                </c:pt>
                <c:pt idx="904">
                  <c:v>63.74188298895146</c:v>
                </c:pt>
                <c:pt idx="905">
                  <c:v>63.750381090731679</c:v>
                </c:pt>
                <c:pt idx="906">
                  <c:v>63.758875011208055</c:v>
                </c:pt>
                <c:pt idx="907">
                  <c:v>63.767364761086391</c:v>
                </c:pt>
                <c:pt idx="908">
                  <c:v>63.775850351043289</c:v>
                </c:pt>
                <c:pt idx="909">
                  <c:v>63.78433179172626</c:v>
                </c:pt>
                <c:pt idx="910">
                  <c:v>63.792809093753824</c:v>
                </c:pt>
                <c:pt idx="911">
                  <c:v>63.801282267715713</c:v>
                </c:pt>
                <c:pt idx="912">
                  <c:v>63.809751324172915</c:v>
                </c:pt>
                <c:pt idx="913">
                  <c:v>63.818216273657853</c:v>
                </c:pt>
                <c:pt idx="914">
                  <c:v>63.826677126674475</c:v>
                </c:pt>
                <c:pt idx="915">
                  <c:v>63.835133893698398</c:v>
                </c:pt>
                <c:pt idx="916">
                  <c:v>63.843586585177029</c:v>
                </c:pt>
                <c:pt idx="917">
                  <c:v>63.852035211529682</c:v>
                </c:pt>
                <c:pt idx="918">
                  <c:v>63.860479783147689</c:v>
                </c:pt>
                <c:pt idx="919">
                  <c:v>63.868920310394543</c:v>
                </c:pt>
                <c:pt idx="920">
                  <c:v>63.877356803606013</c:v>
                </c:pt>
                <c:pt idx="921">
                  <c:v>63.885789273090246</c:v>
                </c:pt>
                <c:pt idx="922">
                  <c:v>63.894217729127909</c:v>
                </c:pt>
                <c:pt idx="923">
                  <c:v>63.902642181972297</c:v>
                </c:pt>
                <c:pt idx="924">
                  <c:v>63.911062641849441</c:v>
                </c:pt>
                <c:pt idx="925">
                  <c:v>63.919479118958243</c:v>
                </c:pt>
                <c:pt idx="926">
                  <c:v>63.927891623470593</c:v>
                </c:pt>
                <c:pt idx="927">
                  <c:v>63.936300165531463</c:v>
                </c:pt>
                <c:pt idx="928">
                  <c:v>63.944704755259046</c:v>
                </c:pt>
                <c:pt idx="929">
                  <c:v>63.953105402744868</c:v>
                </c:pt>
                <c:pt idx="930">
                  <c:v>63.9615021180539</c:v>
                </c:pt>
                <c:pt idx="931">
                  <c:v>63.969894911224628</c:v>
                </c:pt>
                <c:pt idx="932">
                  <c:v>63.978283792269266</c:v>
                </c:pt>
                <c:pt idx="933">
                  <c:v>63.986668771173782</c:v>
                </c:pt>
                <c:pt idx="934">
                  <c:v>63.995049857898024</c:v>
                </c:pt>
                <c:pt idx="935">
                  <c:v>64.003427062375891</c:v>
                </c:pt>
                <c:pt idx="936">
                  <c:v>64.011800394515333</c:v>
                </c:pt>
                <c:pt idx="937">
                  <c:v>64.020169864198579</c:v>
                </c:pt>
                <c:pt idx="938">
                  <c:v>64.028535481282191</c:v>
                </c:pt>
                <c:pt idx="939">
                  <c:v>64.036897255597168</c:v>
                </c:pt>
                <c:pt idx="940">
                  <c:v>64.045255196949029</c:v>
                </c:pt>
                <c:pt idx="941">
                  <c:v>64.053609315118038</c:v>
                </c:pt>
                <c:pt idx="942">
                  <c:v>64.061959619859152</c:v>
                </c:pt>
                <c:pt idx="943">
                  <c:v>64.070306120902259</c:v>
                </c:pt>
                <c:pt idx="944">
                  <c:v>64.078648827952208</c:v>
                </c:pt>
                <c:pt idx="945">
                  <c:v>64.086987750688948</c:v>
                </c:pt>
                <c:pt idx="946">
                  <c:v>64.095322898767634</c:v>
                </c:pt>
                <c:pt idx="947">
                  <c:v>64.103654281818706</c:v>
                </c:pt>
                <c:pt idx="948">
                  <c:v>64.111981909448033</c:v>
                </c:pt>
                <c:pt idx="949">
                  <c:v>64.120305791236959</c:v>
                </c:pt>
                <c:pt idx="950">
                  <c:v>64.128625936742509</c:v>
                </c:pt>
                <c:pt idx="951">
                  <c:v>64.136942355497368</c:v>
                </c:pt>
                <c:pt idx="952">
                  <c:v>64.145255057010047</c:v>
                </c:pt>
                <c:pt idx="953">
                  <c:v>64.153564050765013</c:v>
                </c:pt>
                <c:pt idx="954">
                  <c:v>64.161869346222772</c:v>
                </c:pt>
                <c:pt idx="955">
                  <c:v>64.170170952819873</c:v>
                </c:pt>
                <c:pt idx="956">
                  <c:v>64.178468879969202</c:v>
                </c:pt>
                <c:pt idx="957">
                  <c:v>64.186763137059856</c:v>
                </c:pt>
                <c:pt idx="958">
                  <c:v>64.195053733457485</c:v>
                </c:pt>
                <c:pt idx="959">
                  <c:v>64.203340678504162</c:v>
                </c:pt>
                <c:pt idx="960">
                  <c:v>64.211623981518642</c:v>
                </c:pt>
                <c:pt idx="961">
                  <c:v>64.219903651796386</c:v>
                </c:pt>
                <c:pt idx="962">
                  <c:v>64.228179698609679</c:v>
                </c:pt>
                <c:pt idx="963">
                  <c:v>64.236452131207727</c:v>
                </c:pt>
                <c:pt idx="964">
                  <c:v>64.244720958816757</c:v>
                </c:pt>
                <c:pt idx="965">
                  <c:v>64.252986190640073</c:v>
                </c:pt>
                <c:pt idx="966">
                  <c:v>64.261247835858242</c:v>
                </c:pt>
                <c:pt idx="967">
                  <c:v>64.26950590362911</c:v>
                </c:pt>
                <c:pt idx="968">
                  <c:v>64.277760403087896</c:v>
                </c:pt>
                <c:pt idx="969">
                  <c:v>64.286011343347369</c:v>
                </c:pt>
                <c:pt idx="970">
                  <c:v>64.294258733497813</c:v>
                </c:pt>
                <c:pt idx="971">
                  <c:v>64.302502582607275</c:v>
                </c:pt>
                <c:pt idx="972">
                  <c:v>64.310742899721532</c:v>
                </c:pt>
                <c:pt idx="973">
                  <c:v>64.318979693864208</c:v>
                </c:pt>
                <c:pt idx="974">
                  <c:v>64.327212974036925</c:v>
                </c:pt>
                <c:pt idx="975">
                  <c:v>64.335442749219354</c:v>
                </c:pt>
                <c:pt idx="976">
                  <c:v>64.343669028369291</c:v>
                </c:pt>
                <c:pt idx="977">
                  <c:v>64.35189182042275</c:v>
                </c:pt>
                <c:pt idx="978">
                  <c:v>64.360111134294129</c:v>
                </c:pt>
                <c:pt idx="979">
                  <c:v>64.368326978876198</c:v>
                </c:pt>
                <c:pt idx="980">
                  <c:v>64.376539363040237</c:v>
                </c:pt>
                <c:pt idx="981">
                  <c:v>64.384748295636115</c:v>
                </c:pt>
                <c:pt idx="982">
                  <c:v>64.392953785492409</c:v>
                </c:pt>
                <c:pt idx="983">
                  <c:v>64.401155841416454</c:v>
                </c:pt>
                <c:pt idx="984">
                  <c:v>64.409354472194423</c:v>
                </c:pt>
                <c:pt idx="985">
                  <c:v>64.417549686591485</c:v>
                </c:pt>
                <c:pt idx="986">
                  <c:v>64.425741493351808</c:v>
                </c:pt>
                <c:pt idx="987">
                  <c:v>64.433929901198681</c:v>
                </c:pt>
                <c:pt idx="988">
                  <c:v>64.442114918834648</c:v>
                </c:pt>
                <c:pt idx="989">
                  <c:v>64.45029655494146</c:v>
                </c:pt>
                <c:pt idx="990">
                  <c:v>64.458474818180349</c:v>
                </c:pt>
                <c:pt idx="991">
                  <c:v>64.466649717191942</c:v>
                </c:pt>
                <c:pt idx="992">
                  <c:v>64.474821260596443</c:v>
                </c:pt>
                <c:pt idx="993">
                  <c:v>64.482989456993678</c:v>
                </c:pt>
                <c:pt idx="994">
                  <c:v>64.491154314963225</c:v>
                </c:pt>
                <c:pt idx="995">
                  <c:v>64.499315843064423</c:v>
                </c:pt>
                <c:pt idx="996">
                  <c:v>64.507474049836546</c:v>
                </c:pt>
                <c:pt idx="997">
                  <c:v>64.515628943798774</c:v>
                </c:pt>
                <c:pt idx="998">
                  <c:v>64.52378053345042</c:v>
                </c:pt>
                <c:pt idx="999">
                  <c:v>64.531928827270832</c:v>
                </c:pt>
                <c:pt idx="1000">
                  <c:v>64.540073833719674</c:v>
                </c:pt>
                <c:pt idx="1001">
                  <c:v>64.54821556123683</c:v>
                </c:pt>
                <c:pt idx="1002">
                  <c:v>64.556354018242629</c:v>
                </c:pt>
                <c:pt idx="1003">
                  <c:v>64.564489213137804</c:v>
                </c:pt>
                <c:pt idx="1004">
                  <c:v>64.572621154303661</c:v>
                </c:pt>
                <c:pt idx="1005">
                  <c:v>64.580749850102123</c:v>
                </c:pt>
                <c:pt idx="1006">
                  <c:v>64.588875308875771</c:v>
                </c:pt>
                <c:pt idx="1007">
                  <c:v>64.596997538948045</c:v>
                </c:pt>
                <c:pt idx="1008">
                  <c:v>64.605116548623172</c:v>
                </c:pt>
                <c:pt idx="1009">
                  <c:v>64.613232346186351</c:v>
                </c:pt>
                <c:pt idx="1010">
                  <c:v>64.621344939903778</c:v>
                </c:pt>
                <c:pt idx="1011">
                  <c:v>64.629454338022754</c:v>
                </c:pt>
                <c:pt idx="1012">
                  <c:v>64.637560548771759</c:v>
                </c:pt>
                <c:pt idx="1013">
                  <c:v>64.645663580360491</c:v>
                </c:pt>
                <c:pt idx="1014">
                  <c:v>64.653763440980001</c:v>
                </c:pt>
                <c:pt idx="1015">
                  <c:v>64.661860138802723</c:v>
                </c:pt>
                <c:pt idx="1016">
                  <c:v>64.669953681982577</c:v>
                </c:pt>
                <c:pt idx="1017">
                  <c:v>64.678044078655034</c:v>
                </c:pt>
                <c:pt idx="1018">
                  <c:v>64.686131336937208</c:v>
                </c:pt>
                <c:pt idx="1019">
                  <c:v>64.694215464927865</c:v>
                </c:pt>
                <c:pt idx="1020">
                  <c:v>64.702296470707608</c:v>
                </c:pt>
                <c:pt idx="1021">
                  <c:v>64.710374362338868</c:v>
                </c:pt>
                <c:pt idx="1022">
                  <c:v>64.718449147866011</c:v>
                </c:pt>
                <c:pt idx="1023">
                  <c:v>64.726520835315384</c:v>
                </c:pt>
                <c:pt idx="1024">
                  <c:v>64.734589432695415</c:v>
                </c:pt>
                <c:pt idx="1025">
                  <c:v>64.742654947996726</c:v>
                </c:pt>
                <c:pt idx="1026">
                  <c:v>64.750717389192062</c:v>
                </c:pt>
                <c:pt idx="1027">
                  <c:v>64.758776764236543</c:v>
                </c:pt>
                <c:pt idx="1028">
                  <c:v>64.766833081067645</c:v>
                </c:pt>
                <c:pt idx="1029">
                  <c:v>64.774886347605246</c:v>
                </c:pt>
                <c:pt idx="1030">
                  <c:v>64.782936571751748</c:v>
                </c:pt>
                <c:pt idx="1031">
                  <c:v>64.790983761392141</c:v>
                </c:pt>
                <c:pt idx="1032">
                  <c:v>64.799027924394053</c:v>
                </c:pt>
                <c:pt idx="1033">
                  <c:v>64.807069068607845</c:v>
                </c:pt>
                <c:pt idx="1034">
                  <c:v>64.815107201866653</c:v>
                </c:pt>
                <c:pt idx="1035">
                  <c:v>64.823142331986517</c:v>
                </c:pt>
                <c:pt idx="1036">
                  <c:v>64.831174466766328</c:v>
                </c:pt>
                <c:pt idx="1037">
                  <c:v>64.839203613988062</c:v>
                </c:pt>
                <c:pt idx="1038">
                  <c:v>64.847229781416715</c:v>
                </c:pt>
                <c:pt idx="1039">
                  <c:v>64.855252976800429</c:v>
                </c:pt>
                <c:pt idx="1040">
                  <c:v>64.863273207870577</c:v>
                </c:pt>
                <c:pt idx="1041">
                  <c:v>64.871290482341777</c:v>
                </c:pt>
                <c:pt idx="1042">
                  <c:v>64.879304807912007</c:v>
                </c:pt>
                <c:pt idx="1043">
                  <c:v>64.887316192262645</c:v>
                </c:pt>
                <c:pt idx="1044">
                  <c:v>64.895324643058572</c:v>
                </c:pt>
                <c:pt idx="1045">
                  <c:v>64.90333016794817</c:v>
                </c:pt>
                <c:pt idx="1046">
                  <c:v>64.911332774563476</c:v>
                </c:pt>
                <c:pt idx="1047">
                  <c:v>64.919332470520189</c:v>
                </c:pt>
                <c:pt idx="1048">
                  <c:v>64.927329263417732</c:v>
                </c:pt>
                <c:pt idx="1049">
                  <c:v>64.935323160839388</c:v>
                </c:pt>
                <c:pt idx="1050">
                  <c:v>64.943314170352267</c:v>
                </c:pt>
                <c:pt idx="1051">
                  <c:v>64.951302299507446</c:v>
                </c:pt>
                <c:pt idx="1052">
                  <c:v>64.959287555840021</c:v>
                </c:pt>
                <c:pt idx="1053">
                  <c:v>64.967269946869109</c:v>
                </c:pt>
                <c:pt idx="1054">
                  <c:v>64.975249480098014</c:v>
                </c:pt>
                <c:pt idx="1055">
                  <c:v>64.983226163014237</c:v>
                </c:pt>
                <c:pt idx="1056">
                  <c:v>64.991200003089503</c:v>
                </c:pt>
                <c:pt idx="1057">
                  <c:v>64.999171007779907</c:v>
                </c:pt>
                <c:pt idx="1058">
                  <c:v>65.007139184525897</c:v>
                </c:pt>
                <c:pt idx="1059">
                  <c:v>65.015104540752432</c:v>
                </c:pt>
                <c:pt idx="1060">
                  <c:v>65.023067083868924</c:v>
                </c:pt>
                <c:pt idx="1061">
                  <c:v>65.031026821269421</c:v>
                </c:pt>
                <c:pt idx="1062">
                  <c:v>65.03898376033257</c:v>
                </c:pt>
                <c:pt idx="1063">
                  <c:v>65.046937908421754</c:v>
                </c:pt>
                <c:pt idx="1064">
                  <c:v>65.054889272885077</c:v>
                </c:pt>
                <c:pt idx="1065">
                  <c:v>65.062837861055556</c:v>
                </c:pt>
                <c:pt idx="1066">
                  <c:v>65.070783680251012</c:v>
                </c:pt>
                <c:pt idx="1067">
                  <c:v>65.078726737774261</c:v>
                </c:pt>
                <c:pt idx="1068">
                  <c:v>65.086667040913099</c:v>
                </c:pt>
                <c:pt idx="1069">
                  <c:v>65.094604596940457</c:v>
                </c:pt>
                <c:pt idx="1070">
                  <c:v>65.102539413114314</c:v>
                </c:pt>
                <c:pt idx="1071">
                  <c:v>65.110471496677903</c:v>
                </c:pt>
                <c:pt idx="1072">
                  <c:v>65.118400854859701</c:v>
                </c:pt>
                <c:pt idx="1073">
                  <c:v>65.126327494873465</c:v>
                </c:pt>
                <c:pt idx="1074">
                  <c:v>65.134251423918357</c:v>
                </c:pt>
                <c:pt idx="1075">
                  <c:v>65.142172649178946</c:v>
                </c:pt>
                <c:pt idx="1076">
                  <c:v>65.150091177825331</c:v>
                </c:pt>
                <c:pt idx="1077">
                  <c:v>65.158007017013105</c:v>
                </c:pt>
                <c:pt idx="1078">
                  <c:v>65.165920173883492</c:v>
                </c:pt>
                <c:pt idx="1079">
                  <c:v>65.173830655563378</c:v>
                </c:pt>
                <c:pt idx="1080">
                  <c:v>65.181738469165396</c:v>
                </c:pt>
                <c:pt idx="1081">
                  <c:v>65.189643621787923</c:v>
                </c:pt>
                <c:pt idx="1082">
                  <c:v>65.197546120515184</c:v>
                </c:pt>
                <c:pt idx="1083">
                  <c:v>65.205445972417309</c:v>
                </c:pt>
                <c:pt idx="1084">
                  <c:v>65.213343184550382</c:v>
                </c:pt>
                <c:pt idx="1085">
                  <c:v>65.221237763956466</c:v>
                </c:pt>
                <c:pt idx="1086">
                  <c:v>65.229129717663739</c:v>
                </c:pt>
                <c:pt idx="1087">
                  <c:v>65.237019052686449</c:v>
                </c:pt>
                <c:pt idx="1088">
                  <c:v>65.24490577602505</c:v>
                </c:pt>
                <c:pt idx="1089">
                  <c:v>65.252789894666236</c:v>
                </c:pt>
                <c:pt idx="1090">
                  <c:v>65.260671415582962</c:v>
                </c:pt>
                <c:pt idx="1091">
                  <c:v>65.268550345734553</c:v>
                </c:pt>
                <c:pt idx="1092">
                  <c:v>65.276426692066721</c:v>
                </c:pt>
                <c:pt idx="1093">
                  <c:v>65.28430046151162</c:v>
                </c:pt>
                <c:pt idx="1094">
                  <c:v>65.292171660987961</c:v>
                </c:pt>
                <c:pt idx="1095">
                  <c:v>65.300040297400955</c:v>
                </c:pt>
                <c:pt idx="1096">
                  <c:v>65.307906377642482</c:v>
                </c:pt>
                <c:pt idx="1097">
                  <c:v>65.315769908591065</c:v>
                </c:pt>
                <c:pt idx="1098">
                  <c:v>65.323630897111954</c:v>
                </c:pt>
                <c:pt idx="1099">
                  <c:v>65.331489350057211</c:v>
                </c:pt>
                <c:pt idx="1100">
                  <c:v>65.339345274265696</c:v>
                </c:pt>
                <c:pt idx="1101">
                  <c:v>65.347198676563153</c:v>
                </c:pt>
                <c:pt idx="1102">
                  <c:v>65.355049563762293</c:v>
                </c:pt>
                <c:pt idx="1103">
                  <c:v>65.362897942662798</c:v>
                </c:pt>
                <c:pt idx="1104">
                  <c:v>65.370743820051402</c:v>
                </c:pt>
                <c:pt idx="1105">
                  <c:v>65.378587202701951</c:v>
                </c:pt>
                <c:pt idx="1106">
                  <c:v>65.386428097375401</c:v>
                </c:pt>
                <c:pt idx="1107">
                  <c:v>65.394266510819946</c:v>
                </c:pt>
                <c:pt idx="1108">
                  <c:v>65.402102449771036</c:v>
                </c:pt>
                <c:pt idx="1109">
                  <c:v>65.409935920951384</c:v>
                </c:pt>
                <c:pt idx="1110">
                  <c:v>65.4177669310711</c:v>
                </c:pt>
                <c:pt idx="1111">
                  <c:v>65.425595486827675</c:v>
                </c:pt>
                <c:pt idx="1112">
                  <c:v>65.433421594906093</c:v>
                </c:pt>
                <c:pt idx="1113">
                  <c:v>65.441245261978807</c:v>
                </c:pt>
                <c:pt idx="1114">
                  <c:v>65.44906649470586</c:v>
                </c:pt>
                <c:pt idx="1115">
                  <c:v>65.456885299734878</c:v>
                </c:pt>
                <c:pt idx="1116">
                  <c:v>65.464701683701179</c:v>
                </c:pt>
                <c:pt idx="1117">
                  <c:v>65.472515653227774</c:v>
                </c:pt>
                <c:pt idx="1118">
                  <c:v>65.48032721492541</c:v>
                </c:pt>
                <c:pt idx="1119">
                  <c:v>65.488136375392699</c:v>
                </c:pt>
                <c:pt idx="1120">
                  <c:v>65.495943141216074</c:v>
                </c:pt>
                <c:pt idx="1121">
                  <c:v>65.503747518969874</c:v>
                </c:pt>
                <c:pt idx="1122">
                  <c:v>65.51154951521643</c:v>
                </c:pt>
                <c:pt idx="1123">
                  <c:v>65.519349136506023</c:v>
                </c:pt>
                <c:pt idx="1124">
                  <c:v>65.527146389377052</c:v>
                </c:pt>
                <c:pt idx="1125">
                  <c:v>65.53494128035598</c:v>
                </c:pt>
                <c:pt idx="1126">
                  <c:v>65.542733815957433</c:v>
                </c:pt>
                <c:pt idx="1127">
                  <c:v>65.550524002684227</c:v>
                </c:pt>
                <c:pt idx="1128">
                  <c:v>65.558311847027454</c:v>
                </c:pt>
                <c:pt idx="1129">
                  <c:v>65.566097355466482</c:v>
                </c:pt>
                <c:pt idx="1130">
                  <c:v>65.573880534469012</c:v>
                </c:pt>
                <c:pt idx="1131">
                  <c:v>65.581661390491163</c:v>
                </c:pt>
                <c:pt idx="1132">
                  <c:v>65.589439929977473</c:v>
                </c:pt>
                <c:pt idx="1133">
                  <c:v>65.597216159360954</c:v>
                </c:pt>
                <c:pt idx="1134">
                  <c:v>65.604990085063193</c:v>
                </c:pt>
                <c:pt idx="1135">
                  <c:v>65.612761713494336</c:v>
                </c:pt>
                <c:pt idx="1136">
                  <c:v>65.620531051053121</c:v>
                </c:pt>
                <c:pt idx="1137">
                  <c:v>65.628298104127012</c:v>
                </c:pt>
                <c:pt idx="1138">
                  <c:v>65.636062879092137</c:v>
                </c:pt>
                <c:pt idx="1139">
                  <c:v>65.643825382313437</c:v>
                </c:pt>
                <c:pt idx="1140">
                  <c:v>65.651585620144644</c:v>
                </c:pt>
                <c:pt idx="1141">
                  <c:v>65.659343598928345</c:v>
                </c:pt>
                <c:pt idx="1142">
                  <c:v>65.667099324996016</c:v>
                </c:pt>
                <c:pt idx="1143">
                  <c:v>65.674852804668092</c:v>
                </c:pt>
                <c:pt idx="1144">
                  <c:v>65.68260404425402</c:v>
                </c:pt>
                <c:pt idx="1145">
                  <c:v>65.690353050052238</c:v>
                </c:pt>
                <c:pt idx="1146">
                  <c:v>65.698099828350308</c:v>
                </c:pt>
                <c:pt idx="1147">
                  <c:v>65.705844385424911</c:v>
                </c:pt>
                <c:pt idx="1148">
                  <c:v>65.713586727541866</c:v>
                </c:pt>
                <c:pt idx="1149">
                  <c:v>65.721326860956239</c:v>
                </c:pt>
                <c:pt idx="1150">
                  <c:v>65.72906479191235</c:v>
                </c:pt>
                <c:pt idx="1151">
                  <c:v>65.736800526643833</c:v>
                </c:pt>
                <c:pt idx="1152">
                  <c:v>65.74453407137365</c:v>
                </c:pt>
                <c:pt idx="1153">
                  <c:v>65.752265432314161</c:v>
                </c:pt>
                <c:pt idx="1154">
                  <c:v>65.759994615667168</c:v>
                </c:pt>
                <c:pt idx="1155">
                  <c:v>65.767721627623942</c:v>
                </c:pt>
                <c:pt idx="1156">
                  <c:v>65.775446474365268</c:v>
                </c:pt>
                <c:pt idx="1157">
                  <c:v>65.783169162061526</c:v>
                </c:pt>
                <c:pt idx="1158">
                  <c:v>65.790889696872682</c:v>
                </c:pt>
                <c:pt idx="1159">
                  <c:v>65.798608084948341</c:v>
                </c:pt>
                <c:pt idx="1160">
                  <c:v>65.806324332427835</c:v>
                </c:pt>
                <c:pt idx="1161">
                  <c:v>65.814038445440204</c:v>
                </c:pt>
                <c:pt idx="1162">
                  <c:v>65.821750430104274</c:v>
                </c:pt>
                <c:pt idx="1163">
                  <c:v>65.829460292528722</c:v>
                </c:pt>
                <c:pt idx="1164">
                  <c:v>65.83716803881201</c:v>
                </c:pt>
                <c:pt idx="1165">
                  <c:v>65.844873675042578</c:v>
                </c:pt>
                <c:pt idx="1166">
                  <c:v>65.852577207298779</c:v>
                </c:pt>
                <c:pt idx="1167">
                  <c:v>65.860278641648975</c:v>
                </c:pt>
                <c:pt idx="1168">
                  <c:v>65.867977984151551</c:v>
                </c:pt>
                <c:pt idx="1169">
                  <c:v>65.875675240854918</c:v>
                </c:pt>
                <c:pt idx="1170">
                  <c:v>65.883370417797678</c:v>
                </c:pt>
                <c:pt idx="1171">
                  <c:v>65.891063521008519</c:v>
                </c:pt>
                <c:pt idx="1172">
                  <c:v>65.898754556506347</c:v>
                </c:pt>
                <c:pt idx="1173">
                  <c:v>65.906443530300322</c:v>
                </c:pt>
                <c:pt idx="1174">
                  <c:v>65.914130448389841</c:v>
                </c:pt>
                <c:pt idx="1175">
                  <c:v>65.921815316764651</c:v>
                </c:pt>
                <c:pt idx="1176">
                  <c:v>65.929498141404835</c:v>
                </c:pt>
                <c:pt idx="1177">
                  <c:v>65.937178928280858</c:v>
                </c:pt>
                <c:pt idx="1178">
                  <c:v>65.944857683353675</c:v>
                </c:pt>
                <c:pt idx="1179">
                  <c:v>65.952534412574664</c:v>
                </c:pt>
                <c:pt idx="1180">
                  <c:v>65.96020912188574</c:v>
                </c:pt>
                <c:pt idx="1181">
                  <c:v>65.967881817219364</c:v>
                </c:pt>
                <c:pt idx="1182">
                  <c:v>65.975552504498609</c:v>
                </c:pt>
                <c:pt idx="1183">
                  <c:v>65.983221189637177</c:v>
                </c:pt>
                <c:pt idx="1184">
                  <c:v>65.990887878539411</c:v>
                </c:pt>
                <c:pt idx="1185">
                  <c:v>65.998552577100426</c:v>
                </c:pt>
                <c:pt idx="1186">
                  <c:v>66.006215291206047</c:v>
                </c:pt>
                <c:pt idx="1187">
                  <c:v>66.013876026732902</c:v>
                </c:pt>
                <c:pt idx="1188">
                  <c:v>66.02153478954844</c:v>
                </c:pt>
                <c:pt idx="1189">
                  <c:v>66.029191585510986</c:v>
                </c:pt>
                <c:pt idx="1190">
                  <c:v>66.036846420469786</c:v>
                </c:pt>
                <c:pt idx="1191">
                  <c:v>66.044499300265002</c:v>
                </c:pt>
                <c:pt idx="1192">
                  <c:v>66.052150230727804</c:v>
                </c:pt>
                <c:pt idx="1193">
                  <c:v>66.05979921768035</c:v>
                </c:pt>
                <c:pt idx="1194">
                  <c:v>66.067446266935903</c:v>
                </c:pt>
                <c:pt idx="1195">
                  <c:v>66.075091384298773</c:v>
                </c:pt>
                <c:pt idx="1196">
                  <c:v>66.082734575564459</c:v>
                </c:pt>
                <c:pt idx="1197">
                  <c:v>66.090375846519578</c:v>
                </c:pt>
                <c:pt idx="1198">
                  <c:v>66.098015202942008</c:v>
                </c:pt>
                <c:pt idx="1199">
                  <c:v>66.105652650600817</c:v>
                </c:pt>
                <c:pt idx="1200">
                  <c:v>66.113288195256416</c:v>
                </c:pt>
                <c:pt idx="1201">
                  <c:v>66.120921842660493</c:v>
                </c:pt>
                <c:pt idx="1202">
                  <c:v>66.128553598556138</c:v>
                </c:pt>
                <c:pt idx="1203">
                  <c:v>66.136183468677771</c:v>
                </c:pt>
                <c:pt idx="1204">
                  <c:v>66.143811458751301</c:v>
                </c:pt>
                <c:pt idx="1205">
                  <c:v>66.151437574494082</c:v>
                </c:pt>
                <c:pt idx="1206">
                  <c:v>66.159061821614998</c:v>
                </c:pt>
                <c:pt idx="1207">
                  <c:v>66.16668420581442</c:v>
                </c:pt>
                <c:pt idx="1208">
                  <c:v>66.174304732784364</c:v>
                </c:pt>
                <c:pt idx="1209">
                  <c:v>66.181923408208405</c:v>
                </c:pt>
                <c:pt idx="1210">
                  <c:v>66.18954023776179</c:v>
                </c:pt>
                <c:pt idx="1211">
                  <c:v>66.197155227111466</c:v>
                </c:pt>
                <c:pt idx="1212">
                  <c:v>66.204768381916082</c:v>
                </c:pt>
                <c:pt idx="1213">
                  <c:v>66.212379707826045</c:v>
                </c:pt>
                <c:pt idx="1214">
                  <c:v>66.219989210483547</c:v>
                </c:pt>
                <c:pt idx="1215">
                  <c:v>66.227596895522638</c:v>
                </c:pt>
                <c:pt idx="1216">
                  <c:v>66.235202768569224</c:v>
                </c:pt>
                <c:pt idx="1217">
                  <c:v>66.242806835241083</c:v>
                </c:pt>
                <c:pt idx="1218">
                  <c:v>66.250409101147937</c:v>
                </c:pt>
                <c:pt idx="1219">
                  <c:v>66.258009571891492</c:v>
                </c:pt>
                <c:pt idx="1220">
                  <c:v>66.265608253065466</c:v>
                </c:pt>
                <c:pt idx="1221">
                  <c:v>66.273205150255578</c:v>
                </c:pt>
                <c:pt idx="1222">
                  <c:v>66.280800269039659</c:v>
                </c:pt>
                <c:pt idx="1223">
                  <c:v>66.288393614987598</c:v>
                </c:pt>
                <c:pt idx="1224">
                  <c:v>66.295985193661508</c:v>
                </c:pt>
                <c:pt idx="1225">
                  <c:v>66.303575010615603</c:v>
                </c:pt>
                <c:pt idx="1226">
                  <c:v>66.311163071396336</c:v>
                </c:pt>
                <c:pt idx="1227">
                  <c:v>66.318749381542418</c:v>
                </c:pt>
                <c:pt idx="1228">
                  <c:v>66.326333946584811</c:v>
                </c:pt>
                <c:pt idx="1229">
                  <c:v>66.333916772046834</c:v>
                </c:pt>
                <c:pt idx="1230">
                  <c:v>66.341497863444076</c:v>
                </c:pt>
                <c:pt idx="1231">
                  <c:v>66.349077226284592</c:v>
                </c:pt>
                <c:pt idx="1232">
                  <c:v>66.356654866068823</c:v>
                </c:pt>
                <c:pt idx="1233">
                  <c:v>66.364230788289646</c:v>
                </c:pt>
                <c:pt idx="1234">
                  <c:v>66.371804998432395</c:v>
                </c:pt>
                <c:pt idx="1235">
                  <c:v>66.379377501974986</c:v>
                </c:pt>
                <c:pt idx="1236">
                  <c:v>66.386948304387843</c:v>
                </c:pt>
                <c:pt idx="1237">
                  <c:v>66.394517411133947</c:v>
                </c:pt>
                <c:pt idx="1238">
                  <c:v>66.402084827668929</c:v>
                </c:pt>
                <c:pt idx="1239">
                  <c:v>66.40965055944109</c:v>
                </c:pt>
                <c:pt idx="1240">
                  <c:v>66.417214611891353</c:v>
                </c:pt>
                <c:pt idx="1241">
                  <c:v>66.424776990453395</c:v>
                </c:pt>
                <c:pt idx="1242">
                  <c:v>66.432337700553603</c:v>
                </c:pt>
                <c:pt idx="1243">
                  <c:v>66.439896747611172</c:v>
                </c:pt>
                <c:pt idx="1244">
                  <c:v>66.447454137038122</c:v>
                </c:pt>
                <c:pt idx="1245">
                  <c:v>66.455009874239281</c:v>
                </c:pt>
                <c:pt idx="1246">
                  <c:v>66.462563964612357</c:v>
                </c:pt>
                <c:pt idx="1247">
                  <c:v>66.470116413547984</c:v>
                </c:pt>
                <c:pt idx="1248">
                  <c:v>66.477667226429716</c:v>
                </c:pt>
                <c:pt idx="1249">
                  <c:v>66.485216408634116</c:v>
                </c:pt>
                <c:pt idx="1250">
                  <c:v>66.492763965530671</c:v>
                </c:pt>
                <c:pt idx="1251">
                  <c:v>66.500309902482016</c:v>
                </c:pt>
                <c:pt idx="1252">
                  <c:v>66.50785422484374</c:v>
                </c:pt>
                <c:pt idx="1253">
                  <c:v>66.51539693796461</c:v>
                </c:pt>
                <c:pt idx="1254">
                  <c:v>66.5229380471865</c:v>
                </c:pt>
                <c:pt idx="1255">
                  <c:v>66.530477557844421</c:v>
                </c:pt>
                <c:pt idx="1256">
                  <c:v>66.538015475266619</c:v>
                </c:pt>
                <c:pt idx="1257">
                  <c:v>66.545551804774519</c:v>
                </c:pt>
                <c:pt idx="1258">
                  <c:v>66.553086551682853</c:v>
                </c:pt>
                <c:pt idx="1259">
                  <c:v>66.560619721299588</c:v>
                </c:pt>
                <c:pt idx="1260">
                  <c:v>66.568151318926041</c:v>
                </c:pt>
                <c:pt idx="1261">
                  <c:v>66.575681349856879</c:v>
                </c:pt>
                <c:pt idx="1262">
                  <c:v>66.583209819380116</c:v>
                </c:pt>
                <c:pt idx="1263">
                  <c:v>66.590736732777231</c:v>
                </c:pt>
                <c:pt idx="1264">
                  <c:v>66.598262095323093</c:v>
                </c:pt>
                <c:pt idx="1265">
                  <c:v>66.605785912286066</c:v>
                </c:pt>
                <c:pt idx="1266">
                  <c:v>66.613308188928002</c:v>
                </c:pt>
                <c:pt idx="1267">
                  <c:v>66.620828930504288</c:v>
                </c:pt>
                <c:pt idx="1268">
                  <c:v>66.628348142263917</c:v>
                </c:pt>
                <c:pt idx="1269">
                  <c:v>66.635865829449386</c:v>
                </c:pt>
                <c:pt idx="1270">
                  <c:v>66.643381997296913</c:v>
                </c:pt>
                <c:pt idx="1271">
                  <c:v>66.650896651036305</c:v>
                </c:pt>
                <c:pt idx="1272">
                  <c:v>66.65840979589106</c:v>
                </c:pt>
                <c:pt idx="1273">
                  <c:v>66.66592143707841</c:v>
                </c:pt>
                <c:pt idx="1274">
                  <c:v>66.673431579809304</c:v>
                </c:pt>
                <c:pt idx="1275">
                  <c:v>66.68094022928851</c:v>
                </c:pt>
                <c:pt idx="1276">
                  <c:v>66.688447390714543</c:v>
                </c:pt>
                <c:pt idx="1277">
                  <c:v>66.695953069279781</c:v>
                </c:pt>
                <c:pt idx="1278">
                  <c:v>66.70345727017046</c:v>
                </c:pt>
                <c:pt idx="1279">
                  <c:v>66.710959998566693</c:v>
                </c:pt>
                <c:pt idx="1280">
                  <c:v>66.718461259642538</c:v>
                </c:pt>
                <c:pt idx="1281">
                  <c:v>66.725961058565971</c:v>
                </c:pt>
                <c:pt idx="1282">
                  <c:v>66.733459400499001</c:v>
                </c:pt>
                <c:pt idx="1283">
                  <c:v>66.740956290597566</c:v>
                </c:pt>
                <c:pt idx="1284">
                  <c:v>66.748451734011709</c:v>
                </c:pt>
                <c:pt idx="1285">
                  <c:v>66.755945735885504</c:v>
                </c:pt>
                <c:pt idx="1286">
                  <c:v>66.763438301357127</c:v>
                </c:pt>
                <c:pt idx="1287">
                  <c:v>66.770929435558898</c:v>
                </c:pt>
                <c:pt idx="1288">
                  <c:v>66.778419143617256</c:v>
                </c:pt>
                <c:pt idx="1289">
                  <c:v>66.785907430652841</c:v>
                </c:pt>
                <c:pt idx="1290">
                  <c:v>66.793394301780495</c:v>
                </c:pt>
                <c:pt idx="1291">
                  <c:v>66.800879762109318</c:v>
                </c:pt>
                <c:pt idx="1292">
                  <c:v>66.808363816742656</c:v>
                </c:pt>
                <c:pt idx="1293">
                  <c:v>66.815846470778155</c:v>
                </c:pt>
                <c:pt idx="1294">
                  <c:v>66.823327729307792</c:v>
                </c:pt>
                <c:pt idx="1295">
                  <c:v>66.830807597417873</c:v>
                </c:pt>
                <c:pt idx="1296">
                  <c:v>66.838286080189121</c:v>
                </c:pt>
                <c:pt idx="1297">
                  <c:v>66.845763182696643</c:v>
                </c:pt>
                <c:pt idx="1298">
                  <c:v>66.853238910009978</c:v>
                </c:pt>
                <c:pt idx="1299">
                  <c:v>66.860713267193148</c:v>
                </c:pt>
                <c:pt idx="1300">
                  <c:v>66.86818625930465</c:v>
                </c:pt>
                <c:pt idx="1301">
                  <c:v>66.875657891397523</c:v>
                </c:pt>
                <c:pt idx="1302">
                  <c:v>66.88312816851932</c:v>
                </c:pt>
                <c:pt idx="1303">
                  <c:v>66.890597095712209</c:v>
                </c:pt>
                <c:pt idx="1304">
                  <c:v>66.898064678012943</c:v>
                </c:pt>
                <c:pt idx="1305">
                  <c:v>66.905530920452875</c:v>
                </c:pt>
                <c:pt idx="1306">
                  <c:v>66.912995828058087</c:v>
                </c:pt>
                <c:pt idx="1307">
                  <c:v>66.920459405849272</c:v>
                </c:pt>
                <c:pt idx="1308">
                  <c:v>66.927921658841896</c:v>
                </c:pt>
                <c:pt idx="1309">
                  <c:v>66.935382592046125</c:v>
                </c:pt>
                <c:pt idx="1310">
                  <c:v>66.942842210466907</c:v>
                </c:pt>
                <c:pt idx="1311">
                  <c:v>66.950300519104005</c:v>
                </c:pt>
                <c:pt idx="1312">
                  <c:v>66.957757522951951</c:v>
                </c:pt>
                <c:pt idx="1313">
                  <c:v>66.965213227000191</c:v>
                </c:pt>
                <c:pt idx="1314">
                  <c:v>66.972667636233012</c:v>
                </c:pt>
                <c:pt idx="1315">
                  <c:v>66.980120755629585</c:v>
                </c:pt>
                <c:pt idx="1316">
                  <c:v>66.987572590164078</c:v>
                </c:pt>
                <c:pt idx="1317">
                  <c:v>66.995023144805529</c:v>
                </c:pt>
                <c:pt idx="1318">
                  <c:v>67.002472424518018</c:v>
                </c:pt>
                <c:pt idx="1319">
                  <c:v>67.009920434260621</c:v>
                </c:pt>
                <c:pt idx="1320">
                  <c:v>67.01736717898747</c:v>
                </c:pt>
                <c:pt idx="1321">
                  <c:v>67.024812663647708</c:v>
                </c:pt>
                <c:pt idx="1322">
                  <c:v>67.032256893185618</c:v>
                </c:pt>
                <c:pt idx="1323">
                  <c:v>67.039699872540595</c:v>
                </c:pt>
                <c:pt idx="1324">
                  <c:v>67.047141606647131</c:v>
                </c:pt>
                <c:pt idx="1325">
                  <c:v>67.054582100434956</c:v>
                </c:pt>
                <c:pt idx="1326">
                  <c:v>67.062021358828929</c:v>
                </c:pt>
                <c:pt idx="1327">
                  <c:v>67.069459386749188</c:v>
                </c:pt>
                <c:pt idx="1328">
                  <c:v>67.076896189111082</c:v>
                </c:pt>
                <c:pt idx="1329">
                  <c:v>67.084331770825244</c:v>
                </c:pt>
                <c:pt idx="1330">
                  <c:v>67.091766136797617</c:v>
                </c:pt>
                <c:pt idx="1331">
                  <c:v>67.099199291929452</c:v>
                </c:pt>
                <c:pt idx="1332">
                  <c:v>67.106631241117341</c:v>
                </c:pt>
                <c:pt idx="1333">
                  <c:v>67.114061989253315</c:v>
                </c:pt>
                <c:pt idx="1334">
                  <c:v>67.121491541224756</c:v>
                </c:pt>
                <c:pt idx="1335">
                  <c:v>67.128919901914472</c:v>
                </c:pt>
                <c:pt idx="1336">
                  <c:v>67.136347076200749</c:v>
                </c:pt>
                <c:pt idx="1337">
                  <c:v>67.143773068957344</c:v>
                </c:pt>
                <c:pt idx="1338">
                  <c:v>67.151197885053534</c:v>
                </c:pt>
                <c:pt idx="1339">
                  <c:v>67.158621529354093</c:v>
                </c:pt>
                <c:pt idx="1340">
                  <c:v>67.166044006719403</c:v>
                </c:pt>
                <c:pt idx="1341">
                  <c:v>67.173465322005399</c:v>
                </c:pt>
                <c:pt idx="1342">
                  <c:v>67.180885480063623</c:v>
                </c:pt>
                <c:pt idx="1343">
                  <c:v>67.188304485741241</c:v>
                </c:pt>
                <c:pt idx="1344">
                  <c:v>67.195722343881116</c:v>
                </c:pt>
                <c:pt idx="1345">
                  <c:v>67.203139059321757</c:v>
                </c:pt>
                <c:pt idx="1346">
                  <c:v>67.210554636897399</c:v>
                </c:pt>
                <c:pt idx="1347">
                  <c:v>67.217969081438028</c:v>
                </c:pt>
                <c:pt idx="1348">
                  <c:v>67.225382397769351</c:v>
                </c:pt>
                <c:pt idx="1349">
                  <c:v>67.232794590712913</c:v>
                </c:pt>
                <c:pt idx="1350">
                  <c:v>67.240205665085981</c:v>
                </c:pt>
                <c:pt idx="1351">
                  <c:v>67.247615625701755</c:v>
                </c:pt>
                <c:pt idx="1352">
                  <c:v>67.255024477369261</c:v>
                </c:pt>
                <c:pt idx="1353">
                  <c:v>67.262432224893374</c:v>
                </c:pt>
                <c:pt idx="1354">
                  <c:v>67.269838873074917</c:v>
                </c:pt>
                <c:pt idx="1355">
                  <c:v>67.277244426710638</c:v>
                </c:pt>
                <c:pt idx="1356">
                  <c:v>67.284648890593232</c:v>
                </c:pt>
                <c:pt idx="1357">
                  <c:v>67.292052269511402</c:v>
                </c:pt>
                <c:pt idx="1358">
                  <c:v>67.299454568249828</c:v>
                </c:pt>
                <c:pt idx="1359">
                  <c:v>67.306855791589243</c:v>
                </c:pt>
                <c:pt idx="1360">
                  <c:v>67.314255944306439</c:v>
                </c:pt>
                <c:pt idx="1361">
                  <c:v>67.321655031174288</c:v>
                </c:pt>
                <c:pt idx="1362">
                  <c:v>67.329053056961754</c:v>
                </c:pt>
                <c:pt idx="1363">
                  <c:v>67.336450026433951</c:v>
                </c:pt>
                <c:pt idx="1364">
                  <c:v>67.343845944352111</c:v>
                </c:pt>
                <c:pt idx="1365">
                  <c:v>67.351240815473716</c:v>
                </c:pt>
                <c:pt idx="1366">
                  <c:v>67.358634644552367</c:v>
                </c:pt>
                <c:pt idx="1367">
                  <c:v>67.366027436337959</c:v>
                </c:pt>
                <c:pt idx="1368">
                  <c:v>67.373419195576602</c:v>
                </c:pt>
                <c:pt idx="1369">
                  <c:v>67.380809927010702</c:v>
                </c:pt>
                <c:pt idx="1370">
                  <c:v>67.388199635378953</c:v>
                </c:pt>
                <c:pt idx="1371">
                  <c:v>67.395588325416369</c:v>
                </c:pt>
                <c:pt idx="1372">
                  <c:v>67.402976001854327</c:v>
                </c:pt>
                <c:pt idx="1373">
                  <c:v>67.410362669420564</c:v>
                </c:pt>
                <c:pt idx="1374">
                  <c:v>67.417748332839224</c:v>
                </c:pt>
                <c:pt idx="1375">
                  <c:v>67.425132996830854</c:v>
                </c:pt>
                <c:pt idx="1376">
                  <c:v>67.432516666112448</c:v>
                </c:pt>
                <c:pt idx="1377">
                  <c:v>67.439899345397507</c:v>
                </c:pt>
                <c:pt idx="1378">
                  <c:v>67.447281039395975</c:v>
                </c:pt>
                <c:pt idx="1379">
                  <c:v>67.454661752814303</c:v>
                </c:pt>
                <c:pt idx="1380">
                  <c:v>67.462041490355531</c:v>
                </c:pt>
                <c:pt idx="1381">
                  <c:v>67.469420256719232</c:v>
                </c:pt>
                <c:pt idx="1382">
                  <c:v>67.476798056601552</c:v>
                </c:pt>
                <c:pt idx="1383">
                  <c:v>67.484174894695286</c:v>
                </c:pt>
                <c:pt idx="1384">
                  <c:v>67.491550775689817</c:v>
                </c:pt>
                <c:pt idx="1385">
                  <c:v>67.498925704271201</c:v>
                </c:pt>
                <c:pt idx="1386">
                  <c:v>67.506299685122201</c:v>
                </c:pt>
                <c:pt idx="1387">
                  <c:v>67.513672722922237</c:v>
                </c:pt>
                <c:pt idx="1388">
                  <c:v>67.52104482234752</c:v>
                </c:pt>
                <c:pt idx="1389">
                  <c:v>67.528415988070904</c:v>
                </c:pt>
                <c:pt idx="1390">
                  <c:v>67.535786224762134</c:v>
                </c:pt>
                <c:pt idx="1391">
                  <c:v>67.543155537087685</c:v>
                </c:pt>
                <c:pt idx="1392">
                  <c:v>67.550523929710877</c:v>
                </c:pt>
                <c:pt idx="1393">
                  <c:v>67.557891407291848</c:v>
                </c:pt>
                <c:pt idx="1394">
                  <c:v>67.565257974487608</c:v>
                </c:pt>
                <c:pt idx="1395">
                  <c:v>67.572623635952098</c:v>
                </c:pt>
                <c:pt idx="1396">
                  <c:v>67.579988396336105</c:v>
                </c:pt>
                <c:pt idx="1397">
                  <c:v>67.587352260287417</c:v>
                </c:pt>
                <c:pt idx="1398">
                  <c:v>67.594715232450724</c:v>
                </c:pt>
                <c:pt idx="1399">
                  <c:v>67.602077317467746</c:v>
                </c:pt>
                <c:pt idx="1400">
                  <c:v>67.609438519977161</c:v>
                </c:pt>
                <c:pt idx="1401">
                  <c:v>67.616798844614706</c:v>
                </c:pt>
                <c:pt idx="1402">
                  <c:v>67.624158296013164</c:v>
                </c:pt>
                <c:pt idx="1403">
                  <c:v>67.631516878802373</c:v>
                </c:pt>
                <c:pt idx="1404">
                  <c:v>67.638874597609302</c:v>
                </c:pt>
                <c:pt idx="1405">
                  <c:v>67.646231457058008</c:v>
                </c:pt>
                <c:pt idx="1406">
                  <c:v>67.653587461769703</c:v>
                </c:pt>
                <c:pt idx="1407">
                  <c:v>67.660942616362746</c:v>
                </c:pt>
                <c:pt idx="1408">
                  <c:v>67.668296925452708</c:v>
                </c:pt>
                <c:pt idx="1409">
                  <c:v>67.675650393652361</c:v>
                </c:pt>
                <c:pt idx="1410">
                  <c:v>67.683003025571693</c:v>
                </c:pt>
                <c:pt idx="1411">
                  <c:v>67.690354825817977</c:v>
                </c:pt>
                <c:pt idx="1412">
                  <c:v>67.697705798995756</c:v>
                </c:pt>
                <c:pt idx="1413">
                  <c:v>67.705055949706832</c:v>
                </c:pt>
                <c:pt idx="1414">
                  <c:v>67.712405282550378</c:v>
                </c:pt>
                <c:pt idx="1415">
                  <c:v>67.719753802122909</c:v>
                </c:pt>
                <c:pt idx="1416">
                  <c:v>67.727101513018283</c:v>
                </c:pt>
                <c:pt idx="1417">
                  <c:v>67.734448419827771</c:v>
                </c:pt>
                <c:pt idx="1418">
                  <c:v>67.74179452714003</c:v>
                </c:pt>
                <c:pt idx="1419">
                  <c:v>67.749139839541172</c:v>
                </c:pt>
                <c:pt idx="1420">
                  <c:v>67.756484361614767</c:v>
                </c:pt>
                <c:pt idx="1421">
                  <c:v>67.763828097941868</c:v>
                </c:pt>
                <c:pt idx="1422">
                  <c:v>67.771171053101</c:v>
                </c:pt>
                <c:pt idx="1423">
                  <c:v>67.778513231668242</c:v>
                </c:pt>
                <c:pt idx="1424">
                  <c:v>67.785854638217231</c:v>
                </c:pt>
                <c:pt idx="1425">
                  <c:v>67.793195277319128</c:v>
                </c:pt>
                <c:pt idx="1426">
                  <c:v>67.800535153542725</c:v>
                </c:pt>
                <c:pt idx="1427">
                  <c:v>67.807874271454395</c:v>
                </c:pt>
                <c:pt idx="1428">
                  <c:v>67.815212635618181</c:v>
                </c:pt>
                <c:pt idx="1429">
                  <c:v>67.822550250595739</c:v>
                </c:pt>
                <c:pt idx="1430">
                  <c:v>67.829887120946481</c:v>
                </c:pt>
                <c:pt idx="1431">
                  <c:v>67.837223251227428</c:v>
                </c:pt>
                <c:pt idx="1432">
                  <c:v>67.844558645993388</c:v>
                </c:pt>
                <c:pt idx="1433">
                  <c:v>67.851893309796864</c:v>
                </c:pt>
                <c:pt idx="1434">
                  <c:v>67.859227247188215</c:v>
                </c:pt>
                <c:pt idx="1435">
                  <c:v>67.866560462715483</c:v>
                </c:pt>
                <c:pt idx="1436">
                  <c:v>67.873892960924579</c:v>
                </c:pt>
                <c:pt idx="1437">
                  <c:v>67.881224746359251</c:v>
                </c:pt>
                <c:pt idx="1438">
                  <c:v>67.888555823561092</c:v>
                </c:pt>
                <c:pt idx="1439">
                  <c:v>67.895886197069558</c:v>
                </c:pt>
                <c:pt idx="1440">
                  <c:v>67.903215871422034</c:v>
                </c:pt>
                <c:pt idx="1441">
                  <c:v>67.910544851153801</c:v>
                </c:pt>
                <c:pt idx="1442">
                  <c:v>67.917873140798079</c:v>
                </c:pt>
                <c:pt idx="1443">
                  <c:v>67.925200744886098</c:v>
                </c:pt>
                <c:pt idx="1444">
                  <c:v>67.932527667947014</c:v>
                </c:pt>
                <c:pt idx="1445">
                  <c:v>67.939853914508049</c:v>
                </c:pt>
                <c:pt idx="1446">
                  <c:v>67.947179489094395</c:v>
                </c:pt>
                <c:pt idx="1447">
                  <c:v>67.954504396229339</c:v>
                </c:pt>
                <c:pt idx="1448">
                  <c:v>67.961828640434234</c:v>
                </c:pt>
                <c:pt idx="1449">
                  <c:v>67.969152226228545</c:v>
                </c:pt>
                <c:pt idx="1450">
                  <c:v>67.976475158129816</c:v>
                </c:pt>
                <c:pt idx="1451">
                  <c:v>67.983797440653731</c:v>
                </c:pt>
                <c:pt idx="1452">
                  <c:v>67.991119078314171</c:v>
                </c:pt>
                <c:pt idx="1453">
                  <c:v>67.998440075623179</c:v>
                </c:pt>
                <c:pt idx="1454">
                  <c:v>68.005760437091013</c:v>
                </c:pt>
                <c:pt idx="1455">
                  <c:v>68.013080167226136</c:v>
                </c:pt>
                <c:pt idx="1456">
                  <c:v>68.02039927053525</c:v>
                </c:pt>
                <c:pt idx="1457">
                  <c:v>68.027717751523355</c:v>
                </c:pt>
                <c:pt idx="1458">
                  <c:v>68.03503561469374</c:v>
                </c:pt>
                <c:pt idx="1459">
                  <c:v>68.042352864548008</c:v>
                </c:pt>
                <c:pt idx="1460">
                  <c:v>68.049669505586053</c:v>
                </c:pt>
                <c:pt idx="1461">
                  <c:v>68.056985542306151</c:v>
                </c:pt>
                <c:pt idx="1462">
                  <c:v>68.064300979204987</c:v>
                </c:pt>
                <c:pt idx="1463">
                  <c:v>68.071615820777595</c:v>
                </c:pt>
                <c:pt idx="1464">
                  <c:v>68.078930071517433</c:v>
                </c:pt>
                <c:pt idx="1465">
                  <c:v>68.08624373591644</c:v>
                </c:pt>
                <c:pt idx="1466">
                  <c:v>68.093556818464975</c:v>
                </c:pt>
                <c:pt idx="1467">
                  <c:v>68.100869323651878</c:v>
                </c:pt>
                <c:pt idx="1468">
                  <c:v>68.108181255964539</c:v>
                </c:pt>
                <c:pt idx="1469">
                  <c:v>68.115492619888826</c:v>
                </c:pt>
                <c:pt idx="1470">
                  <c:v>68.122803419909204</c:v>
                </c:pt>
                <c:pt idx="1471">
                  <c:v>68.130113660508641</c:v>
                </c:pt>
                <c:pt idx="1472">
                  <c:v>68.137423346168731</c:v>
                </c:pt>
                <c:pt idx="1473">
                  <c:v>68.144732481369729</c:v>
                </c:pt>
                <c:pt idx="1474">
                  <c:v>68.1520410705904</c:v>
                </c:pt>
                <c:pt idx="1475">
                  <c:v>68.159349118308299</c:v>
                </c:pt>
                <c:pt idx="1476">
                  <c:v>68.166656628999576</c:v>
                </c:pt>
                <c:pt idx="1477">
                  <c:v>68.173963607139072</c:v>
                </c:pt>
                <c:pt idx="1478">
                  <c:v>68.181270057200422</c:v>
                </c:pt>
                <c:pt idx="1479">
                  <c:v>68.188575983655895</c:v>
                </c:pt>
                <c:pt idx="1480">
                  <c:v>68.195881390976609</c:v>
                </c:pt>
                <c:pt idx="1481">
                  <c:v>68.203186283632419</c:v>
                </c:pt>
                <c:pt idx="1482">
                  <c:v>68.210490666091985</c:v>
                </c:pt>
                <c:pt idx="1483">
                  <c:v>68.217794542822816</c:v>
                </c:pt>
                <c:pt idx="1484">
                  <c:v>68.225097918291254</c:v>
                </c:pt>
                <c:pt idx="1485">
                  <c:v>68.232400796962494</c:v>
                </c:pt>
                <c:pt idx="1486">
                  <c:v>68.239703183300634</c:v>
                </c:pt>
                <c:pt idx="1487">
                  <c:v>68.247005081768663</c:v>
                </c:pt>
                <c:pt idx="1488">
                  <c:v>68.254306496828534</c:v>
                </c:pt>
                <c:pt idx="1489">
                  <c:v>68.261607432941133</c:v>
                </c:pt>
                <c:pt idx="1490">
                  <c:v>68.268907894566311</c:v>
                </c:pt>
                <c:pt idx="1491">
                  <c:v>68.276207886162908</c:v>
                </c:pt>
                <c:pt idx="1492">
                  <c:v>68.283507412188825</c:v>
                </c:pt>
                <c:pt idx="1493">
                  <c:v>68.290806477100929</c:v>
                </c:pt>
                <c:pt idx="1494">
                  <c:v>68.298105085355203</c:v>
                </c:pt>
                <c:pt idx="1495">
                  <c:v>68.30540324140668</c:v>
                </c:pt>
                <c:pt idx="1496">
                  <c:v>68.312700949709509</c:v>
                </c:pt>
                <c:pt idx="1497">
                  <c:v>68.319998214716932</c:v>
                </c:pt>
                <c:pt idx="1498">
                  <c:v>68.327295040881367</c:v>
                </c:pt>
                <c:pt idx="1499">
                  <c:v>68.334591432654364</c:v>
                </c:pt>
                <c:pt idx="1500">
                  <c:v>68.34188739448669</c:v>
                </c:pt>
                <c:pt idx="1501">
                  <c:v>68.349182930828292</c:v>
                </c:pt>
                <c:pt idx="1502">
                  <c:v>68.356478046128359</c:v>
                </c:pt>
                <c:pt idx="1503">
                  <c:v>68.363772744835316</c:v>
                </c:pt>
                <c:pt idx="1504">
                  <c:v>68.371067031396848</c:v>
                </c:pt>
                <c:pt idx="1505">
                  <c:v>68.378360910259957</c:v>
                </c:pt>
                <c:pt idx="1506">
                  <c:v>68.38565438587095</c:v>
                </c:pt>
                <c:pt idx="1507">
                  <c:v>68.392947462675423</c:v>
                </c:pt>
                <c:pt idx="1508">
                  <c:v>68.400240145118389</c:v>
                </c:pt>
                <c:pt idx="1509">
                  <c:v>68.407532437644193</c:v>
                </c:pt>
                <c:pt idx="1510">
                  <c:v>68.414824344696612</c:v>
                </c:pt>
                <c:pt idx="1511">
                  <c:v>68.42211587071877</c:v>
                </c:pt>
                <c:pt idx="1512">
                  <c:v>68.429407020153306</c:v>
                </c:pt>
                <c:pt idx="1513">
                  <c:v>68.436697797442292</c:v>
                </c:pt>
                <c:pt idx="1514">
                  <c:v>68.44398820702726</c:v>
                </c:pt>
                <c:pt idx="1515">
                  <c:v>68.45127825334923</c:v>
                </c:pt>
                <c:pt idx="1516">
                  <c:v>68.458567940848795</c:v>
                </c:pt>
                <c:pt idx="1517">
                  <c:v>68.465857273966066</c:v>
                </c:pt>
                <c:pt idx="1518">
                  <c:v>68.473146257140698</c:v>
                </c:pt>
                <c:pt idx="1519">
                  <c:v>68.480434894811978</c:v>
                </c:pt>
                <c:pt idx="1520">
                  <c:v>68.487723191418738</c:v>
                </c:pt>
                <c:pt idx="1521">
                  <c:v>68.495011151399481</c:v>
                </c:pt>
                <c:pt idx="1522">
                  <c:v>68.502298779192358</c:v>
                </c:pt>
                <c:pt idx="1523">
                  <c:v>68.509586079235149</c:v>
                </c:pt>
                <c:pt idx="1524">
                  <c:v>68.516873055965377</c:v>
                </c:pt>
                <c:pt idx="1525">
                  <c:v>68.524159713820225</c:v>
                </c:pt>
                <c:pt idx="1526">
                  <c:v>68.531446057236693</c:v>
                </c:pt>
                <c:pt idx="1527">
                  <c:v>68.538732090651393</c:v>
                </c:pt>
                <c:pt idx="1528">
                  <c:v>68.546017818500857</c:v>
                </c:pt>
                <c:pt idx="1529">
                  <c:v>68.553303245221301</c:v>
                </c:pt>
                <c:pt idx="1530">
                  <c:v>68.560588375248855</c:v>
                </c:pt>
                <c:pt idx="1531">
                  <c:v>68.567873213019439</c:v>
                </c:pt>
                <c:pt idx="1532">
                  <c:v>68.575157762968786</c:v>
                </c:pt>
                <c:pt idx="1533">
                  <c:v>68.582442029532587</c:v>
                </c:pt>
                <c:pt idx="1534">
                  <c:v>68.58972601714639</c:v>
                </c:pt>
                <c:pt idx="1535">
                  <c:v>68.597009730245688</c:v>
                </c:pt>
                <c:pt idx="1536">
                  <c:v>68.604293173265901</c:v>
                </c:pt>
                <c:pt idx="1537">
                  <c:v>68.611576350642409</c:v>
                </c:pt>
                <c:pt idx="1538">
                  <c:v>68.618859266810617</c:v>
                </c:pt>
                <c:pt idx="1539">
                  <c:v>68.626141926205875</c:v>
                </c:pt>
                <c:pt idx="1540">
                  <c:v>68.633424333263605</c:v>
                </c:pt>
                <c:pt idx="1541">
                  <c:v>68.640706492419255</c:v>
                </c:pt>
                <c:pt idx="1542">
                  <c:v>68.647988408108375</c:v>
                </c:pt>
                <c:pt idx="1543">
                  <c:v>68.655270084766585</c:v>
                </c:pt>
                <c:pt idx="1544">
                  <c:v>68.662551526829574</c:v>
                </c:pt>
                <c:pt idx="1545">
                  <c:v>68.669832738733291</c:v>
                </c:pt>
                <c:pt idx="1546">
                  <c:v>68.677113724913696</c:v>
                </c:pt>
                <c:pt idx="1547">
                  <c:v>68.684394489806991</c:v>
                </c:pt>
                <c:pt idx="1548">
                  <c:v>68.691675037849578</c:v>
                </c:pt>
                <c:pt idx="1549">
                  <c:v>68.698955373478086</c:v>
                </c:pt>
                <c:pt idx="1550">
                  <c:v>68.706235501129342</c:v>
                </c:pt>
                <c:pt idx="1551">
                  <c:v>68.713515425240473</c:v>
                </c:pt>
                <c:pt idx="1552">
                  <c:v>68.720795150248875</c:v>
                </c:pt>
                <c:pt idx="1553">
                  <c:v>68.728074680592243</c:v>
                </c:pt>
                <c:pt idx="1554">
                  <c:v>68.735354020708613</c:v>
                </c:pt>
                <c:pt idx="1555">
                  <c:v>68.742633175036346</c:v>
                </c:pt>
                <c:pt idx="1556">
                  <c:v>68.749912148014161</c:v>
                </c:pt>
                <c:pt idx="1557">
                  <c:v>68.757190944081216</c:v>
                </c:pt>
                <c:pt idx="1558">
                  <c:v>68.764469567677011</c:v>
                </c:pt>
                <c:pt idx="1559">
                  <c:v>68.771748023241528</c:v>
                </c:pt>
                <c:pt idx="1560">
                  <c:v>68.779026315215205</c:v>
                </c:pt>
                <c:pt idx="1561">
                  <c:v>68.786304448038905</c:v>
                </c:pt>
                <c:pt idx="1562">
                  <c:v>68.793582426154003</c:v>
                </c:pt>
                <c:pt idx="1563">
                  <c:v>68.80086025400243</c:v>
                </c:pt>
                <c:pt idx="1564">
                  <c:v>68.808137936026625</c:v>
                </c:pt>
                <c:pt idx="1565">
                  <c:v>68.815415476669571</c:v>
                </c:pt>
                <c:pt idx="1566">
                  <c:v>68.822692880374845</c:v>
                </c:pt>
                <c:pt idx="1567">
                  <c:v>68.829970151586636</c:v>
                </c:pt>
                <c:pt idx="1568">
                  <c:v>68.837247294749758</c:v>
                </c:pt>
                <c:pt idx="1569">
                  <c:v>68.844524314309652</c:v>
                </c:pt>
                <c:pt idx="1570">
                  <c:v>68.851801214712438</c:v>
                </c:pt>
                <c:pt idx="1571">
                  <c:v>68.859078000404892</c:v>
                </c:pt>
                <c:pt idx="1572">
                  <c:v>68.866354675834543</c:v>
                </c:pt>
                <c:pt idx="1573">
                  <c:v>68.87363124544963</c:v>
                </c:pt>
                <c:pt idx="1574">
                  <c:v>68.880907713699173</c:v>
                </c:pt>
                <c:pt idx="1575">
                  <c:v>68.888184085032904</c:v>
                </c:pt>
                <c:pt idx="1576">
                  <c:v>68.895460363901392</c:v>
                </c:pt>
                <c:pt idx="1577">
                  <c:v>68.902736554756004</c:v>
                </c:pt>
                <c:pt idx="1578">
                  <c:v>68.910012662048999</c:v>
                </c:pt>
                <c:pt idx="1579">
                  <c:v>68.917288690233406</c:v>
                </c:pt>
                <c:pt idx="1580">
                  <c:v>68.92456464376319</c:v>
                </c:pt>
                <c:pt idx="1581">
                  <c:v>68.931840527093243</c:v>
                </c:pt>
                <c:pt idx="1582">
                  <c:v>68.939116344679334</c:v>
                </c:pt>
                <c:pt idx="1583">
                  <c:v>68.946392100978159</c:v>
                </c:pt>
                <c:pt idx="1584">
                  <c:v>68.953667800447462</c:v>
                </c:pt>
                <c:pt idx="1585">
                  <c:v>68.960943447545915</c:v>
                </c:pt>
                <c:pt idx="1586">
                  <c:v>68.968219046733211</c:v>
                </c:pt>
                <c:pt idx="1587">
                  <c:v>68.975494602470064</c:v>
                </c:pt>
                <c:pt idx="1588">
                  <c:v>68.982770119218301</c:v>
                </c:pt>
                <c:pt idx="1589">
                  <c:v>68.990045601440769</c:v>
                </c:pt>
                <c:pt idx="1590">
                  <c:v>68.997321053601425</c:v>
                </c:pt>
                <c:pt idx="1591">
                  <c:v>69.004596480165333</c:v>
                </c:pt>
                <c:pt idx="1592">
                  <c:v>69.011871885598751</c:v>
                </c:pt>
                <c:pt idx="1593">
                  <c:v>69.019147274369018</c:v>
                </c:pt>
                <c:pt idx="1594">
                  <c:v>69.026422650944752</c:v>
                </c:pt>
                <c:pt idx="1595">
                  <c:v>69.033698019795722</c:v>
                </c:pt>
                <c:pt idx="1596">
                  <c:v>69.040973385392888</c:v>
                </c:pt>
                <c:pt idx="1597">
                  <c:v>69.048248752208593</c:v>
                </c:pt>
                <c:pt idx="1598">
                  <c:v>69.055524124716285</c:v>
                </c:pt>
                <c:pt idx="1599">
                  <c:v>69.062799507390864</c:v>
                </c:pt>
                <c:pt idx="1600">
                  <c:v>69.07007490470842</c:v>
                </c:pt>
                <c:pt idx="1601">
                  <c:v>69.077350321146454</c:v>
                </c:pt>
                <c:pt idx="1602">
                  <c:v>69.084625761183815</c:v>
                </c:pt>
                <c:pt idx="1603">
                  <c:v>69.091901229300731</c:v>
                </c:pt>
                <c:pt idx="1604">
                  <c:v>69.099176729978822</c:v>
                </c:pt>
                <c:pt idx="1605">
                  <c:v>69.106452267701172</c:v>
                </c:pt>
                <c:pt idx="1606">
                  <c:v>69.113727846952258</c:v>
                </c:pt>
                <c:pt idx="1607">
                  <c:v>69.121003472218092</c:v>
                </c:pt>
                <c:pt idx="1608">
                  <c:v>69.128279147986134</c:v>
                </c:pt>
                <c:pt idx="1609">
                  <c:v>69.135554878745367</c:v>
                </c:pt>
                <c:pt idx="1610">
                  <c:v>69.142830668986349</c:v>
                </c:pt>
                <c:pt idx="1611">
                  <c:v>69.150106523201131</c:v>
                </c:pt>
                <c:pt idx="1612">
                  <c:v>69.157382445883414</c:v>
                </c:pt>
                <c:pt idx="1613">
                  <c:v>69.164658441528474</c:v>
                </c:pt>
                <c:pt idx="1614">
                  <c:v>69.171934514633193</c:v>
                </c:pt>
                <c:pt idx="1615">
                  <c:v>69.179210669696133</c:v>
                </c:pt>
                <c:pt idx="1616">
                  <c:v>69.186486911217557</c:v>
                </c:pt>
                <c:pt idx="1617">
                  <c:v>69.193763243699337</c:v>
                </c:pt>
                <c:pt idx="1618">
                  <c:v>69.201039671645148</c:v>
                </c:pt>
                <c:pt idx="1619">
                  <c:v>69.208316199560343</c:v>
                </c:pt>
                <c:pt idx="1620">
                  <c:v>69.215592831952065</c:v>
                </c:pt>
                <c:pt idx="1621">
                  <c:v>69.222869573329248</c:v>
                </c:pt>
                <c:pt idx="1622">
                  <c:v>69.230146428202644</c:v>
                </c:pt>
                <c:pt idx="1623">
                  <c:v>69.237423401084769</c:v>
                </c:pt>
                <c:pt idx="1624">
                  <c:v>69.244700496490069</c:v>
                </c:pt>
                <c:pt idx="1625">
                  <c:v>69.25197771893481</c:v>
                </c:pt>
                <c:pt idx="1626">
                  <c:v>69.259255072937208</c:v>
                </c:pt>
                <c:pt idx="1627">
                  <c:v>69.26653256301735</c:v>
                </c:pt>
                <c:pt idx="1628">
                  <c:v>69.273810193697287</c:v>
                </c:pt>
                <c:pt idx="1629">
                  <c:v>69.281087969501058</c:v>
                </c:pt>
                <c:pt idx="1630">
                  <c:v>69.288365894954623</c:v>
                </c:pt>
                <c:pt idx="1631">
                  <c:v>69.295643974586042</c:v>
                </c:pt>
                <c:pt idx="1632">
                  <c:v>69.302922212925338</c:v>
                </c:pt>
                <c:pt idx="1633">
                  <c:v>69.310200614504623</c:v>
                </c:pt>
                <c:pt idx="1634">
                  <c:v>69.317479183858097</c:v>
                </c:pt>
                <c:pt idx="1635">
                  <c:v>69.324757925522036</c:v>
                </c:pt>
                <c:pt idx="1636">
                  <c:v>69.332036844034889</c:v>
                </c:pt>
                <c:pt idx="1637">
                  <c:v>69.33931594393718</c:v>
                </c:pt>
                <c:pt idx="1638">
                  <c:v>69.346595229771694</c:v>
                </c:pt>
                <c:pt idx="1639">
                  <c:v>69.353874706083317</c:v>
                </c:pt>
                <c:pt idx="1640">
                  <c:v>69.361154377419226</c:v>
                </c:pt>
                <c:pt idx="1641">
                  <c:v>69.368434248328825</c:v>
                </c:pt>
                <c:pt idx="1642">
                  <c:v>69.375714323363766</c:v>
                </c:pt>
                <c:pt idx="1643">
                  <c:v>69.382994607078004</c:v>
                </c:pt>
                <c:pt idx="1644">
                  <c:v>69.390275104027793</c:v>
                </c:pt>
                <c:pt idx="1645">
                  <c:v>69.397555818771735</c:v>
                </c:pt>
                <c:pt idx="1646">
                  <c:v>69.404836755870761</c:v>
                </c:pt>
                <c:pt idx="1647">
                  <c:v>69.412117919888246</c:v>
                </c:pt>
                <c:pt idx="1648">
                  <c:v>69.419399315389882</c:v>
                </c:pt>
                <c:pt idx="1649">
                  <c:v>69.426680946943875</c:v>
                </c:pt>
                <c:pt idx="1650">
                  <c:v>69.433962819120836</c:v>
                </c:pt>
                <c:pt idx="1651">
                  <c:v>69.441244936493845</c:v>
                </c:pt>
                <c:pt idx="1652">
                  <c:v>69.448527303638514</c:v>
                </c:pt>
                <c:pt idx="1653">
                  <c:v>69.455809925132954</c:v>
                </c:pt>
                <c:pt idx="1654">
                  <c:v>69.463092805557835</c:v>
                </c:pt>
                <c:pt idx="1655">
                  <c:v>69.4703759494964</c:v>
                </c:pt>
                <c:pt idx="1656">
                  <c:v>69.477659361534464</c:v>
                </c:pt>
                <c:pt idx="1657">
                  <c:v>69.484943046260483</c:v>
                </c:pt>
                <c:pt idx="1658">
                  <c:v>69.492227008265544</c:v>
                </c:pt>
                <c:pt idx="1659">
                  <c:v>69.499511252143378</c:v>
                </c:pt>
                <c:pt idx="1660">
                  <c:v>69.506795782490471</c:v>
                </c:pt>
                <c:pt idx="1661">
                  <c:v>69.514080603905924</c:v>
                </c:pt>
                <c:pt idx="1662">
                  <c:v>69.521365720991682</c:v>
                </c:pt>
                <c:pt idx="1663">
                  <c:v>69.528651138352373</c:v>
                </c:pt>
                <c:pt idx="1664">
                  <c:v>69.535936860595456</c:v>
                </c:pt>
                <c:pt idx="1665">
                  <c:v>69.543222892331173</c:v>
                </c:pt>
                <c:pt idx="1666">
                  <c:v>69.55050923817258</c:v>
                </c:pt>
                <c:pt idx="1667">
                  <c:v>69.557795902735663</c:v>
                </c:pt>
                <c:pt idx="1668">
                  <c:v>69.565082890639232</c:v>
                </c:pt>
                <c:pt idx="1669">
                  <c:v>69.572370206504999</c:v>
                </c:pt>
                <c:pt idx="1670">
                  <c:v>69.579657854957645</c:v>
                </c:pt>
                <c:pt idx="1671">
                  <c:v>69.586945840624779</c:v>
                </c:pt>
                <c:pt idx="1672">
                  <c:v>69.594234168136992</c:v>
                </c:pt>
                <c:pt idx="1673">
                  <c:v>69.60152284212792</c:v>
                </c:pt>
                <c:pt idx="1674">
                  <c:v>69.608811867234138</c:v>
                </c:pt>
                <c:pt idx="1675">
                  <c:v>69.616101248095362</c:v>
                </c:pt>
                <c:pt idx="1676">
                  <c:v>69.623390989354348</c:v>
                </c:pt>
                <c:pt idx="1677">
                  <c:v>69.630681095656954</c:v>
                </c:pt>
                <c:pt idx="1678">
                  <c:v>69.637971571652187</c:v>
                </c:pt>
                <c:pt idx="1679">
                  <c:v>69.645262421992172</c:v>
                </c:pt>
                <c:pt idx="1680">
                  <c:v>69.652553651332212</c:v>
                </c:pt>
                <c:pt idx="1681">
                  <c:v>69.659845264330883</c:v>
                </c:pt>
                <c:pt idx="1682">
                  <c:v>69.667137265649885</c:v>
                </c:pt>
                <c:pt idx="1683">
                  <c:v>69.674429659954242</c:v>
                </c:pt>
                <c:pt idx="1684">
                  <c:v>69.681722451912236</c:v>
                </c:pt>
                <c:pt idx="1685">
                  <c:v>69.689015646195415</c:v>
                </c:pt>
                <c:pt idx="1686">
                  <c:v>69.696309247478723</c:v>
                </c:pt>
                <c:pt idx="1687">
                  <c:v>69.703603260440403</c:v>
                </c:pt>
                <c:pt idx="1688">
                  <c:v>69.710897689762064</c:v>
                </c:pt>
                <c:pt idx="1689">
                  <c:v>69.718192540128783</c:v>
                </c:pt>
                <c:pt idx="1690">
                  <c:v>69.725487816229005</c:v>
                </c:pt>
                <c:pt idx="1691">
                  <c:v>69.732783522754673</c:v>
                </c:pt>
                <c:pt idx="1692">
                  <c:v>69.740079664401151</c:v>
                </c:pt>
                <c:pt idx="1693">
                  <c:v>69.747376245867372</c:v>
                </c:pt>
                <c:pt idx="1694">
                  <c:v>69.754673271855751</c:v>
                </c:pt>
                <c:pt idx="1695">
                  <c:v>69.761970747072283</c:v>
                </c:pt>
                <c:pt idx="1696">
                  <c:v>69.769268676226531</c:v>
                </c:pt>
                <c:pt idx="1697">
                  <c:v>69.776567064031696</c:v>
                </c:pt>
                <c:pt idx="1698">
                  <c:v>69.783865915204544</c:v>
                </c:pt>
                <c:pt idx="1699">
                  <c:v>69.791165234465595</c:v>
                </c:pt>
                <c:pt idx="1700">
                  <c:v>69.798465026538935</c:v>
                </c:pt>
                <c:pt idx="1701">
                  <c:v>69.805765296152487</c:v>
                </c:pt>
                <c:pt idx="1702">
                  <c:v>69.81306604803784</c:v>
                </c:pt>
                <c:pt idx="1703">
                  <c:v>69.82036728693032</c:v>
                </c:pt>
                <c:pt idx="1704">
                  <c:v>69.827669017569107</c:v>
                </c:pt>
                <c:pt idx="1705">
                  <c:v>69.834971244697158</c:v>
                </c:pt>
                <c:pt idx="1706">
                  <c:v>69.842273973061268</c:v>
                </c:pt>
                <c:pt idx="1707">
                  <c:v>69.849577207412139</c:v>
                </c:pt>
                <c:pt idx="1708">
                  <c:v>69.856880952504298</c:v>
                </c:pt>
                <c:pt idx="1709">
                  <c:v>69.864185213096263</c:v>
                </c:pt>
                <c:pt idx="1710">
                  <c:v>69.871489993950433</c:v>
                </c:pt>
                <c:pt idx="1711">
                  <c:v>69.878795299833243</c:v>
                </c:pt>
                <c:pt idx="1712">
                  <c:v>69.886101135515091</c:v>
                </c:pt>
                <c:pt idx="1713">
                  <c:v>69.893407505770412</c:v>
                </c:pt>
                <c:pt idx="1714">
                  <c:v>69.900714415377664</c:v>
                </c:pt>
                <c:pt idx="1715">
                  <c:v>69.908021869119437</c:v>
                </c:pt>
                <c:pt idx="1716">
                  <c:v>69.915329871782404</c:v>
                </c:pt>
                <c:pt idx="1717">
                  <c:v>69.922638428157356</c:v>
                </c:pt>
                <c:pt idx="1718">
                  <c:v>69.929947543039262</c:v>
                </c:pt>
                <c:pt idx="1719">
                  <c:v>69.937257221227284</c:v>
                </c:pt>
                <c:pt idx="1720">
                  <c:v>69.944567467524777</c:v>
                </c:pt>
                <c:pt idx="1721">
                  <c:v>69.951878286739344</c:v>
                </c:pt>
                <c:pt idx="1722">
                  <c:v>69.959189683682879</c:v>
                </c:pt>
                <c:pt idx="1723">
                  <c:v>69.966501663171542</c:v>
                </c:pt>
                <c:pt idx="1724">
                  <c:v>69.973814230025866</c:v>
                </c:pt>
                <c:pt idx="1725">
                  <c:v>69.981127389070636</c:v>
                </c:pt>
                <c:pt idx="1726">
                  <c:v>69.988441145135141</c:v>
                </c:pt>
                <c:pt idx="1727">
                  <c:v>69.99575550305299</c:v>
                </c:pt>
                <c:pt idx="1728">
                  <c:v>70.003070467662255</c:v>
                </c:pt>
                <c:pt idx="1729">
                  <c:v>70.010386043805468</c:v>
                </c:pt>
                <c:pt idx="1730">
                  <c:v>70.017702236329654</c:v>
                </c:pt>
                <c:pt idx="1731">
                  <c:v>70.025019050086328</c:v>
                </c:pt>
                <c:pt idx="1732">
                  <c:v>70.032336489931609</c:v>
                </c:pt>
                <c:pt idx="1733">
                  <c:v>70.039654560726106</c:v>
                </c:pt>
                <c:pt idx="1734">
                  <c:v>70.046973267335119</c:v>
                </c:pt>
                <c:pt idx="1735">
                  <c:v>70.054292614628523</c:v>
                </c:pt>
                <c:pt idx="1736">
                  <c:v>70.061612607480853</c:v>
                </c:pt>
                <c:pt idx="1737">
                  <c:v>70.068933250771337</c:v>
                </c:pt>
                <c:pt idx="1738">
                  <c:v>70.076254549383933</c:v>
                </c:pt>
                <c:pt idx="1739">
                  <c:v>70.083576508207315</c:v>
                </c:pt>
                <c:pt idx="1740">
                  <c:v>70.090899132134965</c:v>
                </c:pt>
                <c:pt idx="1741">
                  <c:v>70.098222426065107</c:v>
                </c:pt>
                <c:pt idx="1742">
                  <c:v>70.105546394900855</c:v>
                </c:pt>
                <c:pt idx="1743">
                  <c:v>70.112871043550157</c:v>
                </c:pt>
                <c:pt idx="1744">
                  <c:v>70.120196376925833</c:v>
                </c:pt>
                <c:pt idx="1745">
                  <c:v>70.127522399945619</c:v>
                </c:pt>
                <c:pt idx="1746">
                  <c:v>70.134849117532227</c:v>
                </c:pt>
                <c:pt idx="1747">
                  <c:v>70.142176534613299</c:v>
                </c:pt>
                <c:pt idx="1748">
                  <c:v>70.149504656121522</c:v>
                </c:pt>
                <c:pt idx="1749">
                  <c:v>70.156833486994557</c:v>
                </c:pt>
                <c:pt idx="1750">
                  <c:v>70.16416303217521</c:v>
                </c:pt>
                <c:pt idx="1751">
                  <c:v>70.171493296611288</c:v>
                </c:pt>
                <c:pt idx="1752">
                  <c:v>70.178824285255786</c:v>
                </c:pt>
                <c:pt idx="1753">
                  <c:v>70.186156003066799</c:v>
                </c:pt>
                <c:pt idx="1754">
                  <c:v>70.193488455007625</c:v>
                </c:pt>
                <c:pt idx="1755">
                  <c:v>70.200821646046776</c:v>
                </c:pt>
                <c:pt idx="1756">
                  <c:v>70.208155581157996</c:v>
                </c:pt>
                <c:pt idx="1757">
                  <c:v>70.21549026532027</c:v>
                </c:pt>
                <c:pt idx="1758">
                  <c:v>70.222825703517927</c:v>
                </c:pt>
                <c:pt idx="1759">
                  <c:v>70.230161900740583</c:v>
                </c:pt>
                <c:pt idx="1760">
                  <c:v>70.237498861983241</c:v>
                </c:pt>
                <c:pt idx="1761">
                  <c:v>70.244836592246301</c:v>
                </c:pt>
                <c:pt idx="1762">
                  <c:v>70.252175096535538</c:v>
                </c:pt>
                <c:pt idx="1763">
                  <c:v>70.259514379862182</c:v>
                </c:pt>
                <c:pt idx="1764">
                  <c:v>70.266854447243006</c:v>
                </c:pt>
                <c:pt idx="1765">
                  <c:v>70.274195303700196</c:v>
                </c:pt>
                <c:pt idx="1766">
                  <c:v>70.281536954261583</c:v>
                </c:pt>
                <c:pt idx="1767">
                  <c:v>70.288879403960465</c:v>
                </c:pt>
                <c:pt idx="1768">
                  <c:v>70.296222657835827</c:v>
                </c:pt>
                <c:pt idx="1769">
                  <c:v>70.303566720932238</c:v>
                </c:pt>
                <c:pt idx="1770">
                  <c:v>70.310911598299967</c:v>
                </c:pt>
                <c:pt idx="1771">
                  <c:v>70.318257294994908</c:v>
                </c:pt>
                <c:pt idx="1772">
                  <c:v>70.325603816078754</c:v>
                </c:pt>
                <c:pt idx="1773">
                  <c:v>70.332951166618955</c:v>
                </c:pt>
                <c:pt idx="1774">
                  <c:v>70.340299351688699</c:v>
                </c:pt>
                <c:pt idx="1775">
                  <c:v>70.347648376367019</c:v>
                </c:pt>
                <c:pt idx="1776">
                  <c:v>70.354998245738798</c:v>
                </c:pt>
                <c:pt idx="1777">
                  <c:v>70.362348964894835</c:v>
                </c:pt>
                <c:pt idx="1778">
                  <c:v>70.369700538931781</c:v>
                </c:pt>
                <c:pt idx="1779">
                  <c:v>70.377052972952285</c:v>
                </c:pt>
                <c:pt idx="1780">
                  <c:v>70.384406272064936</c:v>
                </c:pt>
                <c:pt idx="1781">
                  <c:v>70.391760441384363</c:v>
                </c:pt>
                <c:pt idx="1782">
                  <c:v>70.399115486031249</c:v>
                </c:pt>
                <c:pt idx="1783">
                  <c:v>70.406471411132316</c:v>
                </c:pt>
                <c:pt idx="1784">
                  <c:v>70.413828221820395</c:v>
                </c:pt>
                <c:pt idx="1785">
                  <c:v>70.421185923234489</c:v>
                </c:pt>
                <c:pt idx="1786">
                  <c:v>70.428544520519765</c:v>
                </c:pt>
                <c:pt idx="1787">
                  <c:v>70.435904018827571</c:v>
                </c:pt>
                <c:pt idx="1788">
                  <c:v>70.443264423315512</c:v>
                </c:pt>
                <c:pt idx="1789">
                  <c:v>70.450625739147441</c:v>
                </c:pt>
                <c:pt idx="1790">
                  <c:v>70.457987971493552</c:v>
                </c:pt>
                <c:pt idx="1791">
                  <c:v>70.465351125530347</c:v>
                </c:pt>
                <c:pt idx="1792">
                  <c:v>70.472715206440711</c:v>
                </c:pt>
                <c:pt idx="1793">
                  <c:v>70.480080219413907</c:v>
                </c:pt>
                <c:pt idx="1794">
                  <c:v>70.487446169645679</c:v>
                </c:pt>
                <c:pt idx="1795">
                  <c:v>70.494813062338196</c:v>
                </c:pt>
                <c:pt idx="1796">
                  <c:v>70.502180902700175</c:v>
                </c:pt>
                <c:pt idx="1797">
                  <c:v>70.509549695946774</c:v>
                </c:pt>
                <c:pt idx="1798">
                  <c:v>70.516919447299884</c:v>
                </c:pt>
                <c:pt idx="1799">
                  <c:v>70.524290161987821</c:v>
                </c:pt>
                <c:pt idx="1800">
                  <c:v>70.531661845245694</c:v>
                </c:pt>
                <c:pt idx="1801">
                  <c:v>70.539034502315175</c:v>
                </c:pt>
                <c:pt idx="1802">
                  <c:v>70.546408138444676</c:v>
                </c:pt>
                <c:pt idx="1803">
                  <c:v>70.553782758889369</c:v>
                </c:pt>
                <c:pt idx="1804">
                  <c:v>70.561158368911165</c:v>
                </c:pt>
                <c:pt idx="1805">
                  <c:v>70.568534973778853</c:v>
                </c:pt>
                <c:pt idx="1806">
                  <c:v>70.575912578767969</c:v>
                </c:pt>
                <c:pt idx="1807">
                  <c:v>70.583291189161017</c:v>
                </c:pt>
                <c:pt idx="1808">
                  <c:v>70.590670810247346</c:v>
                </c:pt>
                <c:pt idx="1809">
                  <c:v>70.5980514473233</c:v>
                </c:pt>
                <c:pt idx="1810">
                  <c:v>70.6054331056922</c:v>
                </c:pt>
                <c:pt idx="1811">
                  <c:v>70.612815790664328</c:v>
                </c:pt>
                <c:pt idx="1812">
                  <c:v>70.620199507557132</c:v>
                </c:pt>
                <c:pt idx="1813">
                  <c:v>70.627584261695048</c:v>
                </c:pt>
                <c:pt idx="1814">
                  <c:v>70.634970058409678</c:v>
                </c:pt>
                <c:pt idx="1815">
                  <c:v>70.642356903039783</c:v>
                </c:pt>
                <c:pt idx="1816">
                  <c:v>70.649744800931316</c:v>
                </c:pt>
                <c:pt idx="1817">
                  <c:v>70.657133757437478</c:v>
                </c:pt>
                <c:pt idx="1818">
                  <c:v>70.664523777918745</c:v>
                </c:pt>
                <c:pt idx="1819">
                  <c:v>70.671914867742842</c:v>
                </c:pt>
                <c:pt idx="1820">
                  <c:v>70.679307032284868</c:v>
                </c:pt>
                <c:pt idx="1821">
                  <c:v>70.686700276927326</c:v>
                </c:pt>
                <c:pt idx="1822">
                  <c:v>70.694094607060109</c:v>
                </c:pt>
                <c:pt idx="1823">
                  <c:v>70.701490028080556</c:v>
                </c:pt>
                <c:pt idx="1824">
                  <c:v>70.708886545393497</c:v>
                </c:pt>
                <c:pt idx="1825">
                  <c:v>70.716284164411292</c:v>
                </c:pt>
                <c:pt idx="1826">
                  <c:v>70.72368289055386</c:v>
                </c:pt>
                <c:pt idx="1827">
                  <c:v>70.731082729248683</c:v>
                </c:pt>
                <c:pt idx="1828">
                  <c:v>70.738483685930973</c:v>
                </c:pt>
                <c:pt idx="1829">
                  <c:v>70.745885766043514</c:v>
                </c:pt>
                <c:pt idx="1830">
                  <c:v>70.753288975036824</c:v>
                </c:pt>
                <c:pt idx="1831">
                  <c:v>70.760693318369235</c:v>
                </c:pt>
                <c:pt idx="1832">
                  <c:v>70.768098801506753</c:v>
                </c:pt>
                <c:pt idx="1833">
                  <c:v>70.775505429923314</c:v>
                </c:pt>
                <c:pt idx="1834">
                  <c:v>70.78291320910067</c:v>
                </c:pt>
                <c:pt idx="1835">
                  <c:v>70.790322144528446</c:v>
                </c:pt>
                <c:pt idx="1836">
                  <c:v>70.797732241704253</c:v>
                </c:pt>
                <c:pt idx="1837">
                  <c:v>70.80514350613366</c:v>
                </c:pt>
                <c:pt idx="1838">
                  <c:v>70.812555943330239</c:v>
                </c:pt>
                <c:pt idx="1839">
                  <c:v>70.819969558815629</c:v>
                </c:pt>
                <c:pt idx="1840">
                  <c:v>70.827384358119573</c:v>
                </c:pt>
                <c:pt idx="1841">
                  <c:v>70.834800346779915</c:v>
                </c:pt>
                <c:pt idx="1842">
                  <c:v>70.842217530342694</c:v>
                </c:pt>
                <c:pt idx="1843">
                  <c:v>70.849635914362167</c:v>
                </c:pt>
                <c:pt idx="1844">
                  <c:v>70.857055504400805</c:v>
                </c:pt>
                <c:pt idx="1845">
                  <c:v>70.864476306029403</c:v>
                </c:pt>
                <c:pt idx="1846">
                  <c:v>70.871898324827058</c:v>
                </c:pt>
                <c:pt idx="1847">
                  <c:v>70.879321566381279</c:v>
                </c:pt>
                <c:pt idx="1848">
                  <c:v>70.886746036287903</c:v>
                </c:pt>
                <c:pt idx="1849">
                  <c:v>70.894171740151322</c:v>
                </c:pt>
                <c:pt idx="1850">
                  <c:v>70.901598683584325</c:v>
                </c:pt>
                <c:pt idx="1851">
                  <c:v>70.909026872208273</c:v>
                </c:pt>
                <c:pt idx="1852">
                  <c:v>70.916456311653107</c:v>
                </c:pt>
                <c:pt idx="1853">
                  <c:v>70.923887007557354</c:v>
                </c:pt>
                <c:pt idx="1854">
                  <c:v>70.931318965568195</c:v>
                </c:pt>
                <c:pt idx="1855">
                  <c:v>70.938752191341521</c:v>
                </c:pt>
                <c:pt idx="1856">
                  <c:v>70.94618669054195</c:v>
                </c:pt>
                <c:pt idx="1857">
                  <c:v>70.953622468842852</c:v>
                </c:pt>
                <c:pt idx="1858">
                  <c:v>70.961059531926452</c:v>
                </c:pt>
                <c:pt idx="1859">
                  <c:v>70.968497885483814</c:v>
                </c:pt>
                <c:pt idx="1860">
                  <c:v>70.975937535214896</c:v>
                </c:pt>
                <c:pt idx="1861">
                  <c:v>70.983378486828585</c:v>
                </c:pt>
                <c:pt idx="1862">
                  <c:v>70.990820746042814</c:v>
                </c:pt>
                <c:pt idx="1863">
                  <c:v>70.998264318584475</c:v>
                </c:pt>
                <c:pt idx="1864">
                  <c:v>71.005709210189551</c:v>
                </c:pt>
                <c:pt idx="1865">
                  <c:v>71.013155426603149</c:v>
                </c:pt>
                <c:pt idx="1866">
                  <c:v>71.0206029735795</c:v>
                </c:pt>
                <c:pt idx="1867">
                  <c:v>71.028051856882072</c:v>
                </c:pt>
                <c:pt idx="1868">
                  <c:v>71.035502082283557</c:v>
                </c:pt>
                <c:pt idx="1869">
                  <c:v>71.042953655565896</c:v>
                </c:pt>
                <c:pt idx="1870">
                  <c:v>71.050406582520409</c:v>
                </c:pt>
                <c:pt idx="1871">
                  <c:v>71.05786086894777</c:v>
                </c:pt>
                <c:pt idx="1872">
                  <c:v>71.065316520658044</c:v>
                </c:pt>
                <c:pt idx="1873">
                  <c:v>71.072773543470745</c:v>
                </c:pt>
                <c:pt idx="1874">
                  <c:v>71.080231943214969</c:v>
                </c:pt>
                <c:pt idx="1875">
                  <c:v>71.087691725729258</c:v>
                </c:pt>
                <c:pt idx="1876">
                  <c:v>71.095152896861791</c:v>
                </c:pt>
                <c:pt idx="1877">
                  <c:v>71.102615462470411</c:v>
                </c:pt>
                <c:pt idx="1878">
                  <c:v>71.110079428422566</c:v>
                </c:pt>
                <c:pt idx="1879">
                  <c:v>71.117544800595482</c:v>
                </c:pt>
                <c:pt idx="1880">
                  <c:v>71.125011584876162</c:v>
                </c:pt>
                <c:pt idx="1881">
                  <c:v>71.132479787161387</c:v>
                </c:pt>
                <c:pt idx="1882">
                  <c:v>71.139949413357797</c:v>
                </c:pt>
                <c:pt idx="1883">
                  <c:v>71.147420469381998</c:v>
                </c:pt>
                <c:pt idx="1884">
                  <c:v>71.154892961160485</c:v>
                </c:pt>
                <c:pt idx="1885">
                  <c:v>71.162366894629756</c:v>
                </c:pt>
                <c:pt idx="1886">
                  <c:v>71.169842275736357</c:v>
                </c:pt>
                <c:pt idx="1887">
                  <c:v>71.177319110436983</c:v>
                </c:pt>
                <c:pt idx="1888">
                  <c:v>71.184797404698358</c:v>
                </c:pt>
                <c:pt idx="1889">
                  <c:v>71.192277164497497</c:v>
                </c:pt>
                <c:pt idx="1890">
                  <c:v>71.199758395821547</c:v>
                </c:pt>
                <c:pt idx="1891">
                  <c:v>71.207241104668</c:v>
                </c:pt>
                <c:pt idx="1892">
                  <c:v>71.214725297044666</c:v>
                </c:pt>
                <c:pt idx="1893">
                  <c:v>71.222210978969684</c:v>
                </c:pt>
                <c:pt idx="1894">
                  <c:v>71.229698156471656</c:v>
                </c:pt>
                <c:pt idx="1895">
                  <c:v>71.237186835589611</c:v>
                </c:pt>
                <c:pt idx="1896">
                  <c:v>71.244677022373153</c:v>
                </c:pt>
                <c:pt idx="1897">
                  <c:v>71.252168722882388</c:v>
                </c:pt>
                <c:pt idx="1898">
                  <c:v>71.25966194318805</c:v>
                </c:pt>
                <c:pt idx="1899">
                  <c:v>71.267156689371532</c:v>
                </c:pt>
                <c:pt idx="1900">
                  <c:v>71.274652967524972</c:v>
                </c:pt>
                <c:pt idx="1901">
                  <c:v>71.282150783751234</c:v>
                </c:pt>
                <c:pt idx="1902">
                  <c:v>71.289650144163957</c:v>
                </c:pt>
                <c:pt idx="1903">
                  <c:v>71.297151054887721</c:v>
                </c:pt>
                <c:pt idx="1904">
                  <c:v>71.304653522057905</c:v>
                </c:pt>
                <c:pt idx="1905">
                  <c:v>71.312157551820931</c:v>
                </c:pt>
                <c:pt idx="1906">
                  <c:v>71.319663150334222</c:v>
                </c:pt>
                <c:pt idx="1907">
                  <c:v>71.327170323766168</c:v>
                </c:pt>
                <c:pt idx="1908">
                  <c:v>71.334679078296361</c:v>
                </c:pt>
                <c:pt idx="1909">
                  <c:v>71.342189420115517</c:v>
                </c:pt>
                <c:pt idx="1910">
                  <c:v>71.349701355425537</c:v>
                </c:pt>
                <c:pt idx="1911">
                  <c:v>71.357214890439636</c:v>
                </c:pt>
                <c:pt idx="1912">
                  <c:v>71.364730031382251</c:v>
                </c:pt>
                <c:pt idx="1913">
                  <c:v>71.372246784489263</c:v>
                </c:pt>
                <c:pt idx="1914">
                  <c:v>71.379765156007934</c:v>
                </c:pt>
                <c:pt idx="1915">
                  <c:v>71.387285152196981</c:v>
                </c:pt>
                <c:pt idx="1916">
                  <c:v>71.394806779326657</c:v>
                </c:pt>
                <c:pt idx="1917">
                  <c:v>71.402330043678759</c:v>
                </c:pt>
                <c:pt idx="1918">
                  <c:v>71.40985495154672</c:v>
                </c:pt>
                <c:pt idx="1919">
                  <c:v>71.417381509235653</c:v>
                </c:pt>
                <c:pt idx="1920">
                  <c:v>71.42490972306237</c:v>
                </c:pt>
                <c:pt idx="1921">
                  <c:v>71.432439599355519</c:v>
                </c:pt>
                <c:pt idx="1922">
                  <c:v>71.439971144455512</c:v>
                </c:pt>
                <c:pt idx="1923">
                  <c:v>71.447504364714689</c:v>
                </c:pt>
                <c:pt idx="1924">
                  <c:v>71.455039266497337</c:v>
                </c:pt>
                <c:pt idx="1925">
                  <c:v>71.462575856179697</c:v>
                </c:pt>
                <c:pt idx="1926">
                  <c:v>71.470114140150116</c:v>
                </c:pt>
                <c:pt idx="1927">
                  <c:v>71.477654124808979</c:v>
                </c:pt>
                <c:pt idx="1928">
                  <c:v>71.48519581656889</c:v>
                </c:pt>
                <c:pt idx="1929">
                  <c:v>71.492739221854634</c:v>
                </c:pt>
                <c:pt idx="1930">
                  <c:v>71.500284347103261</c:v>
                </c:pt>
                <c:pt idx="1931">
                  <c:v>71.507831198764137</c:v>
                </c:pt>
                <c:pt idx="1932">
                  <c:v>71.515379783299053</c:v>
                </c:pt>
                <c:pt idx="1933">
                  <c:v>71.522930107182205</c:v>
                </c:pt>
                <c:pt idx="1934">
                  <c:v>71.530482176900264</c:v>
                </c:pt>
                <c:pt idx="1935">
                  <c:v>71.538035998952481</c:v>
                </c:pt>
                <c:pt idx="1936">
                  <c:v>71.545591579850665</c:v>
                </c:pt>
                <c:pt idx="1937">
                  <c:v>71.553148926119363</c:v>
                </c:pt>
                <c:pt idx="1938">
                  <c:v>71.560708044295765</c:v>
                </c:pt>
                <c:pt idx="1939">
                  <c:v>71.568268940929883</c:v>
                </c:pt>
                <c:pt idx="1940">
                  <c:v>71.575831622584516</c:v>
                </c:pt>
                <c:pt idx="1941">
                  <c:v>71.583396095835425</c:v>
                </c:pt>
                <c:pt idx="1942">
                  <c:v>71.59096236727126</c:v>
                </c:pt>
                <c:pt idx="1943">
                  <c:v>71.598530443493686</c:v>
                </c:pt>
                <c:pt idx="1944">
                  <c:v>71.606100331117474</c:v>
                </c:pt>
                <c:pt idx="1945">
                  <c:v>71.613672036770495</c:v>
                </c:pt>
                <c:pt idx="1946">
                  <c:v>71.621245567093766</c:v>
                </c:pt>
                <c:pt idx="1947">
                  <c:v>71.628820928741618</c:v>
                </c:pt>
                <c:pt idx="1948">
                  <c:v>71.636398128381629</c:v>
                </c:pt>
                <c:pt idx="1949">
                  <c:v>71.64397717269479</c:v>
                </c:pt>
                <c:pt idx="1950">
                  <c:v>71.651558068375465</c:v>
                </c:pt>
                <c:pt idx="1951">
                  <c:v>71.659140822131533</c:v>
                </c:pt>
                <c:pt idx="1952">
                  <c:v>71.666725440684417</c:v>
                </c:pt>
                <c:pt idx="1953">
                  <c:v>71.674311930769122</c:v>
                </c:pt>
                <c:pt idx="1954">
                  <c:v>71.681900299134355</c:v>
                </c:pt>
                <c:pt idx="1955">
                  <c:v>71.689490552542523</c:v>
                </c:pt>
                <c:pt idx="1956">
                  <c:v>71.697082697769858</c:v>
                </c:pt>
                <c:pt idx="1957">
                  <c:v>71.704676741606377</c:v>
                </c:pt>
                <c:pt idx="1958">
                  <c:v>71.712272690856096</c:v>
                </c:pt>
                <c:pt idx="1959">
                  <c:v>71.719870552336957</c:v>
                </c:pt>
                <c:pt idx="1960">
                  <c:v>71.727470332880912</c:v>
                </c:pt>
                <c:pt idx="1961">
                  <c:v>71.735072039334128</c:v>
                </c:pt>
                <c:pt idx="1962">
                  <c:v>71.742675678556807</c:v>
                </c:pt>
                <c:pt idx="1963">
                  <c:v>71.750281257423481</c:v>
                </c:pt>
                <c:pt idx="1964">
                  <c:v>71.757888782822889</c:v>
                </c:pt>
                <c:pt idx="1965">
                  <c:v>71.765498261658252</c:v>
                </c:pt>
                <c:pt idx="1966">
                  <c:v>71.773109700847087</c:v>
                </c:pt>
                <c:pt idx="1967">
                  <c:v>71.780723107321464</c:v>
                </c:pt>
                <c:pt idx="1968">
                  <c:v>71.788338488027989</c:v>
                </c:pt>
                <c:pt idx="1969">
                  <c:v>71.795955849927921</c:v>
                </c:pt>
                <c:pt idx="1970">
                  <c:v>71.803575199997155</c:v>
                </c:pt>
                <c:pt idx="1971">
                  <c:v>71.811196545226366</c:v>
                </c:pt>
                <c:pt idx="1972">
                  <c:v>71.81881989262105</c:v>
                </c:pt>
                <c:pt idx="1973">
                  <c:v>71.826445249201555</c:v>
                </c:pt>
                <c:pt idx="1974">
                  <c:v>71.834072622003234</c:v>
                </c:pt>
                <c:pt idx="1975">
                  <c:v>71.84170201807639</c:v>
                </c:pt>
                <c:pt idx="1976">
                  <c:v>71.84933344448649</c:v>
                </c:pt>
                <c:pt idx="1977">
                  <c:v>71.856966908314106</c:v>
                </c:pt>
                <c:pt idx="1978">
                  <c:v>71.864602416655018</c:v>
                </c:pt>
                <c:pt idx="1979">
                  <c:v>71.872239976620349</c:v>
                </c:pt>
                <c:pt idx="1980">
                  <c:v>71.879879595336547</c:v>
                </c:pt>
                <c:pt idx="1981">
                  <c:v>71.887521279945489</c:v>
                </c:pt>
                <c:pt idx="1982">
                  <c:v>71.895165037604571</c:v>
                </c:pt>
                <c:pt idx="1983">
                  <c:v>71.902810875486736</c:v>
                </c:pt>
                <c:pt idx="1984">
                  <c:v>71.910458800780575</c:v>
                </c:pt>
                <c:pt idx="1985">
                  <c:v>71.918108820690406</c:v>
                </c:pt>
                <c:pt idx="1986">
                  <c:v>71.925760942436298</c:v>
                </c:pt>
                <c:pt idx="1987">
                  <c:v>71.933415173254176</c:v>
                </c:pt>
                <c:pt idx="1988">
                  <c:v>71.941071520395894</c:v>
                </c:pt>
                <c:pt idx="1989">
                  <c:v>71.948729991129326</c:v>
                </c:pt>
                <c:pt idx="1990">
                  <c:v>71.956390592738359</c:v>
                </c:pt>
                <c:pt idx="1991">
                  <c:v>71.964053332523065</c:v>
                </c:pt>
                <c:pt idx="1992">
                  <c:v>71.971718217799719</c:v>
                </c:pt>
                <c:pt idx="1993">
                  <c:v>71.97938525590088</c:v>
                </c:pt>
                <c:pt idx="1994">
                  <c:v>71.987054454175436</c:v>
                </c:pt>
                <c:pt idx="1995">
                  <c:v>71.99472581998873</c:v>
                </c:pt>
                <c:pt idx="1996">
                  <c:v>72.002399360722663</c:v>
                </c:pt>
                <c:pt idx="1997">
                  <c:v>72.010075083775618</c:v>
                </c:pt>
                <c:pt idx="1998">
                  <c:v>72.01775299656272</c:v>
                </c:pt>
                <c:pt idx="1999">
                  <c:v>72.025433106515791</c:v>
                </c:pt>
                <c:pt idx="2000" formatCode="General">
                  <c:v>72.033115421083451</c:v>
                </c:pt>
                <c:pt idx="2001" formatCode="General">
                  <c:v>72.040799947731216</c:v>
                </c:pt>
                <c:pt idx="2002" formatCode="General">
                  <c:v>72.04848669394157</c:v>
                </c:pt>
                <c:pt idx="2003" formatCode="General">
                  <c:v>72.056175667214021</c:v>
                </c:pt>
                <c:pt idx="2004" formatCode="General">
                  <c:v>72.063866875065187</c:v>
                </c:pt>
                <c:pt idx="2005" formatCode="General">
                  <c:v>72.071560325028898</c:v>
                </c:pt>
                <c:pt idx="2006" formatCode="General">
                  <c:v>72.07925602465626</c:v>
                </c:pt>
                <c:pt idx="2007" formatCode="General">
                  <c:v>72.086953981515663</c:v>
                </c:pt>
                <c:pt idx="2008" formatCode="General">
                  <c:v>72.094654203193002</c:v>
                </c:pt>
                <c:pt idx="2009" formatCode="General">
                  <c:v>72.102356697291654</c:v>
                </c:pt>
                <c:pt idx="2010" formatCode="General">
                  <c:v>72.110061471432545</c:v>
                </c:pt>
                <c:pt idx="2011" formatCode="General">
                  <c:v>72.117768533254306</c:v>
                </c:pt>
                <c:pt idx="2012" formatCode="General">
                  <c:v>72.125477890413308</c:v>
                </c:pt>
                <c:pt idx="2013" formatCode="General">
                  <c:v>72.133189550583708</c:v>
                </c:pt>
                <c:pt idx="2014" formatCode="General">
                  <c:v>72.140903521457616</c:v>
                </c:pt>
                <c:pt idx="2015" formatCode="General">
                  <c:v>72.148619810745132</c:v>
                </c:pt>
                <c:pt idx="2016" formatCode="General">
                  <c:v>72.156338426174372</c:v>
                </c:pt>
                <c:pt idx="2017" formatCode="General">
                  <c:v>72.164059375491675</c:v>
                </c:pt>
                <c:pt idx="2018" formatCode="General">
                  <c:v>72.171782666461539</c:v>
                </c:pt>
                <c:pt idx="2019" formatCode="General">
                  <c:v>72.179508306866836</c:v>
                </c:pt>
                <c:pt idx="2020" formatCode="General">
                  <c:v>72.187236304508815</c:v>
                </c:pt>
                <c:pt idx="2021" formatCode="General">
                  <c:v>72.194966667207225</c:v>
                </c:pt>
                <c:pt idx="2022" formatCode="General">
                  <c:v>72.202699402800349</c:v>
                </c:pt>
                <c:pt idx="2023" formatCode="General">
                  <c:v>72.210434519145153</c:v>
                </c:pt>
                <c:pt idx="2024" formatCode="General">
                  <c:v>72.218172024117351</c:v>
                </c:pt>
                <c:pt idx="2025" formatCode="General">
                  <c:v>72.225911925611442</c:v>
                </c:pt>
                <c:pt idx="2026" formatCode="General">
                  <c:v>72.233654231540868</c:v>
                </c:pt>
                <c:pt idx="2027" formatCode="General">
                  <c:v>72.241398949838029</c:v>
                </c:pt>
                <c:pt idx="2028" formatCode="General">
                  <c:v>72.249146088454481</c:v>
                </c:pt>
                <c:pt idx="2029" formatCode="General">
                  <c:v>72.256895655360836</c:v>
                </c:pt>
                <c:pt idx="2030" formatCode="General">
                  <c:v>72.264647658547077</c:v>
                </c:pt>
                <c:pt idx="2031" formatCode="General">
                  <c:v>72.272402106022454</c:v>
                </c:pt>
                <c:pt idx="2032" formatCode="General">
                  <c:v>72.28015900581569</c:v>
                </c:pt>
                <c:pt idx="2033" formatCode="General">
                  <c:v>72.287918365975017</c:v>
                </c:pt>
                <c:pt idx="2034" formatCode="General">
                  <c:v>72.295680194568277</c:v>
                </c:pt>
                <c:pt idx="2035" formatCode="General">
                  <c:v>72.303444499683025</c:v>
                </c:pt>
                <c:pt idx="2036" formatCode="General">
                  <c:v>72.311211289426595</c:v>
                </c:pt>
                <c:pt idx="2037" formatCode="General">
                  <c:v>72.318980571926218</c:v>
                </c:pt>
                <c:pt idx="2038" formatCode="General">
                  <c:v>72.326752355329049</c:v>
                </c:pt>
                <c:pt idx="2039" formatCode="General">
                  <c:v>72.334526647802406</c:v>
                </c:pt>
                <c:pt idx="2040" formatCode="General">
                  <c:v>72.342303457533674</c:v>
                </c:pt>
                <c:pt idx="2041" formatCode="General">
                  <c:v>72.350082792730532</c:v>
                </c:pt>
                <c:pt idx="2042" formatCode="General">
                  <c:v>72.35786466162098</c:v>
                </c:pt>
                <c:pt idx="2043" formatCode="General">
                  <c:v>72.365649072453451</c:v>
                </c:pt>
                <c:pt idx="2044" formatCode="General">
                  <c:v>72.373436033496958</c:v>
                </c:pt>
                <c:pt idx="2045" formatCode="General">
                  <c:v>72.381225553041091</c:v>
                </c:pt>
                <c:pt idx="2046" formatCode="General">
                  <c:v>72.389017639396158</c:v>
                </c:pt>
                <c:pt idx="2047" formatCode="General">
                  <c:v>72.39681230089333</c:v>
                </c:pt>
                <c:pt idx="2048" formatCode="General">
                  <c:v>72.404609545884611</c:v>
                </c:pt>
                <c:pt idx="2049" formatCode="General">
                  <c:v>72.412409382743093</c:v>
                </c:pt>
                <c:pt idx="2050" formatCode="General">
                  <c:v>72.420211819862914</c:v>
                </c:pt>
                <c:pt idx="2051" formatCode="General">
                  <c:v>72.428016865659473</c:v>
                </c:pt>
                <c:pt idx="2052" formatCode="General">
                  <c:v>72.435824528569398</c:v>
                </c:pt>
                <c:pt idx="2053" formatCode="General">
                  <c:v>72.443634817050778</c:v>
                </c:pt>
                <c:pt idx="2054" formatCode="General">
                  <c:v>72.451447739583145</c:v>
                </c:pt>
                <c:pt idx="2055" formatCode="General">
                  <c:v>72.459263304667672</c:v>
                </c:pt>
                <c:pt idx="2056" formatCode="General">
                  <c:v>72.467081520827222</c:v>
                </c:pt>
                <c:pt idx="2057" formatCode="General">
                  <c:v>72.474902396606424</c:v>
                </c:pt>
                <c:pt idx="2058" formatCode="General">
                  <c:v>72.482725940571825</c:v>
                </c:pt>
                <c:pt idx="2059" formatCode="General">
                  <c:v>72.49055216131201</c:v>
                </c:pt>
                <c:pt idx="2060" formatCode="General">
                  <c:v>72.498381067437592</c:v>
                </c:pt>
                <c:pt idx="2061" formatCode="General">
                  <c:v>72.506212667581437</c:v>
                </c:pt>
                <c:pt idx="2062" formatCode="General">
                  <c:v>72.514046970398695</c:v>
                </c:pt>
                <c:pt idx="2063" formatCode="General">
                  <c:v>72.521883984566969</c:v>
                </c:pt>
                <c:pt idx="2064" formatCode="General">
                  <c:v>72.529723718786315</c:v>
                </c:pt>
                <c:pt idx="2065" formatCode="General">
                  <c:v>72.537566181779468</c:v>
                </c:pt>
                <c:pt idx="2066" formatCode="General">
                  <c:v>72.545411382291846</c:v>
                </c:pt>
                <c:pt idx="2067" formatCode="General">
                  <c:v>72.553259329091716</c:v>
                </c:pt>
                <c:pt idx="2068" formatCode="General">
                  <c:v>72.561110030970283</c:v>
                </c:pt>
                <c:pt idx="2069" formatCode="General">
                  <c:v>72.568963496741802</c:v>
                </c:pt>
                <c:pt idx="2070" formatCode="General">
                  <c:v>72.57681973524366</c:v>
                </c:pt>
                <c:pt idx="2071" formatCode="General">
                  <c:v>72.584678755336512</c:v>
                </c:pt>
                <c:pt idx="2072" formatCode="General">
                  <c:v>72.5925405659044</c:v>
                </c:pt>
                <c:pt idx="2073" formatCode="General">
                  <c:v>72.600405175854846</c:v>
                </c:pt>
                <c:pt idx="2074" formatCode="General">
                  <c:v>72.60827259411893</c:v>
                </c:pt>
                <c:pt idx="2075" formatCode="General">
                  <c:v>72.616142829651452</c:v>
                </c:pt>
                <c:pt idx="2076" formatCode="General">
                  <c:v>72.624015891431</c:v>
                </c:pt>
                <c:pt idx="2077" formatCode="General">
                  <c:v>72.631891788460123</c:v>
                </c:pt>
                <c:pt idx="2078" formatCode="General">
                  <c:v>72.639770529765357</c:v>
                </c:pt>
                <c:pt idx="2079" formatCode="General">
                  <c:v>72.647652124397425</c:v>
                </c:pt>
                <c:pt idx="2080" formatCode="General">
                  <c:v>72.655536581431292</c:v>
                </c:pt>
                <c:pt idx="2081" formatCode="General">
                  <c:v>72.663423909966284</c:v>
                </c:pt>
                <c:pt idx="2082" formatCode="General">
                  <c:v>72.671314119126222</c:v>
                </c:pt>
                <c:pt idx="2083" formatCode="General">
                  <c:v>72.679207218059602</c:v>
                </c:pt>
                <c:pt idx="2084" formatCode="General">
                  <c:v>72.687103215939473</c:v>
                </c:pt>
                <c:pt idx="2085" formatCode="General">
                  <c:v>72.695002121963896</c:v>
                </c:pt>
                <c:pt idx="2086" formatCode="General">
                  <c:v>72.7029039453558</c:v>
                </c:pt>
                <c:pt idx="2087" formatCode="General">
                  <c:v>72.710808695363198</c:v>
                </c:pt>
                <c:pt idx="2088" formatCode="General">
                  <c:v>72.718716381259256</c:v>
                </c:pt>
                <c:pt idx="2089" formatCode="General">
                  <c:v>72.726627012342519</c:v>
                </c:pt>
                <c:pt idx="2090" formatCode="General">
                  <c:v>72.734540597936927</c:v>
                </c:pt>
                <c:pt idx="2091" formatCode="General">
                  <c:v>72.74245714739196</c:v>
                </c:pt>
                <c:pt idx="2092" formatCode="General">
                  <c:v>72.750376670082758</c:v>
                </c:pt>
                <c:pt idx="2093" formatCode="General">
                  <c:v>72.758299175410272</c:v>
                </c:pt>
                <c:pt idx="2094" formatCode="General">
                  <c:v>72.766224672801386</c:v>
                </c:pt>
                <c:pt idx="2095" formatCode="General">
                  <c:v>72.774153171708988</c:v>
                </c:pt>
                <c:pt idx="2096" formatCode="General">
                  <c:v>72.782084681612133</c:v>
                </c:pt>
                <c:pt idx="2097" formatCode="General">
                  <c:v>72.790019212016162</c:v>
                </c:pt>
                <c:pt idx="2098" formatCode="General">
                  <c:v>72.797956772452849</c:v>
                </c:pt>
                <c:pt idx="2099" formatCode="General">
                  <c:v>72.805897372480487</c:v>
                </c:pt>
                <c:pt idx="2100" formatCode="General">
                  <c:v>72.813841021683984</c:v>
                </c:pt>
                <c:pt idx="2101" formatCode="General">
                  <c:v>72.821787729675123</c:v>
                </c:pt>
                <c:pt idx="2102" formatCode="General">
                  <c:v>72.829737506092542</c:v>
                </c:pt>
                <c:pt idx="2103" formatCode="General">
                  <c:v>72.837690360601968</c:v>
                </c:pt>
                <c:pt idx="2104" formatCode="General">
                  <c:v>72.84564630289627</c:v>
                </c:pt>
                <c:pt idx="2105" formatCode="General">
                  <c:v>72.853605342695616</c:v>
                </c:pt>
                <c:pt idx="2106" formatCode="General">
                  <c:v>72.861567489747657</c:v>
                </c:pt>
                <c:pt idx="2107" formatCode="General">
                  <c:v>72.869532753827556</c:v>
                </c:pt>
                <c:pt idx="2108" formatCode="General">
                  <c:v>72.877501144738218</c:v>
                </c:pt>
                <c:pt idx="2109" formatCode="General">
                  <c:v>72.885472672310343</c:v>
                </c:pt>
                <c:pt idx="2110" formatCode="General">
                  <c:v>72.893447346402638</c:v>
                </c:pt>
                <c:pt idx="2111" formatCode="General">
                  <c:v>72.901425176901881</c:v>
                </c:pt>
                <c:pt idx="2112" formatCode="General">
                  <c:v>72.909406173723099</c:v>
                </c:pt>
                <c:pt idx="2113" formatCode="General">
                  <c:v>72.917390346809668</c:v>
                </c:pt>
                <c:pt idx="2114" formatCode="General">
                  <c:v>72.925377706133517</c:v>
                </c:pt>
                <c:pt idx="2115" formatCode="General">
                  <c:v>72.933368261695179</c:v>
                </c:pt>
                <c:pt idx="2116" formatCode="General">
                  <c:v>72.941362023523993</c:v>
                </c:pt>
                <c:pt idx="2117" formatCode="General">
                  <c:v>72.949359001678218</c:v>
                </c:pt>
                <c:pt idx="2118" formatCode="General">
                  <c:v>72.957359206245158</c:v>
                </c:pt>
                <c:pt idx="2119" formatCode="General">
                  <c:v>72.965362647341365</c:v>
                </c:pt>
                <c:pt idx="2120" formatCode="General">
                  <c:v>72.973369335112665</c:v>
                </c:pt>
                <c:pt idx="2121" formatCode="General">
                  <c:v>72.981379279734455</c:v>
                </c:pt>
                <c:pt idx="2122" formatCode="General">
                  <c:v>72.989392491411692</c:v>
                </c:pt>
                <c:pt idx="2123" formatCode="General">
                  <c:v>72.99740898037912</c:v>
                </c:pt>
                <c:pt idx="2124" formatCode="General">
                  <c:v>73.005428756901466</c:v>
                </c:pt>
                <c:pt idx="2125" formatCode="General">
                  <c:v>73.013451831273443</c:v>
                </c:pt>
                <c:pt idx="2126" formatCode="General">
                  <c:v>73.021478213820004</c:v>
                </c:pt>
                <c:pt idx="2127" formatCode="General">
                  <c:v>73.029507914896485</c:v>
                </c:pt>
                <c:pt idx="2128" formatCode="General">
                  <c:v>73.037540944888676</c:v>
                </c:pt>
                <c:pt idx="2129" formatCode="General">
                  <c:v>73.045577314213048</c:v>
                </c:pt>
                <c:pt idx="2130" formatCode="General">
                  <c:v>73.053617033316883</c:v>
                </c:pt>
                <c:pt idx="2131" formatCode="General">
                  <c:v>73.061660112678439</c:v>
                </c:pt>
                <c:pt idx="2132" formatCode="General">
                  <c:v>73.069706562807028</c:v>
                </c:pt>
                <c:pt idx="2133" formatCode="General">
                  <c:v>73.077756394243252</c:v>
                </c:pt>
                <c:pt idx="2134" formatCode="General">
                  <c:v>73.085809617559121</c:v>
                </c:pt>
                <c:pt idx="2135" formatCode="General">
                  <c:v>73.093866243358221</c:v>
                </c:pt>
                <c:pt idx="2136" formatCode="General">
                  <c:v>73.101926282275841</c:v>
                </c:pt>
                <c:pt idx="2137" formatCode="General">
                  <c:v>73.10998974497916</c:v>
                </c:pt>
                <c:pt idx="2138" formatCode="General">
                  <c:v>73.118056642167389</c:v>
                </c:pt>
                <c:pt idx="2139" formatCode="General">
                  <c:v>73.126126984571926</c:v>
                </c:pt>
                <c:pt idx="2140" formatCode="General">
                  <c:v>73.134200782956526</c:v>
                </c:pt>
                <c:pt idx="2141" formatCode="General">
                  <c:v>73.142278048117447</c:v>
                </c:pt>
                <c:pt idx="2142" formatCode="General">
                  <c:v>73.150358790883629</c:v>
                </c:pt>
                <c:pt idx="2143" formatCode="General">
                  <c:v>73.158443022116842</c:v>
                </c:pt>
                <c:pt idx="2144" formatCode="General">
                  <c:v>73.166530752711836</c:v>
                </c:pt>
                <c:pt idx="2145" formatCode="General">
                  <c:v>73.174621993596517</c:v>
                </c:pt>
                <c:pt idx="2146" formatCode="General">
                  <c:v>73.182716755732187</c:v>
                </c:pt>
                <c:pt idx="2147" formatCode="General">
                  <c:v>73.190815050113486</c:v>
                </c:pt>
                <c:pt idx="2148" formatCode="General">
                  <c:v>73.198916887768874</c:v>
                </c:pt>
                <c:pt idx="2149" formatCode="General">
                  <c:v>73.207022279760494</c:v>
                </c:pt>
                <c:pt idx="2150" formatCode="General">
                  <c:v>73.215131237184579</c:v>
                </c:pt>
                <c:pt idx="2151" formatCode="General">
                  <c:v>73.223243771171482</c:v>
                </c:pt>
                <c:pt idx="2152" formatCode="General">
                  <c:v>73.231359892885877</c:v>
                </c:pt>
                <c:pt idx="2153" formatCode="General">
                  <c:v>73.239479613526939</c:v>
                </c:pt>
                <c:pt idx="2154" formatCode="General">
                  <c:v>73.247602944328548</c:v>
                </c:pt>
                <c:pt idx="2155" formatCode="General">
                  <c:v>73.255729896559373</c:v>
                </c:pt>
                <c:pt idx="2156" formatCode="General">
                  <c:v>73.263860481523153</c:v>
                </c:pt>
                <c:pt idx="2157" formatCode="General">
                  <c:v>73.271994710558815</c:v>
                </c:pt>
                <c:pt idx="2158" formatCode="General">
                  <c:v>73.280132595040655</c:v>
                </c:pt>
                <c:pt idx="2159" formatCode="General">
                  <c:v>73.288274146378484</c:v>
                </c:pt>
                <c:pt idx="2160" formatCode="General">
                  <c:v>73.296419376017909</c:v>
                </c:pt>
                <c:pt idx="2161" formatCode="General">
                  <c:v>73.304568295440376</c:v>
                </c:pt>
                <c:pt idx="2162" formatCode="General">
                  <c:v>73.312720916163485</c:v>
                </c:pt>
                <c:pt idx="2163" formatCode="General">
                  <c:v>73.320877249741059</c:v>
                </c:pt>
                <c:pt idx="2164" formatCode="General">
                  <c:v>73.3290373077634</c:v>
                </c:pt>
                <c:pt idx="2165" formatCode="General">
                  <c:v>73.337201101857445</c:v>
                </c:pt>
                <c:pt idx="2166" formatCode="General">
                  <c:v>73.345368643686911</c:v>
                </c:pt>
                <c:pt idx="2167" formatCode="General">
                  <c:v>73.353539944952615</c:v>
                </c:pt>
                <c:pt idx="2168" formatCode="General">
                  <c:v>73.361715017392513</c:v>
                </c:pt>
                <c:pt idx="2169" formatCode="General">
                  <c:v>73.369893872781915</c:v>
                </c:pt>
                <c:pt idx="2170" formatCode="General">
                  <c:v>73.378076522933767</c:v>
                </c:pt>
                <c:pt idx="2171" formatCode="General">
                  <c:v>73.386262979698799</c:v>
                </c:pt>
                <c:pt idx="2172" formatCode="General">
                  <c:v>73.394453254965583</c:v>
                </c:pt>
                <c:pt idx="2173" formatCode="General">
                  <c:v>73.402647360660993</c:v>
                </c:pt>
                <c:pt idx="2174" formatCode="General">
                  <c:v>73.410845308750126</c:v>
                </c:pt>
                <c:pt idx="2175" formatCode="General">
                  <c:v>73.419047111236722</c:v>
                </c:pt>
                <c:pt idx="2176" formatCode="General">
                  <c:v>73.427252780163187</c:v>
                </c:pt>
                <c:pt idx="2177" formatCode="General">
                  <c:v>73.43546232761085</c:v>
                </c:pt>
                <c:pt idx="2178" formatCode="General">
                  <c:v>73.443675765700263</c:v>
                </c:pt>
                <c:pt idx="2179" formatCode="General">
                  <c:v>73.451893106591271</c:v>
                </c:pt>
                <c:pt idx="2180" formatCode="General">
                  <c:v>73.46011436248321</c:v>
                </c:pt>
                <c:pt idx="2181" formatCode="General">
                  <c:v>73.468339545615251</c:v>
                </c:pt>
                <c:pt idx="2182" formatCode="General">
                  <c:v>73.47656866826641</c:v>
                </c:pt>
                <c:pt idx="2183" formatCode="General">
                  <c:v>73.484801742755948</c:v>
                </c:pt>
                <c:pt idx="2184" formatCode="General">
                  <c:v>73.493038781443417</c:v>
                </c:pt>
                <c:pt idx="2185" formatCode="General">
                  <c:v>73.501279796728952</c:v>
                </c:pt>
                <c:pt idx="2186" formatCode="General">
                  <c:v>73.509524801053487</c:v>
                </c:pt>
                <c:pt idx="2187" formatCode="General">
                  <c:v>73.517773806898944</c:v>
                </c:pt>
                <c:pt idx="2188" formatCode="General">
                  <c:v>73.526026826788396</c:v>
                </c:pt>
                <c:pt idx="2189" formatCode="General">
                  <c:v>73.534283873286384</c:v>
                </c:pt>
                <c:pt idx="2190" formatCode="General">
                  <c:v>73.542544958999045</c:v>
                </c:pt>
                <c:pt idx="2191" formatCode="General">
                  <c:v>73.550810096574352</c:v>
                </c:pt>
                <c:pt idx="2192" formatCode="General">
                  <c:v>73.559079298702372</c:v>
                </c:pt>
                <c:pt idx="2193" formatCode="General">
                  <c:v>73.567352578115432</c:v>
                </c:pt>
                <c:pt idx="2194" formatCode="General">
                  <c:v>73.575629947588354</c:v>
                </c:pt>
                <c:pt idx="2195" formatCode="General">
                  <c:v>73.583911419938673</c:v>
                </c:pt>
                <c:pt idx="2196" formatCode="General">
                  <c:v>73.592197008026901</c:v>
                </c:pt>
                <c:pt idx="2197" formatCode="General">
                  <c:v>73.600486724756692</c:v>
                </c:pt>
                <c:pt idx="2198" formatCode="General">
                  <c:v>73.608780583075088</c:v>
                </c:pt>
                <c:pt idx="2199" formatCode="General">
                  <c:v>73.617078595972785</c:v>
                </c:pt>
                <c:pt idx="2200" formatCode="General">
                  <c:v>73.625380776484306</c:v>
                </c:pt>
                <c:pt idx="2201" formatCode="General">
                  <c:v>73.633687137688256</c:v>
                </c:pt>
                <c:pt idx="2202" formatCode="General">
                  <c:v>73.641997692707562</c:v>
                </c:pt>
                <c:pt idx="2203" formatCode="General">
                  <c:v>73.650312454709692</c:v>
                </c:pt>
                <c:pt idx="2204" formatCode="General">
                  <c:v>73.658631436906873</c:v>
                </c:pt>
                <c:pt idx="2205" formatCode="General">
                  <c:v>73.666954652556413</c:v>
                </c:pt>
                <c:pt idx="2206" formatCode="General">
                  <c:v>73.67528211496078</c:v>
                </c:pt>
                <c:pt idx="2207" formatCode="General">
                  <c:v>73.683613837468002</c:v>
                </c:pt>
                <c:pt idx="2208" formatCode="General">
                  <c:v>73.691949833471853</c:v>
                </c:pt>
                <c:pt idx="2209" formatCode="General">
                  <c:v>73.700290116412035</c:v>
                </c:pt>
                <c:pt idx="2210" formatCode="General">
                  <c:v>73.708634699774464</c:v>
                </c:pt>
                <c:pt idx="2211" formatCode="General">
                  <c:v>73.716983597091584</c:v>
                </c:pt>
                <c:pt idx="2212" formatCode="General">
                  <c:v>73.72533682194252</c:v>
                </c:pt>
                <c:pt idx="2213" formatCode="General">
                  <c:v>73.733694387953335</c:v>
                </c:pt>
                <c:pt idx="2214" formatCode="General">
                  <c:v>73.742056308797331</c:v>
                </c:pt>
                <c:pt idx="2215" formatCode="General">
                  <c:v>73.750422598195271</c:v>
                </c:pt>
                <c:pt idx="2216" formatCode="General">
                  <c:v>73.758793269915643</c:v>
                </c:pt>
                <c:pt idx="2217" formatCode="General">
                  <c:v>73.767168337774862</c:v>
                </c:pt>
                <c:pt idx="2218" formatCode="General">
                  <c:v>73.775547815637665</c:v>
                </c:pt>
                <c:pt idx="2219" formatCode="General">
                  <c:v>73.783931717417161</c:v>
                </c:pt>
                <c:pt idx="2220" formatCode="General">
                  <c:v>73.792320057075301</c:v>
                </c:pt>
                <c:pt idx="2221" formatCode="General">
                  <c:v>73.800712848623007</c:v>
                </c:pt>
                <c:pt idx="2222" formatCode="General">
                  <c:v>73.809110106120485</c:v>
                </c:pt>
                <c:pt idx="2223" formatCode="General">
                  <c:v>73.817511843677451</c:v>
                </c:pt>
                <c:pt idx="2224" formatCode="General">
                  <c:v>73.825918075453487</c:v>
                </c:pt>
                <c:pt idx="2225" formatCode="General">
                  <c:v>73.83432881565821</c:v>
                </c:pt>
                <c:pt idx="2226" formatCode="General">
                  <c:v>73.842744078551576</c:v>
                </c:pt>
                <c:pt idx="2227" formatCode="General">
                  <c:v>73.851163878444211</c:v>
                </c:pt>
                <c:pt idx="2228" formatCode="General">
                  <c:v>73.859588229697536</c:v>
                </c:pt>
                <c:pt idx="2229" formatCode="General">
                  <c:v>73.868017146724284</c:v>
                </c:pt>
                <c:pt idx="2230" formatCode="General">
                  <c:v>73.87645064398852</c:v>
                </c:pt>
                <c:pt idx="2231" formatCode="General">
                  <c:v>73.884888736006076</c:v>
                </c:pt>
                <c:pt idx="2232" formatCode="General">
                  <c:v>73.893331437344798</c:v>
                </c:pt>
                <c:pt idx="2233" formatCode="General">
                  <c:v>73.901778762624829</c:v>
                </c:pt>
                <c:pt idx="2234" formatCode="General">
                  <c:v>73.91023072651889</c:v>
                </c:pt>
                <c:pt idx="2235" formatCode="General">
                  <c:v>73.918687343752552</c:v>
                </c:pt>
                <c:pt idx="2236" formatCode="General">
                  <c:v>73.927148629104536</c:v>
                </c:pt>
                <c:pt idx="2237" formatCode="General">
                  <c:v>73.935614597407053</c:v>
                </c:pt>
                <c:pt idx="2238" formatCode="General">
                  <c:v>73.944085263546029</c:v>
                </c:pt>
                <c:pt idx="2239" formatCode="General">
                  <c:v>73.952560642461421</c:v>
                </c:pt>
                <c:pt idx="2240" formatCode="General">
                  <c:v>73.961040749147557</c:v>
                </c:pt>
                <c:pt idx="2241" formatCode="General">
                  <c:v>73.969525598653334</c:v>
                </c:pt>
                <c:pt idx="2242" formatCode="General">
                  <c:v>73.978015206082617</c:v>
                </c:pt>
                <c:pt idx="2243" formatCode="General">
                  <c:v>73.986509586594522</c:v>
                </c:pt>
                <c:pt idx="2244" formatCode="General">
                  <c:v>73.995008755403688</c:v>
                </c:pt>
                <c:pt idx="2245" formatCode="General">
                  <c:v>74.003512727780631</c:v>
                </c:pt>
                <c:pt idx="2246" formatCode="General">
                  <c:v>74.012021519051999</c:v>
                </c:pt>
                <c:pt idx="2247" formatCode="General">
                  <c:v>74.020535144600942</c:v>
                </c:pt>
                <c:pt idx="2248" formatCode="General">
                  <c:v>74.029053619867355</c:v>
                </c:pt>
                <c:pt idx="2249" formatCode="General">
                  <c:v>74.037576960348289</c:v>
                </c:pt>
                <c:pt idx="2250" formatCode="General">
                  <c:v>74.046105181598165</c:v>
                </c:pt>
                <c:pt idx="2251" formatCode="General">
                  <c:v>74.054638299229183</c:v>
                </c:pt>
                <c:pt idx="2252" formatCode="General">
                  <c:v>74.063176328911581</c:v>
                </c:pt>
                <c:pt idx="2253" formatCode="General">
                  <c:v>74.071719286374005</c:v>
                </c:pt>
                <c:pt idx="2254" formatCode="General">
                  <c:v>74.080267187403834</c:v>
                </c:pt>
                <c:pt idx="2255" formatCode="General">
                  <c:v>74.088820047847449</c:v>
                </c:pt>
                <c:pt idx="2256" formatCode="General">
                  <c:v>74.097377883610648</c:v>
                </c:pt>
                <c:pt idx="2257" formatCode="General">
                  <c:v>74.105940710658913</c:v>
                </c:pt>
                <c:pt idx="2258" formatCode="General">
                  <c:v>74.114508545017799</c:v>
                </c:pt>
                <c:pt idx="2259" formatCode="General">
                  <c:v>74.123081402773224</c:v>
                </c:pt>
                <c:pt idx="2260" formatCode="General">
                  <c:v>74.131659300071831</c:v>
                </c:pt>
                <c:pt idx="2261" formatCode="General">
                  <c:v>74.140242253121386</c:v>
                </c:pt>
                <c:pt idx="2262" formatCode="General">
                  <c:v>74.148830278191028</c:v>
                </c:pt>
                <c:pt idx="2263" formatCode="General">
                  <c:v>74.157423391611658</c:v>
                </c:pt>
                <c:pt idx="2264" formatCode="General">
                  <c:v>74.166021609776308</c:v>
                </c:pt>
                <c:pt idx="2265" formatCode="General">
                  <c:v>74.174624949140508</c:v>
                </c:pt>
                <c:pt idx="2266" formatCode="General">
                  <c:v>74.183233426222543</c:v>
                </c:pt>
                <c:pt idx="2267" formatCode="General">
                  <c:v>74.191847057603965</c:v>
                </c:pt>
                <c:pt idx="2268" formatCode="General">
                  <c:v>74.200465859929793</c:v>
                </c:pt>
                <c:pt idx="2269" formatCode="General">
                  <c:v>74.209089849909034</c:v>
                </c:pt>
                <c:pt idx="2270" formatCode="General">
                  <c:v>74.217719044314876</c:v>
                </c:pt>
                <c:pt idx="2271" formatCode="General">
                  <c:v>74.226353459985248</c:v>
                </c:pt>
                <c:pt idx="2272" formatCode="General">
                  <c:v>74.234993113823023</c:v>
                </c:pt>
                <c:pt idx="2273" formatCode="General">
                  <c:v>74.243638022796489</c:v>
                </c:pt>
                <c:pt idx="2274" formatCode="General">
                  <c:v>74.252288203939699</c:v>
                </c:pt>
                <c:pt idx="2275" formatCode="General">
                  <c:v>74.260943674352845</c:v>
                </c:pt>
                <c:pt idx="2276" formatCode="General">
                  <c:v>74.269604451202639</c:v>
                </c:pt>
                <c:pt idx="2277" formatCode="General">
                  <c:v>74.278270551722713</c:v>
                </c:pt>
                <c:pt idx="2278" formatCode="General">
                  <c:v>74.286941993213972</c:v>
                </c:pt>
                <c:pt idx="2279" formatCode="General">
                  <c:v>74.295618793045051</c:v>
                </c:pt>
                <c:pt idx="2280" formatCode="General">
                  <c:v>74.30430096865264</c:v>
                </c:pt>
                <c:pt idx="2281" formatCode="General">
                  <c:v>74.312988537541912</c:v>
                </c:pt>
                <c:pt idx="2282" formatCode="General">
                  <c:v>74.321681517286891</c:v>
                </c:pt>
                <c:pt idx="2283" formatCode="General">
                  <c:v>74.330379925530906</c:v>
                </c:pt>
                <c:pt idx="2284" formatCode="General">
                  <c:v>74.33908377998695</c:v>
                </c:pt>
                <c:pt idx="2285" formatCode="General">
                  <c:v>74.347793098438132</c:v>
                </c:pt>
                <c:pt idx="2286" formatCode="General">
                  <c:v>74.356507898738045</c:v>
                </c:pt>
                <c:pt idx="2287" formatCode="General">
                  <c:v>74.365228198811153</c:v>
                </c:pt>
                <c:pt idx="2288" formatCode="General">
                  <c:v>74.373954016653315</c:v>
                </c:pt>
                <c:pt idx="2289" formatCode="General">
                  <c:v>74.38268537033214</c:v>
                </c:pt>
                <c:pt idx="2290" formatCode="General">
                  <c:v>74.391422277987303</c:v>
                </c:pt>
                <c:pt idx="2291" formatCode="General">
                  <c:v>74.400164757831178</c:v>
                </c:pt>
                <c:pt idx="2292" formatCode="General">
                  <c:v>74.408912828149184</c:v>
                </c:pt>
                <c:pt idx="2293" formatCode="General">
                  <c:v>74.417666507300083</c:v>
                </c:pt>
                <c:pt idx="2294" formatCode="General">
                  <c:v>74.426425813716619</c:v>
                </c:pt>
                <c:pt idx="2295" formatCode="General">
                  <c:v>74.435190765905858</c:v>
                </c:pt>
                <c:pt idx="2296" formatCode="General">
                  <c:v>74.443961382449586</c:v>
                </c:pt>
                <c:pt idx="2297" formatCode="General">
                  <c:v>74.45273768200488</c:v>
                </c:pt>
                <c:pt idx="2298" formatCode="General">
                  <c:v>74.461519683304431</c:v>
                </c:pt>
                <c:pt idx="2299" formatCode="General">
                  <c:v>74.470307405157044</c:v>
                </c:pt>
                <c:pt idx="2300" formatCode="General">
                  <c:v>74.47910086644815</c:v>
                </c:pt>
                <c:pt idx="2301" formatCode="General">
                  <c:v>74.487900086140129</c:v>
                </c:pt>
                <c:pt idx="2302" formatCode="General">
                  <c:v>74.496705083272914</c:v>
                </c:pt>
                <c:pt idx="2303" formatCode="General">
                  <c:v>74.505515876964367</c:v>
                </c:pt>
                <c:pt idx="2304" formatCode="General">
                  <c:v>74.51433248641078</c:v>
                </c:pt>
                <c:pt idx="2305" formatCode="General">
                  <c:v>74.523154930887358</c:v>
                </c:pt>
                <c:pt idx="2306" formatCode="General">
                  <c:v>74.531983229748661</c:v>
                </c:pt>
                <c:pt idx="2307" formatCode="General">
                  <c:v>74.540817402429084</c:v>
                </c:pt>
                <c:pt idx="2308" formatCode="General">
                  <c:v>74.549657468443414</c:v>
                </c:pt>
                <c:pt idx="2309" formatCode="General">
                  <c:v>74.558503447387196</c:v>
                </c:pt>
                <c:pt idx="2310" formatCode="General">
                  <c:v>74.567355358937334</c:v>
                </c:pt>
                <c:pt idx="2311" formatCode="General">
                  <c:v>74.576213222852502</c:v>
                </c:pt>
                <c:pt idx="2312" formatCode="General">
                  <c:v>74.585077058973681</c:v>
                </c:pt>
                <c:pt idx="2313" formatCode="General">
                  <c:v>74.593946887224703</c:v>
                </c:pt>
                <c:pt idx="2314" formatCode="General">
                  <c:v>74.602822727612661</c:v>
                </c:pt>
                <c:pt idx="2315" formatCode="General">
                  <c:v>74.611704600228464</c:v>
                </c:pt>
                <c:pt idx="2316" formatCode="General">
                  <c:v>74.620592525247375</c:v>
                </c:pt>
                <c:pt idx="2317" formatCode="General">
                  <c:v>74.629486522929525</c:v>
                </c:pt>
                <c:pt idx="2318" formatCode="General">
                  <c:v>74.638386613620369</c:v>
                </c:pt>
                <c:pt idx="2319" formatCode="General">
                  <c:v>74.647292817751278</c:v>
                </c:pt>
                <c:pt idx="2320" formatCode="General">
                  <c:v>74.656205155840041</c:v>
                </c:pt>
                <c:pt idx="2321" formatCode="General">
                  <c:v>74.665123648491445</c:v>
                </c:pt>
                <c:pt idx="2322" formatCode="General">
                  <c:v>74.674048316397702</c:v>
                </c:pt>
                <c:pt idx="2323" formatCode="General">
                  <c:v>74.682979180339103</c:v>
                </c:pt>
                <c:pt idx="2324" formatCode="General">
                  <c:v>74.691916261184545</c:v>
                </c:pt>
                <c:pt idx="2325" formatCode="General">
                  <c:v>74.700859579891954</c:v>
                </c:pt>
                <c:pt idx="2326" formatCode="General">
                  <c:v>74.709809157509056</c:v>
                </c:pt>
                <c:pt idx="2327" formatCode="General">
                  <c:v>74.718765015173773</c:v>
                </c:pt>
                <c:pt idx="2328" formatCode="General">
                  <c:v>74.727727174114804</c:v>
                </c:pt>
                <c:pt idx="2329" formatCode="General">
                  <c:v>74.736695655652284</c:v>
                </c:pt>
                <c:pt idx="2330" formatCode="General">
                  <c:v>74.745670481198232</c:v>
                </c:pt>
                <c:pt idx="2331" formatCode="General">
                  <c:v>74.754651672257211</c:v>
                </c:pt>
                <c:pt idx="2332" formatCode="General">
                  <c:v>74.763639250426905</c:v>
                </c:pt>
                <c:pt idx="2333" formatCode="General">
                  <c:v>74.772633237398637</c:v>
                </c:pt>
                <c:pt idx="2334" formatCode="General">
                  <c:v>74.781633654958071</c:v>
                </c:pt>
                <c:pt idx="2335" formatCode="General">
                  <c:v>74.790640524985676</c:v>
                </c:pt>
                <c:pt idx="2336" formatCode="General">
                  <c:v>74.79965386945743</c:v>
                </c:pt>
                <c:pt idx="2337" formatCode="General">
                  <c:v>74.808673710445376</c:v>
                </c:pt>
                <c:pt idx="2338" formatCode="General">
                  <c:v>74.817700070118235</c:v>
                </c:pt>
                <c:pt idx="2339" formatCode="General">
                  <c:v>74.826732970742015</c:v>
                </c:pt>
                <c:pt idx="2340" formatCode="General">
                  <c:v>74.835772434680663</c:v>
                </c:pt>
                <c:pt idx="2341" formatCode="General">
                  <c:v>74.844818484396626</c:v>
                </c:pt>
                <c:pt idx="2342" formatCode="General">
                  <c:v>74.853871142451553</c:v>
                </c:pt>
                <c:pt idx="2343" formatCode="General">
                  <c:v>74.862930431506854</c:v>
                </c:pt>
                <c:pt idx="2344" formatCode="General">
                  <c:v>74.871996374324439</c:v>
                </c:pt>
                <c:pt idx="2345" formatCode="General">
                  <c:v>74.881068993767215</c:v>
                </c:pt>
                <c:pt idx="2346" formatCode="General">
                  <c:v>74.89014831279988</c:v>
                </c:pt>
                <c:pt idx="2347" formatCode="General">
                  <c:v>74.899234354489508</c:v>
                </c:pt>
                <c:pt idx="2348" formatCode="General">
                  <c:v>74.908327142006172</c:v>
                </c:pt>
                <c:pt idx="2349" formatCode="General">
                  <c:v>74.917426698623686</c:v>
                </c:pt>
                <c:pt idx="2350" formatCode="General">
                  <c:v>74.926533047720255</c:v>
                </c:pt>
                <c:pt idx="2351" formatCode="General">
                  <c:v>74.935646212779119</c:v>
                </c:pt>
                <c:pt idx="2352" formatCode="General">
                  <c:v>74.94476621738923</c:v>
                </c:pt>
                <c:pt idx="2353" formatCode="General">
                  <c:v>74.953893085245994</c:v>
                </c:pt>
                <c:pt idx="2354" formatCode="General">
                  <c:v>74.963026840151926</c:v>
                </c:pt>
                <c:pt idx="2355" formatCode="General">
                  <c:v>74.9721675060173</c:v>
                </c:pt>
                <c:pt idx="2356" formatCode="General">
                  <c:v>74.981315106860976</c:v>
                </c:pt>
                <c:pt idx="2357" formatCode="General">
                  <c:v>74.990469666810995</c:v>
                </c:pt>
                <c:pt idx="2358" formatCode="General">
                  <c:v>74.999631210105335</c:v>
                </c:pt>
                <c:pt idx="2359" formatCode="General">
                  <c:v>75.008799761092646</c:v>
                </c:pt>
                <c:pt idx="2360" formatCode="General">
                  <c:v>75.017975344232923</c:v>
                </c:pt>
                <c:pt idx="2361" formatCode="General">
                  <c:v>75.027157984098338</c:v>
                </c:pt>
                <c:pt idx="2362" formatCode="General">
                  <c:v>75.036347705373899</c:v>
                </c:pt>
                <c:pt idx="2363" formatCode="General">
                  <c:v>75.045544532858187</c:v>
                </c:pt>
                <c:pt idx="2364" formatCode="General">
                  <c:v>75.054748491464153</c:v>
                </c:pt>
                <c:pt idx="2365" formatCode="General">
                  <c:v>75.063959606219882</c:v>
                </c:pt>
                <c:pt idx="2366" formatCode="General">
                  <c:v>75.073177902269279</c:v>
                </c:pt>
                <c:pt idx="2367" formatCode="General">
                  <c:v>75.082403404872949</c:v>
                </c:pt>
                <c:pt idx="2368" formatCode="General">
                  <c:v>75.091636139408891</c:v>
                </c:pt>
                <c:pt idx="2369" formatCode="General">
                  <c:v>75.100876131373312</c:v>
                </c:pt>
                <c:pt idx="2370" formatCode="General">
                  <c:v>75.110123406381405</c:v>
                </c:pt>
                <c:pt idx="2371" formatCode="General">
                  <c:v>75.119377990168161</c:v>
                </c:pt>
                <c:pt idx="2372" formatCode="General">
                  <c:v>75.128639908589165</c:v>
                </c:pt>
                <c:pt idx="2373" formatCode="General">
                  <c:v>75.137909187621389</c:v>
                </c:pt>
                <c:pt idx="2374" formatCode="General">
                  <c:v>75.147185853364064</c:v>
                </c:pt>
                <c:pt idx="2375" formatCode="General">
                  <c:v>75.156469932039442</c:v>
                </c:pt>
                <c:pt idx="2376" formatCode="General">
                  <c:v>75.16576144999361</c:v>
                </c:pt>
                <c:pt idx="2377" formatCode="General">
                  <c:v>75.175060433697425</c:v>
                </c:pt>
                <c:pt idx="2378" formatCode="General">
                  <c:v>75.184366909747283</c:v>
                </c:pt>
                <c:pt idx="2379" formatCode="General">
                  <c:v>75.193680904865985</c:v>
                </c:pt>
                <c:pt idx="2380" formatCode="General">
                  <c:v>75.203002445903579</c:v>
                </c:pt>
                <c:pt idx="2381" formatCode="General">
                  <c:v>75.21233155983829</c:v>
                </c:pt>
                <c:pt idx="2382" formatCode="General">
                  <c:v>75.221668273777297</c:v>
                </c:pt>
                <c:pt idx="2383" formatCode="General">
                  <c:v>75.231012614957763</c:v>
                </c:pt>
                <c:pt idx="2384" formatCode="General">
                  <c:v>75.24036461074752</c:v>
                </c:pt>
                <c:pt idx="2385" formatCode="General">
                  <c:v>75.249724288646135</c:v>
                </c:pt>
                <c:pt idx="2386" formatCode="General">
                  <c:v>75.259091676285777</c:v>
                </c:pt>
                <c:pt idx="2387" formatCode="General">
                  <c:v>75.268466801432055</c:v>
                </c:pt>
                <c:pt idx="2388" formatCode="General">
                  <c:v>75.27784969198504</c:v>
                </c:pt>
                <c:pt idx="2389" formatCode="General">
                  <c:v>75.287240375980105</c:v>
                </c:pt>
                <c:pt idx="2390" formatCode="General">
                  <c:v>75.296638881588947</c:v>
                </c:pt>
                <c:pt idx="2391" formatCode="General">
                  <c:v>75.306045237120443</c:v>
                </c:pt>
                <c:pt idx="2392" formatCode="General">
                  <c:v>75.315459471021697</c:v>
                </c:pt>
                <c:pt idx="2393" formatCode="General">
                  <c:v>75.324881611878908</c:v>
                </c:pt>
                <c:pt idx="2394" formatCode="General">
                  <c:v>75.334311688418424</c:v>
                </c:pt>
                <c:pt idx="2395" formatCode="General">
                  <c:v>75.343749729507621</c:v>
                </c:pt>
                <c:pt idx="2396" formatCode="General">
                  <c:v>75.353195764156013</c:v>
                </c:pt>
                <c:pt idx="2397" formatCode="General">
                  <c:v>75.362649821516172</c:v>
                </c:pt>
                <c:pt idx="2398" formatCode="General">
                  <c:v>75.372111930884699</c:v>
                </c:pt>
                <c:pt idx="2399" formatCode="General">
                  <c:v>75.381582121703346</c:v>
                </c:pt>
                <c:pt idx="2400" formatCode="General">
                  <c:v>75.391060423559949</c:v>
                </c:pt>
                <c:pt idx="2401" formatCode="General">
                  <c:v>75.400546866189444</c:v>
                </c:pt>
                <c:pt idx="2402" formatCode="General">
                  <c:v>75.410041479475026</c:v>
                </c:pt>
                <c:pt idx="2403" formatCode="General">
                  <c:v>75.419544293449107</c:v>
                </c:pt>
                <c:pt idx="2404" formatCode="General">
                  <c:v>75.429055338294333</c:v>
                </c:pt>
                <c:pt idx="2405" formatCode="General">
                  <c:v>75.438574644344769</c:v>
                </c:pt>
                <c:pt idx="2406" formatCode="General">
                  <c:v>75.448102242086904</c:v>
                </c:pt>
                <c:pt idx="2407" formatCode="General">
                  <c:v>75.457638162160762</c:v>
                </c:pt>
                <c:pt idx="2408" formatCode="General">
                  <c:v>75.467182435360982</c:v>
                </c:pt>
                <c:pt idx="2409" formatCode="General">
                  <c:v>75.476735092637924</c:v>
                </c:pt>
                <c:pt idx="2410" formatCode="General">
                  <c:v>75.486296165098864</c:v>
                </c:pt>
                <c:pt idx="2411" formatCode="General">
                  <c:v>75.495865684008976</c:v>
                </c:pt>
                <c:pt idx="2412" formatCode="General">
                  <c:v>75.505443680792624</c:v>
                </c:pt>
                <c:pt idx="2413" formatCode="General">
                  <c:v>75.515030187034384</c:v>
                </c:pt>
                <c:pt idx="2414" formatCode="General">
                  <c:v>75.524625234480325</c:v>
                </c:pt>
                <c:pt idx="2415" formatCode="General">
                  <c:v>75.534228855039046</c:v>
                </c:pt>
                <c:pt idx="2416" formatCode="General">
                  <c:v>75.54384108078294</c:v>
                </c:pt>
                <c:pt idx="2417" formatCode="General">
                  <c:v>75.553461943949415</c:v>
                </c:pt>
                <c:pt idx="2418" formatCode="General">
                  <c:v>75.563091476942034</c:v>
                </c:pt>
                <c:pt idx="2419" formatCode="General">
                  <c:v>75.572729712331707</c:v>
                </c:pt>
                <c:pt idx="2420" formatCode="General">
                  <c:v>75.582376682857969</c:v>
                </c:pt>
                <c:pt idx="2421" formatCode="General">
                  <c:v>75.592032421430261</c:v>
                </c:pt>
                <c:pt idx="2422" formatCode="General">
                  <c:v>75.601696961129036</c:v>
                </c:pt>
                <c:pt idx="2423" formatCode="General">
                  <c:v>75.611370335207155</c:v>
                </c:pt>
                <c:pt idx="2424" formatCode="General">
                  <c:v>75.621052577091078</c:v>
                </c:pt>
                <c:pt idx="2425" formatCode="General">
                  <c:v>75.630743720382199</c:v>
                </c:pt>
                <c:pt idx="2426" formatCode="General">
                  <c:v>75.640443798858072</c:v>
                </c:pt>
                <c:pt idx="2427" formatCode="General">
                  <c:v>75.650152846473802</c:v>
                </c:pt>
                <c:pt idx="2428" formatCode="General">
                  <c:v>75.659870897363291</c:v>
                </c:pt>
                <c:pt idx="2429" formatCode="General">
                  <c:v>75.669597985840653</c:v>
                </c:pt>
                <c:pt idx="2430" formatCode="General">
                  <c:v>75.67933414640143</c:v>
                </c:pt>
                <c:pt idx="2431" formatCode="General">
                  <c:v>75.689079413724087</c:v>
                </c:pt>
                <c:pt idx="2432" formatCode="General">
                  <c:v>75.698833822671276</c:v>
                </c:pt>
                <c:pt idx="2433" formatCode="General">
                  <c:v>75.708597408291311</c:v>
                </c:pt>
                <c:pt idx="2434" formatCode="General">
                  <c:v>75.718370205819454</c:v>
                </c:pt>
                <c:pt idx="2435" formatCode="General">
                  <c:v>75.728152250679457</c:v>
                </c:pt>
                <c:pt idx="2436" formatCode="General">
                  <c:v>75.737943578484831</c:v>
                </c:pt>
                <c:pt idx="2437" formatCode="General">
                  <c:v>75.747744225040449</c:v>
                </c:pt>
                <c:pt idx="2438" formatCode="General">
                  <c:v>75.757554226343828</c:v>
                </c:pt>
                <c:pt idx="2439" formatCode="General">
                  <c:v>75.767373618586745</c:v>
                </c:pt>
                <c:pt idx="2440" formatCode="General">
                  <c:v>75.777202438156593</c:v>
                </c:pt>
                <c:pt idx="2441" formatCode="General">
                  <c:v>75.78704072163795</c:v>
                </c:pt>
                <c:pt idx="2442" formatCode="General">
                  <c:v>75.796888505814067</c:v>
                </c:pt>
                <c:pt idx="2443" formatCode="General">
                  <c:v>75.806745827668379</c:v>
                </c:pt>
                <c:pt idx="2444" formatCode="General">
                  <c:v>75.816612724386033</c:v>
                </c:pt>
                <c:pt idx="2445" formatCode="General">
                  <c:v>75.826489233355431</c:v>
                </c:pt>
                <c:pt idx="2446" formatCode="General">
                  <c:v>75.83637539216987</c:v>
                </c:pt>
                <c:pt idx="2447" formatCode="General">
                  <c:v>75.846271238629029</c:v>
                </c:pt>
                <c:pt idx="2448" formatCode="General">
                  <c:v>75.856176810740621</c:v>
                </c:pt>
                <c:pt idx="2449" formatCode="General">
                  <c:v>75.866092146721954</c:v>
                </c:pt>
                <c:pt idx="2450" formatCode="General">
                  <c:v>75.876017285001666</c:v>
                </c:pt>
                <c:pt idx="2451" formatCode="General">
                  <c:v>75.885952264221217</c:v>
                </c:pt>
                <c:pt idx="2452" formatCode="General">
                  <c:v>75.895897123236693</c:v>
                </c:pt>
                <c:pt idx="2453" formatCode="General">
                  <c:v>75.905851901120386</c:v>
                </c:pt>
                <c:pt idx="2454" formatCode="General">
                  <c:v>75.915816637162507</c:v>
                </c:pt>
                <c:pt idx="2455" formatCode="General">
                  <c:v>75.925791370872972</c:v>
                </c:pt>
                <c:pt idx="2456" formatCode="General">
                  <c:v>75.93577614198297</c:v>
                </c:pt>
                <c:pt idx="2457" formatCode="General">
                  <c:v>75.945770990446917</c:v>
                </c:pt>
                <c:pt idx="2458" formatCode="General">
                  <c:v>75.955775956444015</c:v>
                </c:pt>
                <c:pt idx="2459" formatCode="General">
                  <c:v>75.965791080380185</c:v>
                </c:pt>
                <c:pt idx="2460" formatCode="General">
                  <c:v>75.975816402889748</c:v>
                </c:pt>
                <c:pt idx="2461" formatCode="General">
                  <c:v>75.985851964837309</c:v>
                </c:pt>
                <c:pt idx="2462" formatCode="General">
                  <c:v>75.995897807319608</c:v>
                </c:pt>
                <c:pt idx="2463" formatCode="General">
                  <c:v>76.005953971667296</c:v>
                </c:pt>
                <c:pt idx="2464" formatCode="General">
                  <c:v>76.016020499446896</c:v>
                </c:pt>
                <c:pt idx="2465" formatCode="General">
                  <c:v>76.026097432462578</c:v>
                </c:pt>
                <c:pt idx="2466" formatCode="General">
                  <c:v>76.036184812758208</c:v>
                </c:pt>
                <c:pt idx="2467" formatCode="General">
                  <c:v>76.04628268261915</c:v>
                </c:pt>
                <c:pt idx="2468" formatCode="General">
                  <c:v>76.056391084574315</c:v>
                </c:pt>
                <c:pt idx="2469" formatCode="General">
                  <c:v>76.066510061398063</c:v>
                </c:pt>
                <c:pt idx="2470" formatCode="General">
                  <c:v>76.076639656112178</c:v>
                </c:pt>
                <c:pt idx="2471" formatCode="General">
                  <c:v>76.086779911987961</c:v>
                </c:pt>
                <c:pt idx="2472" formatCode="General">
                  <c:v>76.096930872548185</c:v>
                </c:pt>
                <c:pt idx="2473" formatCode="General">
                  <c:v>76.107092581569191</c:v>
                </c:pt>
                <c:pt idx="2474" formatCode="General">
                  <c:v>76.117265083082884</c:v>
                </c:pt>
                <c:pt idx="2475" formatCode="General">
                  <c:v>76.127448421378958</c:v>
                </c:pt>
                <c:pt idx="2476" formatCode="General">
                  <c:v>76.137642641006835</c:v>
                </c:pt>
                <c:pt idx="2477" formatCode="General">
                  <c:v>76.147847786778001</c:v>
                </c:pt>
                <c:pt idx="2478" formatCode="General">
                  <c:v>76.158063903767996</c:v>
                </c:pt>
                <c:pt idx="2479" formatCode="General">
                  <c:v>76.16829103731871</c:v>
                </c:pt>
                <c:pt idx="2480" formatCode="General">
                  <c:v>76.178529233040493</c:v>
                </c:pt>
                <c:pt idx="2481" formatCode="General">
                  <c:v>76.188778536814439</c:v>
                </c:pt>
                <c:pt idx="2482" formatCode="General">
                  <c:v>76.199038994794677</c:v>
                </c:pt>
                <c:pt idx="2483" formatCode="General">
                  <c:v>76.20931065341054</c:v>
                </c:pt>
                <c:pt idx="2484" formatCode="General">
                  <c:v>76.21959355936896</c:v>
                </c:pt>
                <c:pt idx="2485" formatCode="General">
                  <c:v>76.229887759656734</c:v>
                </c:pt>
                <c:pt idx="2486" formatCode="General">
                  <c:v>76.240193301542902</c:v>
                </c:pt>
                <c:pt idx="2487" formatCode="General">
                  <c:v>76.250510232581092</c:v>
                </c:pt>
                <c:pt idx="2488" formatCode="General">
                  <c:v>76.260838600611962</c:v>
                </c:pt>
                <c:pt idx="2489" formatCode="General">
                  <c:v>76.271178453765586</c:v>
                </c:pt>
                <c:pt idx="2490" formatCode="General">
                  <c:v>76.281529840463904</c:v>
                </c:pt>
                <c:pt idx="2491" formatCode="General">
                  <c:v>76.291892809423231</c:v>
                </c:pt>
                <c:pt idx="2492" formatCode="General">
                  <c:v>76.302267409656721</c:v>
                </c:pt>
                <c:pt idx="2493" formatCode="General">
                  <c:v>76.312653690476949</c:v>
                </c:pt>
                <c:pt idx="2494" formatCode="General">
                  <c:v>76.323051701498386</c:v>
                </c:pt>
                <c:pt idx="2495" formatCode="General">
                  <c:v>76.333461492640069</c:v>
                </c:pt>
                <c:pt idx="2496" formatCode="General">
                  <c:v>76.343883114128161</c:v>
                </c:pt>
                <c:pt idx="2497" formatCode="General">
                  <c:v>76.35431661649865</c:v>
                </c:pt>
                <c:pt idx="2498" formatCode="General">
                  <c:v>76.364762050599907</c:v>
                </c:pt>
                <c:pt idx="2499" formatCode="General">
                  <c:v>76.375219467595556</c:v>
                </c:pt>
                <c:pt idx="2500" formatCode="General">
                  <c:v>76.385688918967006</c:v>
                </c:pt>
                <c:pt idx="2501" formatCode="General">
                  <c:v>76.396170456516373</c:v>
                </c:pt>
                <c:pt idx="2502" formatCode="General">
                  <c:v>76.406664132369201</c:v>
                </c:pt>
                <c:pt idx="2503" formatCode="General">
                  <c:v>76.417169998977286</c:v>
                </c:pt>
                <c:pt idx="2504" formatCode="General">
                  <c:v>76.427688109121533</c:v>
                </c:pt>
                <c:pt idx="2505" formatCode="General">
                  <c:v>76.438218515914826</c:v>
                </c:pt>
                <c:pt idx="2506" formatCode="General">
                  <c:v>76.448761272804987</c:v>
                </c:pt>
                <c:pt idx="2507" formatCode="General">
                  <c:v>76.459316433577655</c:v>
                </c:pt>
                <c:pt idx="2508" formatCode="General">
                  <c:v>76.469884052359347</c:v>
                </c:pt>
                <c:pt idx="2509" formatCode="General">
                  <c:v>76.480464183620384</c:v>
                </c:pt>
                <c:pt idx="2510" formatCode="General">
                  <c:v>76.491056882178057</c:v>
                </c:pt>
                <c:pt idx="2511" formatCode="General">
                  <c:v>76.501662203199601</c:v>
                </c:pt>
                <c:pt idx="2512" formatCode="General">
                  <c:v>76.512280202205332</c:v>
                </c:pt>
                <c:pt idx="2513" formatCode="General">
                  <c:v>76.522910935071863</c:v>
                </c:pt>
                <c:pt idx="2514" formatCode="General">
                  <c:v>76.533554458035226</c:v>
                </c:pt>
                <c:pt idx="2515" formatCode="General">
                  <c:v>76.54421082769413</c:v>
                </c:pt>
                <c:pt idx="2516" formatCode="General">
                  <c:v>76.554880101013225</c:v>
                </c:pt>
                <c:pt idx="2517" formatCode="General">
                  <c:v>76.565562335326391</c:v>
                </c:pt>
                <c:pt idx="2518" formatCode="General">
                  <c:v>76.576257588340027</c:v>
                </c:pt>
                <c:pt idx="2519" formatCode="General">
                  <c:v>76.586965918136556</c:v>
                </c:pt>
                <c:pt idx="2520" formatCode="General">
                  <c:v>76.597687383177728</c:v>
                </c:pt>
                <c:pt idx="2521" formatCode="General">
                  <c:v>76.60842204230805</c:v>
                </c:pt>
                <c:pt idx="2522" formatCode="General">
                  <c:v>76.619169954758405</c:v>
                </c:pt>
                <c:pt idx="2523" formatCode="General">
                  <c:v>76.629931180149498</c:v>
                </c:pt>
                <c:pt idx="2524" formatCode="General">
                  <c:v>76.640705778495416</c:v>
                </c:pt>
                <c:pt idx="2525" formatCode="General">
                  <c:v>76.651493810207327</c:v>
                </c:pt>
                <c:pt idx="2526" formatCode="General">
                  <c:v>76.662295336097046</c:v>
                </c:pt>
                <c:pt idx="2527" formatCode="General">
                  <c:v>76.673110417380784</c:v>
                </c:pt>
                <c:pt idx="2528" formatCode="General">
                  <c:v>76.683939115682918</c:v>
                </c:pt>
                <c:pt idx="2529" formatCode="General">
                  <c:v>76.694781493039713</c:v>
                </c:pt>
                <c:pt idx="2530" formatCode="General">
                  <c:v>76.705637611903271</c:v>
                </c:pt>
                <c:pt idx="2531" formatCode="General">
                  <c:v>76.716507535145226</c:v>
                </c:pt>
                <c:pt idx="2532" formatCode="General">
                  <c:v>76.727391326060868</c:v>
                </c:pt>
                <c:pt idx="2533" formatCode="General">
                  <c:v>76.738289048372977</c:v>
                </c:pt>
                <c:pt idx="2534" formatCode="General">
                  <c:v>76.749200766235944</c:v>
                </c:pt>
                <c:pt idx="2535" formatCode="General">
                  <c:v>76.760126544239725</c:v>
                </c:pt>
                <c:pt idx="2536" formatCode="General">
                  <c:v>76.771066447414043</c:v>
                </c:pt>
                <c:pt idx="2537" formatCode="General">
                  <c:v>76.782020541232555</c:v>
                </c:pt>
                <c:pt idx="2538" formatCode="General">
                  <c:v>76.792988891617014</c:v>
                </c:pt>
                <c:pt idx="2539" formatCode="General">
                  <c:v>76.803971564941591</c:v>
                </c:pt>
                <c:pt idx="2540" formatCode="General">
                  <c:v>76.81496862803715</c:v>
                </c:pt>
                <c:pt idx="2541" formatCode="General">
                  <c:v>76.825980148195654</c:v>
                </c:pt>
                <c:pt idx="2542" formatCode="General">
                  <c:v>76.83700619317456</c:v>
                </c:pt>
                <c:pt idx="2543" formatCode="General">
                  <c:v>76.848046831201302</c:v>
                </c:pt>
                <c:pt idx="2544" formatCode="General">
                  <c:v>76.859102130977888</c:v>
                </c:pt>
                <c:pt idx="2545" formatCode="General">
                  <c:v>76.870172161685375</c:v>
                </c:pt>
                <c:pt idx="2546" formatCode="General">
                  <c:v>76.881256992988597</c:v>
                </c:pt>
                <c:pt idx="2547" formatCode="General">
                  <c:v>76.89235669504086</c:v>
                </c:pt>
                <c:pt idx="2548" formatCode="General">
                  <c:v>76.903471338488643</c:v>
                </c:pt>
                <c:pt idx="2549" formatCode="General">
                  <c:v>76.914600994476544</c:v>
                </c:pt>
                <c:pt idx="2550" formatCode="General">
                  <c:v>76.925745734651983</c:v>
                </c:pt>
                <c:pt idx="2551" formatCode="General">
                  <c:v>76.936905631170291</c:v>
                </c:pt>
                <c:pt idx="2552" formatCode="General">
                  <c:v>76.948080756699667</c:v>
                </c:pt>
                <c:pt idx="2553" formatCode="General">
                  <c:v>76.959271184426228</c:v>
                </c:pt>
                <c:pt idx="2554" formatCode="General">
                  <c:v>76.970476988059104</c:v>
                </c:pt>
                <c:pt idx="2555" formatCode="General">
                  <c:v>76.981698241835758</c:v>
                </c:pt>
                <c:pt idx="2556" formatCode="General">
                  <c:v>76.992935020527042</c:v>
                </c:pt>
                <c:pt idx="2557" formatCode="General">
                  <c:v>77.004187399442756</c:v>
                </c:pt>
                <c:pt idx="2558" formatCode="General">
                  <c:v>77.015455454436861</c:v>
                </c:pt>
                <c:pt idx="2559" formatCode="General">
                  <c:v>77.026739261912994</c:v>
                </c:pt>
                <c:pt idx="2560" formatCode="General">
                  <c:v>77.038038898830081</c:v>
                </c:pt>
                <c:pt idx="2561" formatCode="General">
                  <c:v>77.049354442707781</c:v>
                </c:pt>
                <c:pt idx="2562" formatCode="General">
                  <c:v>77.060685971632296</c:v>
                </c:pt>
                <c:pt idx="2563" formatCode="General">
                  <c:v>77.072033564262071</c:v>
                </c:pt>
                <c:pt idx="2564" formatCode="General">
                  <c:v>77.083397299833607</c:v>
                </c:pt>
                <c:pt idx="2565" formatCode="General">
                  <c:v>77.094777258167341</c:v>
                </c:pt>
                <c:pt idx="2566" formatCode="General">
                  <c:v>77.106173519673703</c:v>
                </c:pt>
                <c:pt idx="2567" formatCode="General">
                  <c:v>77.117586165359015</c:v>
                </c:pt>
                <c:pt idx="2568" formatCode="General">
                  <c:v>77.129015276831822</c:v>
                </c:pt>
                <c:pt idx="2569" formatCode="General">
                  <c:v>77.140460936308926</c:v>
                </c:pt>
                <c:pt idx="2570" formatCode="General">
                  <c:v>77.151923226621747</c:v>
                </c:pt>
                <c:pt idx="2571" formatCode="General">
                  <c:v>77.163402231222719</c:v>
                </c:pt>
                <c:pt idx="2572" formatCode="General">
                  <c:v>77.174898034191742</c:v>
                </c:pt>
                <c:pt idx="2573" formatCode="General">
                  <c:v>77.186410720242648</c:v>
                </c:pt>
                <c:pt idx="2574" formatCode="General">
                  <c:v>77.197940374729981</c:v>
                </c:pt>
                <c:pt idx="2575" formatCode="General">
                  <c:v>77.20948708365556</c:v>
                </c:pt>
                <c:pt idx="2576" formatCode="General">
                  <c:v>77.221050933675372</c:v>
                </c:pt>
                <c:pt idx="2577" formatCode="General">
                  <c:v>77.232632012106492</c:v>
                </c:pt>
                <c:pt idx="2578" formatCode="General">
                  <c:v>77.244230406934051</c:v>
                </c:pt>
                <c:pt idx="2579" formatCode="General">
                  <c:v>77.255846206818248</c:v>
                </c:pt>
                <c:pt idx="2580" formatCode="General">
                  <c:v>77.267479501101647</c:v>
                </c:pt>
                <c:pt idx="2581" formatCode="General">
                  <c:v>77.279130379816436</c:v>
                </c:pt>
                <c:pt idx="2582" formatCode="General">
                  <c:v>77.290798933691732</c:v>
                </c:pt>
                <c:pt idx="2583" formatCode="General">
                  <c:v>77.302485254161141</c:v>
                </c:pt>
                <c:pt idx="2584" formatCode="General">
                  <c:v>77.314189433370288</c:v>
                </c:pt>
                <c:pt idx="2585" formatCode="General">
                  <c:v>77.325911564184551</c:v>
                </c:pt>
                <c:pt idx="2586" formatCode="General">
                  <c:v>77.337651740196762</c:v>
                </c:pt>
                <c:pt idx="2587" formatCode="General">
                  <c:v>77.349410055735277</c:v>
                </c:pt>
                <c:pt idx="2588" formatCode="General">
                  <c:v>77.361186605871765</c:v>
                </c:pt>
                <c:pt idx="2589" formatCode="General">
                  <c:v>77.372981486429509</c:v>
                </c:pt>
                <c:pt idx="2590" formatCode="General">
                  <c:v>77.384794793991531</c:v>
                </c:pt>
                <c:pt idx="2591" formatCode="General">
                  <c:v>77.396626625908979</c:v>
                </c:pt>
                <c:pt idx="2592" formatCode="General">
                  <c:v>77.408477080309609</c:v>
                </c:pt>
                <c:pt idx="2593" formatCode="General">
                  <c:v>77.420346256106313</c:v>
                </c:pt>
                <c:pt idx="2594" formatCode="General">
                  <c:v>77.432234253005859</c:v>
                </c:pt>
                <c:pt idx="2595" formatCode="General">
                  <c:v>77.444141171517714</c:v>
                </c:pt>
                <c:pt idx="2596" formatCode="General">
                  <c:v>77.456067112962998</c:v>
                </c:pt>
                <c:pt idx="2597" formatCode="General">
                  <c:v>77.468012179483523</c:v>
                </c:pt>
                <c:pt idx="2598" formatCode="General">
                  <c:v>77.479976474051085</c:v>
                </c:pt>
                <c:pt idx="2599" formatCode="General">
                  <c:v>77.491960100476689</c:v>
                </c:pt>
                <c:pt idx="2600" formatCode="General">
                  <c:v>77.503963163420124</c:v>
                </c:pt>
                <c:pt idx="2601" formatCode="General">
                  <c:v>77.515985768399489</c:v>
                </c:pt>
                <c:pt idx="2602" formatCode="General">
                  <c:v>77.528028021801035</c:v>
                </c:pt>
                <c:pt idx="2603" formatCode="General">
                  <c:v>77.540090030888948</c:v>
                </c:pt>
                <c:pt idx="2604" formatCode="General">
                  <c:v>77.552171903815449</c:v>
                </c:pt>
                <c:pt idx="2605" formatCode="General">
                  <c:v>77.564273749630914</c:v>
                </c:pt>
                <c:pt idx="2606" formatCode="General">
                  <c:v>77.576395678294332</c:v>
                </c:pt>
                <c:pt idx="2607" formatCode="General">
                  <c:v>77.588537800683582</c:v>
                </c:pt>
                <c:pt idx="2608" formatCode="General">
                  <c:v>77.600700228606229</c:v>
                </c:pt>
                <c:pt idx="2609" formatCode="General">
                  <c:v>77.612883074810227</c:v>
                </c:pt>
                <c:pt idx="2610" formatCode="General">
                  <c:v>77.62508645299495</c:v>
                </c:pt>
                <c:pt idx="2611" formatCode="General">
                  <c:v>77.63731047782214</c:v>
                </c:pt>
                <c:pt idx="2612" formatCode="General">
                  <c:v>77.649555264927372</c:v>
                </c:pt>
                <c:pt idx="2613" formatCode="General">
                  <c:v>77.66182093093137</c:v>
                </c:pt>
                <c:pt idx="2614" formatCode="General">
                  <c:v>77.674107593451666</c:v>
                </c:pt>
                <c:pt idx="2615" formatCode="General">
                  <c:v>77.686415371114421</c:v>
                </c:pt>
                <c:pt idx="2616" formatCode="General">
                  <c:v>77.698744383566265</c:v>
                </c:pt>
                <c:pt idx="2617" formatCode="General">
                  <c:v>77.711094751486641</c:v>
                </c:pt>
                <c:pt idx="2618" formatCode="General">
                  <c:v>77.723466596599934</c:v>
                </c:pt>
                <c:pt idx="2619" formatCode="General">
                  <c:v>77.735860041688156</c:v>
                </c:pt>
                <c:pt idx="2620" formatCode="General">
                  <c:v>77.748275210603552</c:v>
                </c:pt>
                <c:pt idx="2621" formatCode="General">
                  <c:v>77.76071222828152</c:v>
                </c:pt>
                <c:pt idx="2622" formatCode="General">
                  <c:v>77.773171220753753</c:v>
                </c:pt>
                <c:pt idx="2623" formatCode="General">
                  <c:v>77.785652315161514</c:v>
                </c:pt>
                <c:pt idx="2624" formatCode="General">
                  <c:v>77.798155639769163</c:v>
                </c:pt>
                <c:pt idx="2625" formatCode="General">
                  <c:v>77.810681323977875</c:v>
                </c:pt>
                <c:pt idx="2626" formatCode="General">
                  <c:v>77.823229498339501</c:v>
                </c:pt>
                <c:pt idx="2627" formatCode="General">
                  <c:v>77.835800294570873</c:v>
                </c:pt>
                <c:pt idx="2628" formatCode="General">
                  <c:v>77.848393845568054</c:v>
                </c:pt>
                <c:pt idx="2629" formatCode="General">
                  <c:v>77.861010285420932</c:v>
                </c:pt>
                <c:pt idx="2630" formatCode="General">
                  <c:v>77.873649749428139</c:v>
                </c:pt>
                <c:pt idx="2631" formatCode="General">
                  <c:v>77.886312374112023</c:v>
                </c:pt>
                <c:pt idx="2632" formatCode="General">
                  <c:v>77.898998297234058</c:v>
                </c:pt>
                <c:pt idx="2633" formatCode="General">
                  <c:v>77.911707657810226</c:v>
                </c:pt>
                <c:pt idx="2634" formatCode="General">
                  <c:v>77.924440596126999</c:v>
                </c:pt>
                <c:pt idx="2635" formatCode="General">
                  <c:v>77.937197253757247</c:v>
                </c:pt>
                <c:pt idx="2636" formatCode="General">
                  <c:v>77.949977773576634</c:v>
                </c:pt>
                <c:pt idx="2637" formatCode="General">
                  <c:v>77.96278229978013</c:v>
                </c:pt>
                <c:pt idx="2638" formatCode="General">
                  <c:v>77.975610977898853</c:v>
                </c:pt>
                <c:pt idx="2639" formatCode="General">
                  <c:v>77.988463954817263</c:v>
                </c:pt>
                <c:pt idx="2640" formatCode="General">
                  <c:v>78.001341378790443</c:v>
                </c:pt>
                <c:pt idx="2641" formatCode="General">
                  <c:v>78.014243399461847</c:v>
                </c:pt>
                <c:pt idx="2642" formatCode="General">
                  <c:v>78.027170167881238</c:v>
                </c:pt>
                <c:pt idx="2643" formatCode="General">
                  <c:v>78.040121836522985</c:v>
                </c:pt>
                <c:pt idx="2644" formatCode="General">
                  <c:v>78.053098559304587</c:v>
                </c:pt>
                <c:pt idx="2645" formatCode="General">
                  <c:v>78.066100491605553</c:v>
                </c:pt>
                <c:pt idx="2646" formatCode="General">
                  <c:v>78.079127790286648</c:v>
                </c:pt>
                <c:pt idx="2647" formatCode="General">
                  <c:v>78.092180613709374</c:v>
                </c:pt>
                <c:pt idx="2648" formatCode="General">
                  <c:v>78.105259121755722</c:v>
                </c:pt>
                <c:pt idx="2649" formatCode="General">
                  <c:v>78.118363475848483</c:v>
                </c:pt>
                <c:pt idx="2650" formatCode="General">
                  <c:v>78.131493838971707</c:v>
                </c:pt>
                <c:pt idx="2651" formatCode="General">
                  <c:v>78.144650375691512</c:v>
                </c:pt>
                <c:pt idx="2652" formatCode="General">
                  <c:v>78.157833252177383</c:v>
                </c:pt>
                <c:pt idx="2653" formatCode="General">
                  <c:v>78.171042636223703</c:v>
                </c:pt>
                <c:pt idx="2654" formatCode="General">
                  <c:v>78.184278697271708</c:v>
                </c:pt>
                <c:pt idx="2655" formatCode="General">
                  <c:v>78.197541606431841</c:v>
                </c:pt>
                <c:pt idx="2656" formatCode="General">
                  <c:v>78.210831536506461</c:v>
                </c:pt>
                <c:pt idx="2657" formatCode="General">
                  <c:v>78.224148662012894</c:v>
                </c:pt>
                <c:pt idx="2658" formatCode="General">
                  <c:v>78.237493159207034</c:v>
                </c:pt>
                <c:pt idx="2659" formatCode="General">
                  <c:v>78.250865206107179</c:v>
                </c:pt>
                <c:pt idx="2660" formatCode="General">
                  <c:v>78.264264982518469</c:v>
                </c:pt>
                <c:pt idx="2661" formatCode="General">
                  <c:v>78.277692670057561</c:v>
                </c:pt>
                <c:pt idx="2662" formatCode="General">
                  <c:v>78.291148452177893</c:v>
                </c:pt>
                <c:pt idx="2663" formatCode="General">
                  <c:v>78.304632514195291</c:v>
                </c:pt>
                <c:pt idx="2664" formatCode="General">
                  <c:v>78.318145043314146</c:v>
                </c:pt>
                <c:pt idx="2665" formatCode="General">
                  <c:v>78.331686228653936</c:v>
                </c:pt>
                <c:pt idx="2666" formatCode="General">
                  <c:v>78.345256261276361</c:v>
                </c:pt>
                <c:pt idx="2667" formatCode="General">
                  <c:v>78.35885533421272</c:v>
                </c:pt>
                <c:pt idx="2668" formatCode="General">
                  <c:v>78.372483642492156</c:v>
                </c:pt>
                <c:pt idx="2669" formatCode="General">
                  <c:v>78.38614138317007</c:v>
                </c:pt>
                <c:pt idx="2670" formatCode="General">
                  <c:v>78.399828755357262</c:v>
                </c:pt>
                <c:pt idx="2671" formatCode="General">
                  <c:v>78.413545960249465</c:v>
                </c:pt>
                <c:pt idx="2672" formatCode="General">
                  <c:v>78.427293201157568</c:v>
                </c:pt>
                <c:pt idx="2673" formatCode="General">
                  <c:v>78.441070683538229</c:v>
                </c:pt>
                <c:pt idx="2674" formatCode="General">
                  <c:v>78.454878615025265</c:v>
                </c:pt>
                <c:pt idx="2675" formatCode="General">
                  <c:v>78.468717205461346</c:v>
                </c:pt>
                <c:pt idx="2676" formatCode="General">
                  <c:v>78.482586666930601</c:v>
                </c:pt>
                <c:pt idx="2677" formatCode="General">
                  <c:v>78.496487213791553</c:v>
                </c:pt>
                <c:pt idx="2678" formatCode="General">
                  <c:v>78.510419062710881</c:v>
                </c:pt>
                <c:pt idx="2679" formatCode="General">
                  <c:v>78.524382432697664</c:v>
                </c:pt>
                <c:pt idx="2680" formatCode="General">
                  <c:v>78.538377545138331</c:v>
                </c:pt>
                <c:pt idx="2681" formatCode="General">
                  <c:v>78.552404623832373</c:v>
                </c:pt>
                <c:pt idx="2682" formatCode="General">
                  <c:v>78.566463895028605</c:v>
                </c:pt>
                <c:pt idx="2683" formatCode="General">
                  <c:v>78.580555587462115</c:v>
                </c:pt>
                <c:pt idx="2684" formatCode="General">
                  <c:v>78.594679932392054</c:v>
                </c:pt>
                <c:pt idx="2685" formatCode="General">
                  <c:v>78.608837163640104</c:v>
                </c:pt>
                <c:pt idx="2686" formatCode="General">
                  <c:v>78.623027517629566</c:v>
                </c:pt>
                <c:pt idx="2687" formatCode="General">
                  <c:v>78.637251233425431</c:v>
                </c:pt>
                <c:pt idx="2688" formatCode="General">
                  <c:v>78.651508552775041</c:v>
                </c:pt>
                <c:pt idx="2689" formatCode="General">
                  <c:v>78.665799720149664</c:v>
                </c:pt>
                <c:pt idx="2690" formatCode="General">
                  <c:v>78.680124982786893</c:v>
                </c:pt>
                <c:pt idx="2691" formatCode="General">
                  <c:v>78.694484590733808</c:v>
                </c:pt>
                <c:pt idx="2692" formatCode="General">
                  <c:v>78.708878796891</c:v>
                </c:pt>
                <c:pt idx="2693" formatCode="General">
                  <c:v>78.723307857057662</c:v>
                </c:pt>
                <c:pt idx="2694" formatCode="General">
                  <c:v>78.737772029977251</c:v>
                </c:pt>
                <c:pt idx="2695" formatCode="General">
                  <c:v>78.75227157738442</c:v>
                </c:pt>
                <c:pt idx="2696" formatCode="General">
                  <c:v>78.766806764052674</c:v>
                </c:pt>
                <c:pt idx="2697" formatCode="General">
                  <c:v>78.781377857843026</c:v>
                </c:pt>
                <c:pt idx="2698" formatCode="General">
                  <c:v>78.795985129753817</c:v>
                </c:pt>
                <c:pt idx="2699" formatCode="General">
                  <c:v>78.810628853971266</c:v>
                </c:pt>
                <c:pt idx="2700" formatCode="General">
                  <c:v>78.82530930792133</c:v>
                </c:pt>
                <c:pt idx="2701" formatCode="General">
                  <c:v>78.84002677232256</c:v>
                </c:pt>
                <c:pt idx="2702" formatCode="General">
                  <c:v>78.854781531239894</c:v>
                </c:pt>
                <c:pt idx="2703" formatCode="General">
                  <c:v>78.869573872139867</c:v>
                </c:pt>
                <c:pt idx="2704" formatCode="General">
                  <c:v>78.884404085946713</c:v>
                </c:pt>
                <c:pt idx="2705" formatCode="General">
                  <c:v>78.899272467099806</c:v>
                </c:pt>
                <c:pt idx="2706" formatCode="General">
                  <c:v>78.914179313612294</c:v>
                </c:pt>
                <c:pt idx="2707" formatCode="General">
                  <c:v>78.9291249271309</c:v>
                </c:pt>
                <c:pt idx="2708" formatCode="General">
                  <c:v>78.94410961299711</c:v>
                </c:pt>
                <c:pt idx="2709" formatCode="General">
                  <c:v>78.95913368030962</c:v>
                </c:pt>
                <c:pt idx="2710" formatCode="General">
                  <c:v>78.974197441988096</c:v>
                </c:pt>
                <c:pt idx="2711" formatCode="General">
                  <c:v>78.98930121483842</c:v>
                </c:pt>
                <c:pt idx="2712" formatCode="General">
                  <c:v>79.004445319619194</c:v>
                </c:pt>
                <c:pt idx="2713" formatCode="General">
                  <c:v>79.019630081109923</c:v>
                </c:pt>
                <c:pt idx="2714" formatCode="General">
                  <c:v>79.034855828180511</c:v>
                </c:pt>
                <c:pt idx="2715" formatCode="General">
                  <c:v>79.050122893862252</c:v>
                </c:pt>
                <c:pt idx="2716" formatCode="General">
                  <c:v>79.065431615420664</c:v>
                </c:pt>
                <c:pt idx="2717" formatCode="General">
                  <c:v>79.080782334429685</c:v>
                </c:pt>
                <c:pt idx="2718" formatCode="General">
                  <c:v>79.096175396847613</c:v>
                </c:pt>
                <c:pt idx="2719" formatCode="General">
                  <c:v>79.111611153094827</c:v>
                </c:pt>
                <c:pt idx="2720" formatCode="General">
                  <c:v>79.127089958133084</c:v>
                </c:pt>
                <c:pt idx="2721" formatCode="General">
                  <c:v>79.142612171546872</c:v>
                </c:pt>
                <c:pt idx="2722" formatCode="General">
                  <c:v>79.158178157626381</c:v>
                </c:pt>
                <c:pt idx="2723" formatCode="General">
                  <c:v>79.173788285452574</c:v>
                </c:pt>
                <c:pt idx="2724" formatCode="General">
                  <c:v>79.189442928984008</c:v>
                </c:pt>
                <c:pt idx="2725" formatCode="General">
                  <c:v>79.205142467145876</c:v>
                </c:pt>
                <c:pt idx="2726" formatCode="General">
                  <c:v>79.220887283920987</c:v>
                </c:pt>
                <c:pt idx="2727" formatCode="General">
                  <c:v>79.236677768442931</c:v>
                </c:pt>
                <c:pt idx="2728" formatCode="General">
                  <c:v>79.25251431509146</c:v>
                </c:pt>
                <c:pt idx="2729" formatCode="General">
                  <c:v>79.268397323589951</c:v>
                </c:pt>
                <c:pt idx="2730" formatCode="General">
                  <c:v>79.284327199105533</c:v>
                </c:pt>
                <c:pt idx="2731" formatCode="General">
                  <c:v>79.30030435235112</c:v>
                </c:pt>
                <c:pt idx="2732" formatCode="General">
                  <c:v>79.316329199690415</c:v>
                </c:pt>
                <c:pt idx="2733" formatCode="General">
                  <c:v>79.33240216324505</c:v>
                </c:pt>
                <c:pt idx="2734" formatCode="General">
                  <c:v>79.348523671004486</c:v>
                </c:pt>
                <c:pt idx="2735" formatCode="General">
                  <c:v>79.364694156938583</c:v>
                </c:pt>
                <c:pt idx="2736" formatCode="General">
                  <c:v>79.380914061112932</c:v>
                </c:pt>
                <c:pt idx="2737" formatCode="General">
                  <c:v>79.397183829806963</c:v>
                </c:pt>
                <c:pt idx="2738" formatCode="General">
                  <c:v>79.413503915635076</c:v>
                </c:pt>
                <c:pt idx="2739" formatCode="General">
                  <c:v>79.429874777670719</c:v>
                </c:pt>
                <c:pt idx="2740" formatCode="General">
                  <c:v>79.446296881573531</c:v>
                </c:pt>
                <c:pt idx="2741" formatCode="General">
                  <c:v>79.462770699719826</c:v>
                </c:pt>
                <c:pt idx="2742" formatCode="General">
                  <c:v>79.479296711336261</c:v>
                </c:pt>
                <c:pt idx="2743" formatCode="General">
                  <c:v>79.495875402636827</c:v>
                </c:pt>
                <c:pt idx="2744" formatCode="General">
                  <c:v>79.512507266963624</c:v>
                </c:pt>
                <c:pt idx="2745" formatCode="General">
                  <c:v>79.529192804930915</c:v>
                </c:pt>
                <c:pt idx="2746" formatCode="General">
                  <c:v>79.545932524573161</c:v>
                </c:pt>
                <c:pt idx="2747" formatCode="General">
                  <c:v>79.56272694149672</c:v>
                </c:pt>
                <c:pt idx="2748" formatCode="General">
                  <c:v>79.579576579035702</c:v>
                </c:pt>
                <c:pt idx="2749" formatCode="General">
                  <c:v>79.596481968411709</c:v>
                </c:pt>
                <c:pt idx="2750" formatCode="General">
                  <c:v>79.613443648897913</c:v>
                </c:pt>
                <c:pt idx="2751" formatCode="General">
                  <c:v>79.630462167987545</c:v>
                </c:pt>
                <c:pt idx="2752" formatCode="General">
                  <c:v>79.647538081566765</c:v>
                </c:pt>
                <c:pt idx="2753" formatCode="General">
                  <c:v>79.664671954092213</c:v>
                </c:pt>
                <c:pt idx="2754" formatCode="General">
                  <c:v>79.681864358773453</c:v>
                </c:pt>
                <c:pt idx="2755" formatCode="General">
                  <c:v>79.699115877760235</c:v>
                </c:pt>
                <c:pt idx="2756" formatCode="General">
                  <c:v>79.716427102335004</c:v>
                </c:pt>
                <c:pt idx="2757" formatCode="General">
                  <c:v>79.733798633110581</c:v>
                </c:pt>
                <c:pt idx="2758" formatCode="General">
                  <c:v>79.751231080233438</c:v>
                </c:pt>
                <c:pt idx="2759" formatCode="General">
                  <c:v>79.768725063592555</c:v>
                </c:pt>
                <c:pt idx="2760" formatCode="General">
                  <c:v>79.786281213034144</c:v>
                </c:pt>
                <c:pt idx="2761" formatCode="General">
                  <c:v>79.803900168582388</c:v>
                </c:pt>
                <c:pt idx="2762" formatCode="General">
                  <c:v>79.821582580666529</c:v>
                </c:pt>
                <c:pt idx="2763" formatCode="General">
                  <c:v>79.839329110354313</c:v>
                </c:pt>
                <c:pt idx="2764" formatCode="General">
                  <c:v>79.857140429592206</c:v>
                </c:pt>
                <c:pt idx="2765" formatCode="General">
                  <c:v>79.875017221452552</c:v>
                </c:pt>
                <c:pt idx="2766" formatCode="General">
                  <c:v>79.892960180387789</c:v>
                </c:pt>
                <c:pt idx="2767" formatCode="General">
                  <c:v>79.910970012492228</c:v>
                </c:pt>
                <c:pt idx="2768" formatCode="General">
                  <c:v>79.929047435771579</c:v>
                </c:pt>
                <c:pt idx="2769" formatCode="General">
                  <c:v>79.947193180420157</c:v>
                </c:pt>
                <c:pt idx="2770" formatCode="General">
                  <c:v>79.96540798910668</c:v>
                </c:pt>
                <c:pt idx="2771" formatCode="General">
                  <c:v>79.98369261726846</c:v>
                </c:pt>
                <c:pt idx="2772" formatCode="General">
                  <c:v>80.002047833414437</c:v>
                </c:pt>
                <c:pt idx="2773" formatCode="General">
                  <c:v>80.020474419437491</c:v>
                </c:pt>
                <c:pt idx="2774" formatCode="General">
                  <c:v>80.038973170936345</c:v>
                </c:pt>
                <c:pt idx="2775" formatCode="General">
                  <c:v>80.057544897547132</c:v>
                </c:pt>
                <c:pt idx="2776" formatCode="General">
                  <c:v>80.076190423285524</c:v>
                </c:pt>
                <c:pt idx="2777" formatCode="General">
                  <c:v>80.094910586899246</c:v>
                </c:pt>
                <c:pt idx="2778" formatCode="General">
                  <c:v>80.113706242231899</c:v>
                </c:pt>
                <c:pt idx="2779" formatCode="General">
                  <c:v>80.132578258598059</c:v>
                </c:pt>
                <c:pt idx="2780" formatCode="General">
                  <c:v>80.151527521170351</c:v>
                </c:pt>
                <c:pt idx="2781" formatCode="General">
                  <c:v>80.170554931379087</c:v>
                </c:pt>
                <c:pt idx="2782" formatCode="General">
                  <c:v>80.189661407324451</c:v>
                </c:pt>
                <c:pt idx="2783" formatCode="General">
                  <c:v>80.208847884202356</c:v>
                </c:pt>
                <c:pt idx="2784" formatCode="General">
                  <c:v>80.228115314744102</c:v>
                </c:pt>
                <c:pt idx="2785" formatCode="General">
                  <c:v>80.247464669670407</c:v>
                </c:pt>
                <c:pt idx="2786" formatCode="General">
                  <c:v>80.266896938160656</c:v>
                </c:pt>
                <c:pt idx="2787" formatCode="General">
                  <c:v>80.286413128337657</c:v>
                </c:pt>
                <c:pt idx="2788" formatCode="General">
                  <c:v>80.306014267768759</c:v>
                </c:pt>
                <c:pt idx="2789" formatCode="General">
                  <c:v>80.325701403983928</c:v>
                </c:pt>
                <c:pt idx="2790" formatCode="General">
                  <c:v>80.345475605011487</c:v>
                </c:pt>
                <c:pt idx="2791" formatCode="General">
                  <c:v>80.365337959932148</c:v>
                </c:pt>
                <c:pt idx="2792" formatCode="General">
                  <c:v>80.385289579452419</c:v>
                </c:pt>
                <c:pt idx="2793" formatCode="General">
                  <c:v>80.405331596497817</c:v>
                </c:pt>
                <c:pt idx="2794" formatCode="General">
                  <c:v>80.425465166826925</c:v>
                </c:pt>
                <c:pt idx="2795" formatCode="General">
                  <c:v>80.445691469667267</c:v>
                </c:pt>
                <c:pt idx="2796" formatCode="General">
                  <c:v>80.466011708373784</c:v>
                </c:pt>
                <c:pt idx="2797" formatCode="General">
                  <c:v>80.486427111110899</c:v>
                </c:pt>
                <c:pt idx="2798" formatCode="General">
                  <c:v>80.506938931559361</c:v>
                </c:pt>
                <c:pt idx="2799" formatCode="General">
                  <c:v>80.527548449648876</c:v>
                </c:pt>
                <c:pt idx="2800" formatCode="General">
                  <c:v>80.548256972317574</c:v>
                </c:pt>
                <c:pt idx="2801" formatCode="General">
                  <c:v>80.569065834299622</c:v>
                </c:pt>
                <c:pt idx="2802" formatCode="General">
                  <c:v>80.589976398942369</c:v>
                </c:pt>
                <c:pt idx="2803" formatCode="General">
                  <c:v>80.610990059054117</c:v>
                </c:pt>
                <c:pt idx="2804" formatCode="General">
                  <c:v>80.632108237784067</c:v>
                </c:pt>
                <c:pt idx="2805" formatCode="General">
                  <c:v>80.653332389536004</c:v>
                </c:pt>
                <c:pt idx="2806" formatCode="General">
                  <c:v>80.674664000917133</c:v>
                </c:pt>
                <c:pt idx="2807" formatCode="General">
                  <c:v>80.696104591723881</c:v>
                </c:pt>
                <c:pt idx="2808" formatCode="General">
                  <c:v>80.717655715966274</c:v>
                </c:pt>
                <c:pt idx="2809" formatCode="General">
                  <c:v>80.739318962932842</c:v>
                </c:pt>
                <c:pt idx="2810" formatCode="General">
                  <c:v>80.761095958298029</c:v>
                </c:pt>
                <c:pt idx="2811" formatCode="General">
                  <c:v>80.782988365274079</c:v>
                </c:pt>
                <c:pt idx="2812" formatCode="General">
                  <c:v>80.804997885809655</c:v>
                </c:pt>
                <c:pt idx="2813" formatCode="General">
                  <c:v>80.827126261837492</c:v>
                </c:pt>
                <c:pt idx="2814" formatCode="General">
                  <c:v>80.849375276573568</c:v>
                </c:pt>
                <c:pt idx="2815" formatCode="General">
                  <c:v>80.871746755870319</c:v>
                </c:pt>
                <c:pt idx="2816" formatCode="General">
                  <c:v>80.894242569626797</c:v>
                </c:pt>
                <c:pt idx="2817" formatCode="General">
                  <c:v>80.916864633258442</c:v>
                </c:pt>
                <c:pt idx="2818" formatCode="General">
                  <c:v>80.93961490922986</c:v>
                </c:pt>
                <c:pt idx="2819" formatCode="General">
                  <c:v>80.962495408653723</c:v>
                </c:pt>
                <c:pt idx="2820" formatCode="General">
                  <c:v>80.985508192959273</c:v>
                </c:pt>
                <c:pt idx="2821" formatCode="General">
                  <c:v>81.008655375634319</c:v>
                </c:pt>
                <c:pt idx="2822" formatCode="General">
                  <c:v>81.031939124044385</c:v>
                </c:pt>
                <c:pt idx="2823" formatCode="General">
                  <c:v>81.055361661333436</c:v>
                </c:pt>
                <c:pt idx="2824" formatCode="General">
                  <c:v>81.078925268410757</c:v>
                </c:pt>
                <c:pt idx="2825" formatCode="General">
                  <c:v>81.10263228602831</c:v>
                </c:pt>
                <c:pt idx="2826" formatCode="General">
                  <c:v>81.126485116954186</c:v>
                </c:pt>
                <c:pt idx="2827" formatCode="General">
                  <c:v>81.150486228247061</c:v>
                </c:pt>
                <c:pt idx="2828" formatCode="General">
                  <c:v>81.174638153637844</c:v>
                </c:pt>
                <c:pt idx="2829" formatCode="General">
                  <c:v>81.198943496024512</c:v>
                </c:pt>
                <c:pt idx="2830" formatCode="General">
                  <c:v>81.223404930086573</c:v>
                </c:pt>
                <c:pt idx="2831" formatCode="General">
                  <c:v>81.24802520502648</c:v>
                </c:pt>
                <c:pt idx="2832" formatCode="General">
                  <c:v>81.272807147445477</c:v>
                </c:pt>
                <c:pt idx="2833" formatCode="General">
                  <c:v>81.297753664361579</c:v>
                </c:pt>
                <c:pt idx="2834" formatCode="General">
                  <c:v>81.322867746378961</c:v>
                </c:pt>
                <c:pt idx="2835" formatCode="General">
                  <c:v>81.348152471017556</c:v>
                </c:pt>
                <c:pt idx="2836" formatCode="General">
                  <c:v>81.373611006212798</c:v>
                </c:pt>
                <c:pt idx="2837" formatCode="General">
                  <c:v>81.399246613996596</c:v>
                </c:pt>
                <c:pt idx="2838" formatCode="General">
                  <c:v>81.425062654370564</c:v>
                </c:pt>
                <c:pt idx="2839" formatCode="General">
                  <c:v>81.45106258938398</c:v>
                </c:pt>
                <c:pt idx="2840" formatCode="General">
                  <c:v>81.477249987429971</c:v>
                </c:pt>
                <c:pt idx="2841" formatCode="General">
                  <c:v>81.503628527773898</c:v>
                </c:pt>
                <c:pt idx="2842" formatCode="General">
                  <c:v>81.530202005329514</c:v>
                </c:pt>
                <c:pt idx="2843" formatCode="General">
                  <c:v>81.556974335699579</c:v>
                </c:pt>
                <c:pt idx="2844" formatCode="General">
                  <c:v>81.583949560498738</c:v>
                </c:pt>
                <c:pt idx="2845" formatCode="General">
                  <c:v>81.61113185297819</c:v>
                </c:pt>
                <c:pt idx="2846" formatCode="General">
                  <c:v>81.638525523973129</c:v>
                </c:pt>
                <c:pt idx="2847" formatCode="General">
                  <c:v>81.666135028195541</c:v>
                </c:pt>
                <c:pt idx="2848" formatCode="General">
                  <c:v>81.693964970897341</c:v>
                </c:pt>
                <c:pt idx="2849" formatCode="General">
                  <c:v>81.722020114930089</c:v>
                </c:pt>
                <c:pt idx="2850" formatCode="General">
                  <c:v>81.750305388230728</c:v>
                </c:pt>
                <c:pt idx="2851" formatCode="General">
                  <c:v>81.778825891764811</c:v>
                </c:pt>
                <c:pt idx="2852" formatCode="General">
                  <c:v>81.807586907961209</c:v>
                </c:pt>
                <c:pt idx="2853" formatCode="General">
                  <c:v>81.836593909676381</c:v>
                </c:pt>
                <c:pt idx="2854" formatCode="General">
                  <c:v>81.865852569728233</c:v>
                </c:pt>
                <c:pt idx="2855" formatCode="General">
                  <c:v>81.895368771044659</c:v>
                </c:pt>
                <c:pt idx="2856" formatCode="General">
                  <c:v>81.925148617475301</c:v>
                </c:pt>
                <c:pt idx="2857" formatCode="General">
                  <c:v>81.955198445319738</c:v>
                </c:pt>
                <c:pt idx="2858" formatCode="General">
                  <c:v>81.985524835630429</c:v>
                </c:pt>
                <c:pt idx="2859" formatCode="General">
                  <c:v>82.016134627354816</c:v>
                </c:pt>
                <c:pt idx="2860" formatCode="General">
                  <c:v>82.047034931386534</c:v>
                </c:pt>
                <c:pt idx="2861" formatCode="General">
                  <c:v>82.078233145603534</c:v>
                </c:pt>
                <c:pt idx="2862" formatCode="General">
                  <c:v>82.109736970978048</c:v>
                </c:pt>
                <c:pt idx="2863" formatCode="General">
                  <c:v>82.141554428852757</c:v>
                </c:pt>
                <c:pt idx="2864" formatCode="General">
                  <c:v>82.173693879486976</c:v>
                </c:pt>
                <c:pt idx="2865" formatCode="General">
                  <c:v>82.206164041987975</c:v>
                </c:pt>
                <c:pt idx="2866" formatCode="General">
                  <c:v>82.238974015754437</c:v>
                </c:pt>
                <c:pt idx="2867" formatCode="General">
                  <c:v>82.272133303574279</c:v>
                </c:pt>
                <c:pt idx="2868" formatCode="General">
                  <c:v>82.305651836533187</c:v>
                </c:pt>
                <c:pt idx="2869" formatCode="General">
                  <c:v>82.339540000909736</c:v>
                </c:pt>
                <c:pt idx="2870" formatCode="General">
                  <c:v>82.37380866725168</c:v>
                </c:pt>
                <c:pt idx="2871" formatCode="General">
                  <c:v>82.408469221852499</c:v>
                </c:pt>
                <c:pt idx="2872" formatCode="General">
                  <c:v>82.443533600872001</c:v>
                </c:pt>
                <c:pt idx="2873" formatCode="General">
                  <c:v>82.47901432737558</c:v>
                </c:pt>
                <c:pt idx="2874" formatCode="General">
                  <c:v>82.514924551600117</c:v>
                </c:pt>
                <c:pt idx="2875" formatCode="General">
                  <c:v>82.551278094794114</c:v>
                </c:pt>
                <c:pt idx="2876" formatCode="General">
                  <c:v>82.588089497023716</c:v>
                </c:pt>
                <c:pt idx="2877" formatCode="General">
                  <c:v>82.625374069388272</c:v>
                </c:pt>
                <c:pt idx="2878" formatCode="General">
                  <c:v>82.663147951148531</c:v>
                </c:pt>
                <c:pt idx="2879" formatCode="General">
                  <c:v>82.701428172338879</c:v>
                </c:pt>
                <c:pt idx="2880" formatCode="General">
                  <c:v>82.740232722515728</c:v>
                </c:pt>
                <c:pt idx="2881" formatCode="General">
                  <c:v>82.779580626385922</c:v>
                </c:pt>
                <c:pt idx="2882" formatCode="General">
                  <c:v>82.819492027168465</c:v>
                </c:pt>
                <c:pt idx="2883" formatCode="General">
                  <c:v>82.859988278669661</c:v>
                </c:pt>
                <c:pt idx="2884" formatCode="General">
                  <c:v>82.901092047200336</c:v>
                </c:pt>
                <c:pt idx="2885" formatCode="General">
                  <c:v>82.942827424640782</c:v>
                </c:pt>
                <c:pt idx="2886" formatCode="General">
                  <c:v>82.985220054166504</c:v>
                </c:pt>
                <c:pt idx="2887" formatCode="General">
                  <c:v>83.028297270395385</c:v>
                </c:pt>
                <c:pt idx="2888" formatCode="General">
                  <c:v>83.072088256012137</c:v>
                </c:pt>
                <c:pt idx="2889" formatCode="General">
                  <c:v>83.116624217278186</c:v>
                </c:pt>
                <c:pt idx="2890" formatCode="General">
                  <c:v>83.161938581260614</c:v>
                </c:pt>
                <c:pt idx="2891" formatCode="General">
                  <c:v>83.208067218126317</c:v>
                </c:pt>
                <c:pt idx="2892" formatCode="General">
                  <c:v>83.25504869247014</c:v>
                </c:pt>
                <c:pt idx="2893" formatCode="General">
                  <c:v>83.302924548405414</c:v>
                </c:pt>
                <c:pt idx="2894" formatCode="General">
                  <c:v>83.351739634076651</c:v>
                </c:pt>
                <c:pt idx="2895" formatCode="General">
                  <c:v>83.401542472402994</c:v>
                </c:pt>
                <c:pt idx="2896" formatCode="General">
                  <c:v>83.452385686285496</c:v>
                </c:pt>
                <c:pt idx="2897" formatCode="General">
                  <c:v>83.504326488290459</c:v>
                </c:pt>
                <c:pt idx="2898" formatCode="General">
                  <c:v>83.557427247054491</c:v>
                </c:pt>
                <c:pt idx="2899" formatCode="General">
                  <c:v>83.61175614548597</c:v>
                </c:pt>
                <c:pt idx="2900" formatCode="General">
                  <c:v>83.667387949440183</c:v>
                </c:pt>
                <c:pt idx="2901" formatCode="General">
                  <c:v>83.724404910177128</c:v>
                </c:pt>
                <c:pt idx="2902" formatCode="General">
                  <c:v>83.782897829911931</c:v>
                </c:pt>
                <c:pt idx="2903" formatCode="General">
                  <c:v>83.842967327613721</c:v>
                </c:pt>
                <c:pt idx="2904" formatCode="General">
                  <c:v>83.904725352570736</c:v>
                </c:pt>
                <c:pt idx="2905" formatCode="General">
                  <c:v>83.96829700706256</c:v>
                </c:pt>
                <c:pt idx="2906" formatCode="General">
                  <c:v>84.033822758137035</c:v>
                </c:pt>
                <c:pt idx="2907" formatCode="General">
                  <c:v>84.101461143972344</c:v>
                </c:pt>
                <c:pt idx="2908" formatCode="General">
                  <c:v>84.171392115583004</c:v>
                </c:pt>
                <c:pt idx="2909" formatCode="General">
                  <c:v>84.243821204174552</c:v>
                </c:pt>
                <c:pt idx="2910" formatCode="General">
                  <c:v>84.318984775149033</c:v>
                </c:pt>
                <c:pt idx="2911" formatCode="General">
                  <c:v>84.397156732408874</c:v>
                </c:pt>
                <c:pt idx="2912" formatCode="General">
                  <c:v>84.478657188533546</c:v>
                </c:pt>
                <c:pt idx="2913" formatCode="General">
                  <c:v>84.563863846117954</c:v>
                </c:pt>
                <c:pt idx="2914" formatCode="General">
                  <c:v>84.653227191270602</c:v>
                </c:pt>
                <c:pt idx="2915" formatCode="General">
                  <c:v>84.747291166058275</c:v>
                </c:pt>
                <c:pt idx="2916" formatCode="General">
                  <c:v>84.846721914393598</c:v>
                </c:pt>
                <c:pt idx="2917" formatCode="General">
                  <c:v>84.952348770866067</c:v>
                </c:pt>
                <c:pt idx="2918" formatCode="General">
                  <c:v>85.065224445674076</c:v>
                </c:pt>
                <c:pt idx="2919" formatCode="General">
                  <c:v>85.186716515819171</c:v>
                </c:pt>
                <c:pt idx="2920" formatCode="General">
                  <c:v>85.318652436324172</c:v>
                </c:pt>
                <c:pt idx="2921" formatCode="General">
                  <c:v>85.463561467164467</c:v>
                </c:pt>
                <c:pt idx="2922" formatCode="General">
                  <c:v>85.625105206181871</c:v>
                </c:pt>
                <c:pt idx="2923" formatCode="General">
                  <c:v>85.808910994900288</c:v>
                </c:pt>
                <c:pt idx="2924" formatCode="General">
                  <c:v>86.024381440932842</c:v>
                </c:pt>
                <c:pt idx="2925" formatCode="General">
                  <c:v>86.289342341310075</c:v>
                </c:pt>
                <c:pt idx="2926" formatCode="General">
                  <c:v>86.645803675171962</c:v>
                </c:pt>
                <c:pt idx="2927" formatCode="General">
                  <c:v>87.258978745050115</c:v>
                </c:pt>
              </c:numCache>
            </c:numRef>
          </c:xVal>
          <c:yVal>
            <c:numRef>
              <c:f>Univariate!UV_QQ_Beta</c:f>
              <c:numCache>
                <c:formatCode>0.0</c:formatCode>
                <c:ptCount val="2928"/>
                <c:pt idx="0">
                  <c:v>42.102931015048185</c:v>
                </c:pt>
                <c:pt idx="1">
                  <c:v>43.424839002028776</c:v>
                </c:pt>
                <c:pt idx="2">
                  <c:v>44.145837402017378</c:v>
                </c:pt>
                <c:pt idx="3">
                  <c:v>44.66361766107353</c:v>
                </c:pt>
                <c:pt idx="4">
                  <c:v>45.074640481143973</c:v>
                </c:pt>
                <c:pt idx="5">
                  <c:v>45.418765682274781</c:v>
                </c:pt>
                <c:pt idx="6">
                  <c:v>45.716618746615552</c:v>
                </c:pt>
                <c:pt idx="7">
                  <c:v>45.980357709904517</c:v>
                </c:pt>
                <c:pt idx="8">
                  <c:v>46.217794337996828</c:v>
                </c:pt>
                <c:pt idx="9">
                  <c:v>46.434266564003735</c:v>
                </c:pt>
                <c:pt idx="10">
                  <c:v>46.633594798056038</c:v>
                </c:pt>
                <c:pt idx="11">
                  <c:v>46.818614022517302</c:v>
                </c:pt>
                <c:pt idx="12">
                  <c:v>46.991489964133379</c:v>
                </c:pt>
                <c:pt idx="13">
                  <c:v>47.15391702424327</c:v>
                </c:pt>
                <c:pt idx="14">
                  <c:v>47.307247563906223</c:v>
                </c:pt>
                <c:pt idx="15">
                  <c:v>47.452579385307033</c:v>
                </c:pt>
                <c:pt idx="16">
                  <c:v>47.590816718411475</c:v>
                </c:pt>
                <c:pt idx="17">
                  <c:v>47.722713837063026</c:v>
                </c:pt>
                <c:pt idx="18">
                  <c:v>47.848906950119286</c:v>
                </c:pt>
                <c:pt idx="19">
                  <c:v>47.969937975520921</c:v>
                </c:pt>
                <c:pt idx="20">
                  <c:v>48.08627256880925</c:v>
                </c:pt>
                <c:pt idx="21">
                  <c:v>48.198314004023679</c:v>
                </c:pt>
                <c:pt idx="22">
                  <c:v>48.306414007590149</c:v>
                </c:pt>
                <c:pt idx="23">
                  <c:v>48.410881318298799</c:v>
                </c:pt>
                <c:pt idx="24">
                  <c:v>48.511988526082135</c:v>
                </c:pt>
                <c:pt idx="25">
                  <c:v>48.609977591097241</c:v>
                </c:pt>
                <c:pt idx="26">
                  <c:v>48.705064339030223</c:v>
                </c:pt>
                <c:pt idx="27">
                  <c:v>48.797442153625767</c:v>
                </c:pt>
                <c:pt idx="28">
                  <c:v>48.887285033506316</c:v>
                </c:pt>
                <c:pt idx="29">
                  <c:v>48.97475014098702</c:v>
                </c:pt>
                <c:pt idx="30">
                  <c:v>49.059979941515401</c:v>
                </c:pt>
                <c:pt idx="31">
                  <c:v>49.143104010636975</c:v>
                </c:pt>
                <c:pt idx="32">
                  <c:v>49.224240568979205</c:v>
                </c:pt>
                <c:pt idx="33">
                  <c:v>49.303497793232239</c:v>
                </c:pt>
                <c:pt idx="34">
                  <c:v>49.380974941472616</c:v>
                </c:pt>
                <c:pt idx="35">
                  <c:v>49.456763323699356</c:v>
                </c:pt>
                <c:pt idx="36">
                  <c:v>49.530947142600418</c:v>
                </c:pt>
                <c:pt idx="37">
                  <c:v>49.603604224954431</c:v>
                </c:pt>
                <c:pt idx="38">
                  <c:v>49.674806660409374</c:v>
                </c:pt>
                <c:pt idx="39">
                  <c:v>49.744621361451912</c:v>
                </c:pt>
                <c:pt idx="40">
                  <c:v>49.813110556025535</c:v>
                </c:pt>
                <c:pt idx="41">
                  <c:v>49.880332222350148</c:v>
                </c:pt>
                <c:pt idx="42">
                  <c:v>49.946340473944574</c:v>
                </c:pt>
                <c:pt idx="43">
                  <c:v>50.011185901584959</c:v>
                </c:pt>
                <c:pt idx="44">
                  <c:v>50.074915877888671</c:v>
                </c:pt>
                <c:pt idx="45">
                  <c:v>50.1375748293515</c:v>
                </c:pt>
                <c:pt idx="46">
                  <c:v>50.199204479950467</c:v>
                </c:pt>
                <c:pt idx="47">
                  <c:v>50.259844069828418</c:v>
                </c:pt>
                <c:pt idx="48">
                  <c:v>50.319530552077069</c:v>
                </c:pt>
                <c:pt idx="49">
                  <c:v>50.378298770215878</c:v>
                </c:pt>
                <c:pt idx="50">
                  <c:v>50.436181618610014</c:v>
                </c:pt>
                <c:pt idx="51">
                  <c:v>50.493210187770984</c:v>
                </c:pt>
                <c:pt idx="52">
                  <c:v>50.549413896228891</c:v>
                </c:pt>
                <c:pt idx="53">
                  <c:v>50.60482061044808</c:v>
                </c:pt>
                <c:pt idx="54">
                  <c:v>50.659456754072586</c:v>
                </c:pt>
                <c:pt idx="55">
                  <c:v>50.713347407627872</c:v>
                </c:pt>
                <c:pt idx="56">
                  <c:v>50.766516399669015</c:v>
                </c:pt>
                <c:pt idx="57">
                  <c:v>50.818986390246636</c:v>
                </c:pt>
                <c:pt idx="58">
                  <c:v>50.870778947459911</c:v>
                </c:pt>
                <c:pt idx="59">
                  <c:v>50.921914617776977</c:v>
                </c:pt>
                <c:pt idx="60">
                  <c:v>50.9724129907259</c:v>
                </c:pt>
                <c:pt idx="61">
                  <c:v>51.022292758492199</c:v>
                </c:pt>
                <c:pt idx="62">
                  <c:v>51.071571770899702</c:v>
                </c:pt>
                <c:pt idx="63">
                  <c:v>51.120267086200371</c:v>
                </c:pt>
                <c:pt idx="64">
                  <c:v>51.168395018053133</c:v>
                </c:pt>
                <c:pt idx="65">
                  <c:v>51.215971179032145</c:v>
                </c:pt>
                <c:pt idx="66">
                  <c:v>51.2630105209698</c:v>
                </c:pt>
                <c:pt idx="67">
                  <c:v>51.309527372408517</c:v>
                </c:pt>
                <c:pt idx="68">
                  <c:v>51.355535473408352</c:v>
                </c:pt>
                <c:pt idx="69">
                  <c:v>51.401048007932665</c:v>
                </c:pt>
                <c:pt idx="70">
                  <c:v>51.44607763401271</c:v>
                </c:pt>
                <c:pt idx="71">
                  <c:v>51.490636511872786</c:v>
                </c:pt>
                <c:pt idx="72">
                  <c:v>51.534736330180188</c:v>
                </c:pt>
                <c:pt idx="73">
                  <c:v>51.578388330569133</c:v>
                </c:pt>
                <c:pt idx="74">
                  <c:v>51.621603330574018</c:v>
                </c:pt>
                <c:pt idx="75">
                  <c:v>51.664391745094989</c:v>
                </c:pt>
                <c:pt idx="76">
                  <c:v>51.706763606507991</c:v>
                </c:pt>
                <c:pt idx="77">
                  <c:v>51.748728583521377</c:v>
                </c:pt>
                <c:pt idx="78">
                  <c:v>51.790295998872296</c:v>
                </c:pt>
                <c:pt idx="79">
                  <c:v>51.831474845948158</c:v>
                </c:pt>
                <c:pt idx="80">
                  <c:v>51.872273804411066</c:v>
                </c:pt>
                <c:pt idx="81">
                  <c:v>51.912701254896589</c:v>
                </c:pt>
                <c:pt idx="82">
                  <c:v>51.952765292852462</c:v>
                </c:pt>
                <c:pt idx="83">
                  <c:v>51.99247374157725</c:v>
                </c:pt>
                <c:pt idx="84">
                  <c:v>52.031834164514301</c:v>
                </c:pt>
                <c:pt idx="85">
                  <c:v>52.0708538768517</c:v>
                </c:pt>
                <c:pt idx="86">
                  <c:v>52.109539956475103</c:v>
                </c:pt>
                <c:pt idx="87">
                  <c:v>52.14789925431667</c:v>
                </c:pt>
                <c:pt idx="88">
                  <c:v>52.185938404139705</c:v>
                </c:pt>
                <c:pt idx="89">
                  <c:v>52.223663831795982</c:v>
                </c:pt>
                <c:pt idx="90">
                  <c:v>52.26108176398958</c:v>
                </c:pt>
                <c:pt idx="91">
                  <c:v>52.298198236578827</c:v>
                </c:pt>
                <c:pt idx="92">
                  <c:v>52.335019102445337</c:v>
                </c:pt>
                <c:pt idx="93">
                  <c:v>52.371550038957196</c:v>
                </c:pt>
                <c:pt idx="94">
                  <c:v>52.407796555051334</c:v>
                </c:pt>
                <c:pt idx="95">
                  <c:v>52.443763997958357</c:v>
                </c:pt>
                <c:pt idx="96">
                  <c:v>52.479457559591367</c:v>
                </c:pt>
                <c:pt idx="97">
                  <c:v>52.514882282618913</c:v>
                </c:pt>
                <c:pt idx="98">
                  <c:v>52.550043066240733</c:v>
                </c:pt>
                <c:pt idx="99">
                  <c:v>52.584944671683743</c:v>
                </c:pt>
                <c:pt idx="100">
                  <c:v>52.619591727434411</c:v>
                </c:pt>
                <c:pt idx="101">
                  <c:v>52.653988734222736</c:v>
                </c:pt>
                <c:pt idx="102">
                  <c:v>52.688140069771876</c:v>
                </c:pt>
                <c:pt idx="103">
                  <c:v>52.722049993326721</c:v>
                </c:pt>
                <c:pt idx="104">
                  <c:v>52.755722649973578</c:v>
                </c:pt>
                <c:pt idx="105">
                  <c:v>52.789162074762672</c:v>
                </c:pt>
                <c:pt idx="106">
                  <c:v>52.822372196644139</c:v>
                </c:pt>
                <c:pt idx="107">
                  <c:v>52.855356842227593</c:v>
                </c:pt>
                <c:pt idx="108">
                  <c:v>52.888119739374901</c:v>
                </c:pt>
                <c:pt idx="109">
                  <c:v>52.920664520634801</c:v>
                </c:pt>
                <c:pt idx="110">
                  <c:v>52.95299472652794</c:v>
                </c:pt>
                <c:pt idx="111">
                  <c:v>52.985113808689931</c:v>
                </c:pt>
                <c:pt idx="112">
                  <c:v>53.017025132879922</c:v>
                </c:pt>
                <c:pt idx="113">
                  <c:v>53.048731981861515</c:v>
                </c:pt>
                <c:pt idx="114">
                  <c:v>53.080237558162537</c:v>
                </c:pt>
                <c:pt idx="115">
                  <c:v>53.111544986719764</c:v>
                </c:pt>
                <c:pt idx="116">
                  <c:v>53.142657317414368</c:v>
                </c:pt>
                <c:pt idx="117">
                  <c:v>53.173577527503475</c:v>
                </c:pt>
                <c:pt idx="118">
                  <c:v>53.204308523952953</c:v>
                </c:pt>
                <c:pt idx="119">
                  <c:v>53.23485314567619</c:v>
                </c:pt>
                <c:pt idx="120">
                  <c:v>53.265214165683531</c:v>
                </c:pt>
                <c:pt idx="121">
                  <c:v>53.295394293146501</c:v>
                </c:pt>
                <c:pt idx="122">
                  <c:v>53.325396175380959</c:v>
                </c:pt>
                <c:pt idx="123">
                  <c:v>53.355222399752961</c:v>
                </c:pt>
                <c:pt idx="124">
                  <c:v>53.384875495510983</c:v>
                </c:pt>
                <c:pt idx="125">
                  <c:v>53.414357935547869</c:v>
                </c:pt>
                <c:pt idx="126">
                  <c:v>53.443672138095749</c:v>
                </c:pt>
                <c:pt idx="127">
                  <c:v>53.472820468357007</c:v>
                </c:pt>
                <c:pt idx="128">
                  <c:v>53.501805240074262</c:v>
                </c:pt>
                <c:pt idx="129">
                  <c:v>53.53062871704185</c:v>
                </c:pt>
                <c:pt idx="130">
                  <c:v>53.559293114561768</c:v>
                </c:pt>
                <c:pt idx="131">
                  <c:v>53.587800600846258</c:v>
                </c:pt>
                <c:pt idx="132">
                  <c:v>53.616153298369483</c:v>
                </c:pt>
                <c:pt idx="133">
                  <c:v>53.644353285170524</c:v>
                </c:pt>
                <c:pt idx="134">
                  <c:v>53.672402596109777</c:v>
                </c:pt>
                <c:pt idx="135">
                  <c:v>53.70030322408072</c:v>
                </c:pt>
                <c:pt idx="136">
                  <c:v>53.72805712117907</c:v>
                </c:pt>
                <c:pt idx="137">
                  <c:v>53.755666199830927</c:v>
                </c:pt>
                <c:pt idx="138">
                  <c:v>53.783132333881866</c:v>
                </c:pt>
                <c:pt idx="139">
                  <c:v>53.810457359648417</c:v>
                </c:pt>
                <c:pt idx="140">
                  <c:v>53.83764307693356</c:v>
                </c:pt>
                <c:pt idx="141">
                  <c:v>53.864691250007738</c:v>
                </c:pt>
                <c:pt idx="142">
                  <c:v>53.891603608556807</c:v>
                </c:pt>
                <c:pt idx="143">
                  <c:v>53.918381848598102</c:v>
                </c:pt>
                <c:pt idx="144">
                  <c:v>53.94502763336618</c:v>
                </c:pt>
                <c:pt idx="145">
                  <c:v>53.971542594169158</c:v>
                </c:pt>
                <c:pt idx="146">
                  <c:v>53.997928331217054</c:v>
                </c:pt>
                <c:pt idx="147">
                  <c:v>54.024186414423056</c:v>
                </c:pt>
                <c:pt idx="148">
                  <c:v>54.050318384178965</c:v>
                </c:pt>
                <c:pt idx="149">
                  <c:v>54.076325752105546</c:v>
                </c:pt>
                <c:pt idx="150">
                  <c:v>54.102210001779028</c:v>
                </c:pt>
                <c:pt idx="151">
                  <c:v>54.127972589434556</c:v>
                </c:pt>
                <c:pt idx="152">
                  <c:v>54.15361494464743</c:v>
                </c:pt>
                <c:pt idx="153">
                  <c:v>54.179138470993017</c:v>
                </c:pt>
                <c:pt idx="154">
                  <c:v>54.204544546686179</c:v>
                </c:pt>
                <c:pt idx="155">
                  <c:v>54.229834525200886</c:v>
                </c:pt>
                <c:pt idx="156">
                  <c:v>54.255009735870829</c:v>
                </c:pt>
                <c:pt idx="157">
                  <c:v>54.280071484471748</c:v>
                </c:pt>
                <c:pt idx="158">
                  <c:v>54.305021053786035</c:v>
                </c:pt>
                <c:pt idx="159">
                  <c:v>54.329859704150337</c:v>
                </c:pt>
                <c:pt idx="160">
                  <c:v>54.354588673986868</c:v>
                </c:pt>
                <c:pt idx="161">
                  <c:v>54.379209180318739</c:v>
                </c:pt>
                <c:pt idx="162">
                  <c:v>54.403722419270238</c:v>
                </c:pt>
                <c:pt idx="163">
                  <c:v>54.428129566552272</c:v>
                </c:pt>
                <c:pt idx="164">
                  <c:v>54.452431777933676</c:v>
                </c:pt>
                <c:pt idx="165">
                  <c:v>54.476630189698895</c:v>
                </c:pt>
                <c:pt idx="166">
                  <c:v>54.500725919092375</c:v>
                </c:pt>
                <c:pt idx="167">
                  <c:v>54.524720064750241</c:v>
                </c:pt>
                <c:pt idx="168">
                  <c:v>54.548613707119713</c:v>
                </c:pt>
                <c:pt idx="169">
                  <c:v>54.57240790886658</c:v>
                </c:pt>
                <c:pt idx="170">
                  <c:v>54.596103715271219</c:v>
                </c:pt>
                <c:pt idx="171">
                  <c:v>54.61970215461352</c:v>
                </c:pt>
                <c:pt idx="172">
                  <c:v>54.643204238547064</c:v>
                </c:pt>
                <c:pt idx="173">
                  <c:v>54.666610962463054</c:v>
                </c:pt>
                <c:pt idx="174">
                  <c:v>54.689923305844033</c:v>
                </c:pt>
                <c:pt idx="175">
                  <c:v>54.713142232608178</c:v>
                </c:pt>
                <c:pt idx="176">
                  <c:v>54.736268691443946</c:v>
                </c:pt>
                <c:pt idx="177">
                  <c:v>54.759303616135917</c:v>
                </c:pt>
                <c:pt idx="178">
                  <c:v>54.782247925881691</c:v>
                </c:pt>
                <c:pt idx="179">
                  <c:v>54.805102525600425</c:v>
                </c:pt>
                <c:pt idx="180">
                  <c:v>54.827868306233093</c:v>
                </c:pt>
                <c:pt idx="181">
                  <c:v>54.850546145034834</c:v>
                </c:pt>
                <c:pt idx="182">
                  <c:v>54.873136905859596</c:v>
                </c:pt>
                <c:pt idx="183">
                  <c:v>54.895641439437355</c:v>
                </c:pt>
                <c:pt idx="184">
                  <c:v>54.918060583644063</c:v>
                </c:pt>
                <c:pt idx="185">
                  <c:v>54.940395163764677</c:v>
                </c:pt>
                <c:pt idx="186">
                  <c:v>54.962645992749394</c:v>
                </c:pt>
                <c:pt idx="187">
                  <c:v>54.984813871463317</c:v>
                </c:pt>
                <c:pt idx="188">
                  <c:v>55.00689958892972</c:v>
                </c:pt>
                <c:pt idx="189">
                  <c:v>55.028903922567295</c:v>
                </c:pt>
                <c:pt idx="190">
                  <c:v>55.050827638421211</c:v>
                </c:pt>
                <c:pt idx="191">
                  <c:v>55.072671491388562</c:v>
                </c:pt>
                <c:pt idx="192">
                  <c:v>55.094436225438109</c:v>
                </c:pt>
                <c:pt idx="193">
                  <c:v>55.116122573824569</c:v>
                </c:pt>
                <c:pt idx="194">
                  <c:v>55.137731259297666</c:v>
                </c:pt>
                <c:pt idx="195">
                  <c:v>55.159262994305962</c:v>
                </c:pt>
                <c:pt idx="196">
                  <c:v>55.180718481195839</c:v>
                </c:pt>
                <c:pt idx="197">
                  <c:v>55.202098412405491</c:v>
                </c:pt>
                <c:pt idx="198">
                  <c:v>55.223403470654361</c:v>
                </c:pt>
                <c:pt idx="199">
                  <c:v>55.244634329127919</c:v>
                </c:pt>
                <c:pt idx="200">
                  <c:v>55.265791651658127</c:v>
                </c:pt>
                <c:pt idx="201">
                  <c:v>55.286876092899476</c:v>
                </c:pt>
                <c:pt idx="202">
                  <c:v>55.307888298500956</c:v>
                </c:pt>
                <c:pt idx="203">
                  <c:v>55.328828905273895</c:v>
                </c:pt>
                <c:pt idx="204">
                  <c:v>55.349698541355956</c:v>
                </c:pt>
                <c:pt idx="205">
                  <c:v>55.370497826371185</c:v>
                </c:pt>
                <c:pt idx="206">
                  <c:v>55.391227371586439</c:v>
                </c:pt>
                <c:pt idx="207">
                  <c:v>55.411887780064113</c:v>
                </c:pt>
                <c:pt idx="208">
                  <c:v>55.432479646811473</c:v>
                </c:pt>
                <c:pt idx="209">
                  <c:v>55.453003558926426</c:v>
                </c:pt>
                <c:pt idx="210">
                  <c:v>55.473460095740016</c:v>
                </c:pt>
                <c:pt idx="211">
                  <c:v>55.49384982895581</c:v>
                </c:pt>
                <c:pt idx="212">
                  <c:v>55.514173322785915</c:v>
                </c:pt>
                <c:pt idx="213">
                  <c:v>55.534431134084144</c:v>
                </c:pt>
                <c:pt idx="214">
                  <c:v>55.554623812476052</c:v>
                </c:pt>
                <c:pt idx="215">
                  <c:v>55.574751900486191</c:v>
                </c:pt>
                <c:pt idx="216">
                  <c:v>55.594815933662446</c:v>
                </c:pt>
                <c:pt idx="217">
                  <c:v>55.614816440697723</c:v>
                </c:pt>
                <c:pt idx="218">
                  <c:v>55.634753943548915</c:v>
                </c:pt>
                <c:pt idx="219">
                  <c:v>55.654628957553214</c:v>
                </c:pt>
                <c:pt idx="220">
                  <c:v>55.674441991542047</c:v>
                </c:pt>
                <c:pt idx="221">
                  <c:v>55.694193547952359</c:v>
                </c:pt>
                <c:pt idx="222">
                  <c:v>55.713884122935667</c:v>
                </c:pt>
                <c:pt idx="223">
                  <c:v>55.733514206464619</c:v>
                </c:pt>
                <c:pt idx="224">
                  <c:v>55.753084282437399</c:v>
                </c:pt>
                <c:pt idx="225">
                  <c:v>55.772594828779859</c:v>
                </c:pt>
                <c:pt idx="226">
                  <c:v>55.792046317545484</c:v>
                </c:pt>
                <c:pt idx="227">
                  <c:v>55.811439215013252</c:v>
                </c:pt>
                <c:pt idx="228">
                  <c:v>55.830773981783452</c:v>
                </c:pt>
                <c:pt idx="229">
                  <c:v>55.850051072871494</c:v>
                </c:pt>
                <c:pt idx="230">
                  <c:v>55.86927093779979</c:v>
                </c:pt>
                <c:pt idx="231">
                  <c:v>55.888434020687654</c:v>
                </c:pt>
                <c:pt idx="232">
                  <c:v>55.907540760339451</c:v>
                </c:pt>
                <c:pt idx="233">
                  <c:v>55.926591590330887</c:v>
                </c:pt>
                <c:pt idx="234">
                  <c:v>55.945586939093481</c:v>
                </c:pt>
                <c:pt idx="235">
                  <c:v>55.964527229997415</c:v>
                </c:pt>
                <c:pt idx="236">
                  <c:v>55.983412881432699</c:v>
                </c:pt>
                <c:pt idx="237">
                  <c:v>56.002244306888535</c:v>
                </c:pt>
                <c:pt idx="238">
                  <c:v>56.021021915031326</c:v>
                </c:pt>
                <c:pt idx="239">
                  <c:v>56.039746109780964</c:v>
                </c:pt>
                <c:pt idx="240">
                  <c:v>56.058417290385592</c:v>
                </c:pt>
                <c:pt idx="241">
                  <c:v>56.077035851495026</c:v>
                </c:pt>
                <c:pt idx="242">
                  <c:v>56.095602183232515</c:v>
                </c:pt>
                <c:pt idx="243">
                  <c:v>56.114116671265293</c:v>
                </c:pt>
                <c:pt idx="244">
                  <c:v>56.132579696873606</c:v>
                </c:pt>
                <c:pt idx="245">
                  <c:v>56.150991637018421</c:v>
                </c:pt>
                <c:pt idx="246">
                  <c:v>56.169352864407905</c:v>
                </c:pt>
                <c:pt idx="247">
                  <c:v>56.187663747562482</c:v>
                </c:pt>
                <c:pt idx="248">
                  <c:v>56.205924650878728</c:v>
                </c:pt>
                <c:pt idx="249">
                  <c:v>56.224135934692001</c:v>
                </c:pt>
                <c:pt idx="250">
                  <c:v>56.242297955337889</c:v>
                </c:pt>
                <c:pt idx="251">
                  <c:v>56.26041106521248</c:v>
                </c:pt>
                <c:pt idx="252">
                  <c:v>56.278475612831485</c:v>
                </c:pt>
                <c:pt idx="253">
                  <c:v>56.296491942888224</c:v>
                </c:pt>
                <c:pt idx="254">
                  <c:v>56.314460396310594</c:v>
                </c:pt>
                <c:pt idx="255">
                  <c:v>56.332381310316848</c:v>
                </c:pt>
                <c:pt idx="256">
                  <c:v>56.350255018470456</c:v>
                </c:pt>
                <c:pt idx="257">
                  <c:v>56.368081850733844</c:v>
                </c:pt>
                <c:pt idx="258">
                  <c:v>56.385862133521215</c:v>
                </c:pt>
                <c:pt idx="259">
                  <c:v>56.403596189750331</c:v>
                </c:pt>
                <c:pt idx="260">
                  <c:v>56.421284338893386</c:v>
                </c:pt>
                <c:pt idx="261">
                  <c:v>56.438926897026917</c:v>
                </c:pt>
                <c:pt idx="262">
                  <c:v>56.456524176880833</c:v>
                </c:pt>
                <c:pt idx="263">
                  <c:v>56.474076487886535</c:v>
                </c:pt>
                <c:pt idx="264">
                  <c:v>56.491584136224162</c:v>
                </c:pt>
                <c:pt idx="265">
                  <c:v>56.50904742486896</c:v>
                </c:pt>
                <c:pt idx="266">
                  <c:v>56.526466653636895</c:v>
                </c:pt>
                <c:pt idx="267">
                  <c:v>56.543842119229382</c:v>
                </c:pt>
                <c:pt idx="268">
                  <c:v>56.561174115277183</c:v>
                </c:pt>
                <c:pt idx="269">
                  <c:v>56.578462932383644</c:v>
                </c:pt>
                <c:pt idx="270">
                  <c:v>56.595708858167072</c:v>
                </c:pt>
                <c:pt idx="271">
                  <c:v>56.612912177302341</c:v>
                </c:pt>
                <c:pt idx="272">
                  <c:v>56.630073171561904</c:v>
                </c:pt>
                <c:pt idx="273">
                  <c:v>56.647192119855895</c:v>
                </c:pt>
                <c:pt idx="274">
                  <c:v>56.664269298271705</c:v>
                </c:pt>
                <c:pt idx="275">
                  <c:v>56.681304980112756</c:v>
                </c:pt>
                <c:pt idx="276">
                  <c:v>56.698299435936661</c:v>
                </c:pt>
                <c:pt idx="277">
                  <c:v>56.71525293359268</c:v>
                </c:pt>
                <c:pt idx="278">
                  <c:v>56.73216573825863</c:v>
                </c:pt>
                <c:pt idx="279">
                  <c:v>56.74903811247696</c:v>
                </c:pt>
                <c:pt idx="280">
                  <c:v>56.765870316190487</c:v>
                </c:pt>
                <c:pt idx="281">
                  <c:v>56.782662606777265</c:v>
                </c:pt>
                <c:pt idx="282">
                  <c:v>56.799415239085036</c:v>
                </c:pt>
                <c:pt idx="283">
                  <c:v>56.816128465464999</c:v>
                </c:pt>
                <c:pt idx="284">
                  <c:v>56.832802535805072</c:v>
                </c:pt>
                <c:pt idx="285">
                  <c:v>56.849437697562585</c:v>
                </c:pt>
                <c:pt idx="286">
                  <c:v>56.86603419579636</c:v>
                </c:pt>
                <c:pt idx="287">
                  <c:v>56.88259227319837</c:v>
                </c:pt>
                <c:pt idx="288">
                  <c:v>56.899112170124752</c:v>
                </c:pt>
                <c:pt idx="289">
                  <c:v>56.915594124626438</c:v>
                </c:pt>
                <c:pt idx="290">
                  <c:v>56.932038372479141</c:v>
                </c:pt>
                <c:pt idx="291">
                  <c:v>56.948445147212958</c:v>
                </c:pt>
                <c:pt idx="292">
                  <c:v>56.964814680141401</c:v>
                </c:pt>
                <c:pt idx="293">
                  <c:v>56.981147200390083</c:v>
                </c:pt>
                <c:pt idx="294">
                  <c:v>56.997442934924784</c:v>
                </c:pt>
                <c:pt idx="295">
                  <c:v>57.013702108579118</c:v>
                </c:pt>
                <c:pt idx="296">
                  <c:v>57.029924944081834</c:v>
                </c:pt>
                <c:pt idx="297">
                  <c:v>57.046111662083568</c:v>
                </c:pt>
                <c:pt idx="298">
                  <c:v>57.062262481183204</c:v>
                </c:pt>
                <c:pt idx="299">
                  <c:v>57.078377617953826</c:v>
                </c:pt>
                <c:pt idx="300">
                  <c:v>57.094457286968279</c:v>
                </c:pt>
                <c:pt idx="301">
                  <c:v>57.110501700824223</c:v>
                </c:pt>
                <c:pt idx="302">
                  <c:v>57.126511070168931</c:v>
                </c:pt>
                <c:pt idx="303">
                  <c:v>57.142485603723557</c:v>
                </c:pt>
                <c:pt idx="304">
                  <c:v>57.158425508307175</c:v>
                </c:pt>
                <c:pt idx="305">
                  <c:v>57.174330988860248</c:v>
                </c:pt>
                <c:pt idx="306">
                  <c:v>57.190202248467948</c:v>
                </c:pt>
                <c:pt idx="307">
                  <c:v>57.206039488382899</c:v>
                </c:pt>
                <c:pt idx="308">
                  <c:v>57.221842908047762</c:v>
                </c:pt>
                <c:pt idx="309">
                  <c:v>57.237612705117314</c:v>
                </c:pt>
                <c:pt idx="310">
                  <c:v>57.253349075480273</c:v>
                </c:pt>
                <c:pt idx="311">
                  <c:v>57.269052213280787</c:v>
                </c:pt>
                <c:pt idx="312">
                  <c:v>57.284722310939543</c:v>
                </c:pt>
                <c:pt idx="313">
                  <c:v>57.300359559174566</c:v>
                </c:pt>
                <c:pt idx="314">
                  <c:v>57.315964147021774</c:v>
                </c:pt>
                <c:pt idx="315">
                  <c:v>57.331536261855142</c:v>
                </c:pt>
                <c:pt idx="316">
                  <c:v>57.347076089406542</c:v>
                </c:pt>
                <c:pt idx="317">
                  <c:v>57.362583813785392</c:v>
                </c:pt>
                <c:pt idx="318">
                  <c:v>57.378059617497897</c:v>
                </c:pt>
                <c:pt idx="319">
                  <c:v>57.393503681466044</c:v>
                </c:pt>
                <c:pt idx="320">
                  <c:v>57.408916185046351</c:v>
                </c:pt>
                <c:pt idx="321">
                  <c:v>57.424297306048302</c:v>
                </c:pt>
                <c:pt idx="322">
                  <c:v>57.439647220752477</c:v>
                </c:pt>
                <c:pt idx="323">
                  <c:v>57.454966103928442</c:v>
                </c:pt>
                <c:pt idx="324">
                  <c:v>57.470254128852432</c:v>
                </c:pt>
                <c:pt idx="325">
                  <c:v>57.485511467324656</c:v>
                </c:pt>
                <c:pt idx="326">
                  <c:v>57.50073828968646</c:v>
                </c:pt>
                <c:pt idx="327">
                  <c:v>57.515934764837162</c:v>
                </c:pt>
                <c:pt idx="328">
                  <c:v>57.531101060250691</c:v>
                </c:pt>
                <c:pt idx="329">
                  <c:v>57.546237341991926</c:v>
                </c:pt>
                <c:pt idx="330">
                  <c:v>57.561343774732919</c:v>
                </c:pt>
                <c:pt idx="331">
                  <c:v>57.576420521768696</c:v>
                </c:pt>
                <c:pt idx="332">
                  <c:v>57.591467745033</c:v>
                </c:pt>
                <c:pt idx="333">
                  <c:v>57.606485605113761</c:v>
                </c:pt>
                <c:pt idx="334">
                  <c:v>57.62147426126824</c:v>
                </c:pt>
                <c:pt idx="335">
                  <c:v>57.636433871438157</c:v>
                </c:pt>
                <c:pt idx="336">
                  <c:v>57.651364592264386</c:v>
                </c:pt>
                <c:pt idx="337">
                  <c:v>57.666266579101617</c:v>
                </c:pt>
                <c:pt idx="338">
                  <c:v>57.681139986032719</c:v>
                </c:pt>
                <c:pt idx="339">
                  <c:v>57.695984965882914</c:v>
                </c:pt>
                <c:pt idx="340">
                  <c:v>57.710801670233749</c:v>
                </c:pt>
                <c:pt idx="341">
                  <c:v>57.725590249436912</c:v>
                </c:pt>
                <c:pt idx="342">
                  <c:v>57.740350852627806</c:v>
                </c:pt>
                <c:pt idx="343">
                  <c:v>57.755083627738941</c:v>
                </c:pt>
                <c:pt idx="344">
                  <c:v>57.769788721513194</c:v>
                </c:pt>
                <c:pt idx="345">
                  <c:v>57.784466279516792</c:v>
                </c:pt>
                <c:pt idx="346">
                  <c:v>57.799116446152183</c:v>
                </c:pt>
                <c:pt idx="347">
                  <c:v>57.813739364670738</c:v>
                </c:pt>
                <c:pt idx="348">
                  <c:v>57.828335177185224</c:v>
                </c:pt>
                <c:pt idx="349">
                  <c:v>57.842904024682127</c:v>
                </c:pt>
                <c:pt idx="350">
                  <c:v>57.857446047033889</c:v>
                </c:pt>
                <c:pt idx="351">
                  <c:v>57.871961383010778</c:v>
                </c:pt>
                <c:pt idx="352">
                  <c:v>57.886450170292846</c:v>
                </c:pt>
                <c:pt idx="353">
                  <c:v>57.900912545481539</c:v>
                </c:pt>
                <c:pt idx="354">
                  <c:v>57.915348644111212</c:v>
                </c:pt>
                <c:pt idx="355">
                  <c:v>57.929758600660506</c:v>
                </c:pt>
                <c:pt idx="356">
                  <c:v>57.94414254856359</c:v>
                </c:pt>
                <c:pt idx="357">
                  <c:v>57.95850062022113</c:v>
                </c:pt>
                <c:pt idx="358">
                  <c:v>57.972832947011291</c:v>
                </c:pt>
                <c:pt idx="359">
                  <c:v>57.987139659300468</c:v>
                </c:pt>
                <c:pt idx="360">
                  <c:v>58.001420886453886</c:v>
                </c:pt>
                <c:pt idx="361">
                  <c:v>58.015676756846119</c:v>
                </c:pt>
                <c:pt idx="362">
                  <c:v>58.029907397871412</c:v>
                </c:pt>
                <c:pt idx="363">
                  <c:v>58.044112935953905</c:v>
                </c:pt>
                <c:pt idx="364">
                  <c:v>58.058293496557695</c:v>
                </c:pt>
                <c:pt idx="365">
                  <c:v>58.072449204196765</c:v>
                </c:pt>
                <c:pt idx="366">
                  <c:v>58.08658018244482</c:v>
                </c:pt>
                <c:pt idx="367">
                  <c:v>58.100686553944954</c:v>
                </c:pt>
                <c:pt idx="368">
                  <c:v>58.114768440419233</c:v>
                </c:pt>
                <c:pt idx="369">
                  <c:v>58.128825962678086</c:v>
                </c:pt>
                <c:pt idx="370">
                  <c:v>58.142859240629662</c:v>
                </c:pt>
                <c:pt idx="371">
                  <c:v>58.156868393289002</c:v>
                </c:pt>
                <c:pt idx="372">
                  <c:v>58.1708535387871</c:v>
                </c:pt>
                <c:pt idx="373">
                  <c:v>58.184814794379889</c:v>
                </c:pt>
                <c:pt idx="374">
                  <c:v>58.198752276457057</c:v>
                </c:pt>
                <c:pt idx="375">
                  <c:v>58.212666100550834</c:v>
                </c:pt>
                <c:pt idx="376">
                  <c:v>58.226556381344494</c:v>
                </c:pt>
                <c:pt idx="377">
                  <c:v>58.24042323268101</c:v>
                </c:pt>
                <c:pt idx="378">
                  <c:v>58.254266767571373</c:v>
                </c:pt>
                <c:pt idx="379">
                  <c:v>58.268087098202869</c:v>
                </c:pt>
                <c:pt idx="380">
                  <c:v>58.281884335947339</c:v>
                </c:pt>
                <c:pt idx="381">
                  <c:v>58.295658591369246</c:v>
                </c:pt>
                <c:pt idx="382">
                  <c:v>58.309409974233631</c:v>
                </c:pt>
                <c:pt idx="383">
                  <c:v>58.323138593514017</c:v>
                </c:pt>
                <c:pt idx="384">
                  <c:v>58.336844557400255</c:v>
                </c:pt>
                <c:pt idx="385">
                  <c:v>58.350527973306114</c:v>
                </c:pt>
                <c:pt idx="386">
                  <c:v>58.364188947876983</c:v>
                </c:pt>
                <c:pt idx="387">
                  <c:v>58.377827586997299</c:v>
                </c:pt>
                <c:pt idx="388">
                  <c:v>58.391443995797999</c:v>
                </c:pt>
                <c:pt idx="389">
                  <c:v>58.405038278663852</c:v>
                </c:pt>
                <c:pt idx="390">
                  <c:v>58.418610539240646</c:v>
                </c:pt>
                <c:pt idx="391">
                  <c:v>58.432160880442368</c:v>
                </c:pt>
                <c:pt idx="392">
                  <c:v>58.445689404458236</c:v>
                </c:pt>
                <c:pt idx="393">
                  <c:v>58.459196212759707</c:v>
                </c:pt>
                <c:pt idx="394">
                  <c:v>58.472681406107313</c:v>
                </c:pt>
                <c:pt idx="395">
                  <c:v>58.486145084557506</c:v>
                </c:pt>
                <c:pt idx="396">
                  <c:v>58.499587347469358</c:v>
                </c:pt>
                <c:pt idx="397">
                  <c:v>58.513008293511199</c:v>
                </c:pt>
                <c:pt idx="398">
                  <c:v>58.526408020667176</c:v>
                </c:pt>
                <c:pt idx="399">
                  <c:v>58.53978662624376</c:v>
                </c:pt>
                <c:pt idx="400">
                  <c:v>58.553144206876112</c:v>
                </c:pt>
                <c:pt idx="401">
                  <c:v>58.566480858534412</c:v>
                </c:pt>
                <c:pt idx="402">
                  <c:v>58.579796676530165</c:v>
                </c:pt>
                <c:pt idx="403">
                  <c:v>58.593091755522337</c:v>
                </c:pt>
                <c:pt idx="404">
                  <c:v>58.606366189523428</c:v>
                </c:pt>
                <c:pt idx="405">
                  <c:v>58.619620071905572</c:v>
                </c:pt>
                <c:pt idx="406">
                  <c:v>58.632853495406465</c:v>
                </c:pt>
                <c:pt idx="407">
                  <c:v>58.646066552135252</c:v>
                </c:pt>
                <c:pt idx="408">
                  <c:v>58.659259333578362</c:v>
                </c:pt>
                <c:pt idx="409">
                  <c:v>58.672431930605271</c:v>
                </c:pt>
                <c:pt idx="410">
                  <c:v>58.685584433474148</c:v>
                </c:pt>
                <c:pt idx="411">
                  <c:v>58.698716931837538</c:v>
                </c:pt>
                <c:pt idx="412">
                  <c:v>58.711829514747876</c:v>
                </c:pt>
                <c:pt idx="413">
                  <c:v>58.724922270662987</c:v>
                </c:pt>
                <c:pt idx="414">
                  <c:v>58.737995287451525</c:v>
                </c:pt>
                <c:pt idx="415">
                  <c:v>58.75104865239831</c:v>
                </c:pt>
                <c:pt idx="416">
                  <c:v>58.764082452209706</c:v>
                </c:pt>
                <c:pt idx="417">
                  <c:v>58.777096773018769</c:v>
                </c:pt>
                <c:pt idx="418">
                  <c:v>58.790091700390491</c:v>
                </c:pt>
                <c:pt idx="419">
                  <c:v>58.8030673193269</c:v>
                </c:pt>
                <c:pt idx="420">
                  <c:v>58.816023714272177</c:v>
                </c:pt>
                <c:pt idx="421">
                  <c:v>58.82896096911756</c:v>
                </c:pt>
                <c:pt idx="422">
                  <c:v>58.841879167206429</c:v>
                </c:pt>
                <c:pt idx="423">
                  <c:v>58.854778391339067</c:v>
                </c:pt>
                <c:pt idx="424">
                  <c:v>58.867658723777637</c:v>
                </c:pt>
                <c:pt idx="425">
                  <c:v>58.880520246250853</c:v>
                </c:pt>
                <c:pt idx="426">
                  <c:v>58.893363039958778</c:v>
                </c:pt>
                <c:pt idx="427">
                  <c:v>58.90618718557748</c:v>
                </c:pt>
                <c:pt idx="428">
                  <c:v>58.918992763263688</c:v>
                </c:pt>
                <c:pt idx="429">
                  <c:v>58.931779852659304</c:v>
                </c:pt>
                <c:pt idx="430">
                  <c:v>58.944548532896022</c:v>
                </c:pt>
                <c:pt idx="431">
                  <c:v>58.957298882599702</c:v>
                </c:pt>
                <c:pt idx="432">
                  <c:v>58.970030979894908</c:v>
                </c:pt>
                <c:pt idx="433">
                  <c:v>58.982744902409166</c:v>
                </c:pt>
                <c:pt idx="434">
                  <c:v>58.995440727277384</c:v>
                </c:pt>
                <c:pt idx="435">
                  <c:v>59.008118531146074</c:v>
                </c:pt>
                <c:pt idx="436">
                  <c:v>59.020778390177661</c:v>
                </c:pt>
                <c:pt idx="437">
                  <c:v>59.033420380054551</c:v>
                </c:pt>
                <c:pt idx="438">
                  <c:v>59.046044575983402</c:v>
                </c:pt>
                <c:pt idx="439">
                  <c:v>59.058651052699155</c:v>
                </c:pt>
                <c:pt idx="440">
                  <c:v>59.071239884469065</c:v>
                </c:pt>
                <c:pt idx="441">
                  <c:v>59.083811145096774</c:v>
                </c:pt>
                <c:pt idx="442">
                  <c:v>59.09636490792623</c:v>
                </c:pt>
                <c:pt idx="443">
                  <c:v>59.108901245845615</c:v>
                </c:pt>
                <c:pt idx="444">
                  <c:v>59.121420231291239</c:v>
                </c:pt>
                <c:pt idx="445">
                  <c:v>59.133921936251397</c:v>
                </c:pt>
                <c:pt idx="446">
                  <c:v>59.146406432270098</c:v>
                </c:pt>
                <c:pt idx="447">
                  <c:v>59.158873790450905</c:v>
                </c:pt>
                <c:pt idx="448">
                  <c:v>59.171324081460597</c:v>
                </c:pt>
                <c:pt idx="449">
                  <c:v>59.183757375532878</c:v>
                </c:pt>
                <c:pt idx="450">
                  <c:v>59.196173742471991</c:v>
                </c:pt>
                <c:pt idx="451">
                  <c:v>59.208573251656325</c:v>
                </c:pt>
                <c:pt idx="452">
                  <c:v>59.220955972041985</c:v>
                </c:pt>
                <c:pt idx="453">
                  <c:v>59.233321972166323</c:v>
                </c:pt>
                <c:pt idx="454">
                  <c:v>59.245671320151402</c:v>
                </c:pt>
                <c:pt idx="455">
                  <c:v>59.258004083707448</c:v>
                </c:pt>
                <c:pt idx="456">
                  <c:v>59.270320330136315</c:v>
                </c:pt>
                <c:pt idx="457">
                  <c:v>59.282620126334791</c:v>
                </c:pt>
                <c:pt idx="458">
                  <c:v>59.294903538797975</c:v>
                </c:pt>
                <c:pt idx="459">
                  <c:v>59.307170633622611</c:v>
                </c:pt>
                <c:pt idx="460">
                  <c:v>59.319421476510314</c:v>
                </c:pt>
                <c:pt idx="461">
                  <c:v>59.331656132770846</c:v>
                </c:pt>
                <c:pt idx="462">
                  <c:v>59.343874667325309</c:v>
                </c:pt>
                <c:pt idx="463">
                  <c:v>59.356077144709317</c:v>
                </c:pt>
                <c:pt idx="464">
                  <c:v>59.368263629076154</c:v>
                </c:pt>
                <c:pt idx="465">
                  <c:v>59.380434184199849</c:v>
                </c:pt>
                <c:pt idx="466">
                  <c:v>59.392588873478303</c:v>
                </c:pt>
                <c:pt idx="467">
                  <c:v>59.404727759936279</c:v>
                </c:pt>
                <c:pt idx="468">
                  <c:v>59.416850906228454</c:v>
                </c:pt>
                <c:pt idx="469">
                  <c:v>59.428958374642406</c:v>
                </c:pt>
                <c:pt idx="470">
                  <c:v>59.441050227101528</c:v>
                </c:pt>
                <c:pt idx="471">
                  <c:v>59.45312652516801</c:v>
                </c:pt>
                <c:pt idx="472">
                  <c:v>59.465187330045673</c:v>
                </c:pt>
                <c:pt idx="473">
                  <c:v>59.477232702582874</c:v>
                </c:pt>
                <c:pt idx="474">
                  <c:v>59.489262703275337</c:v>
                </c:pt>
                <c:pt idx="475">
                  <c:v>59.501277392268939</c:v>
                </c:pt>
                <c:pt idx="476">
                  <c:v>59.513276829362511</c:v>
                </c:pt>
                <c:pt idx="477">
                  <c:v>59.525261074010572</c:v>
                </c:pt>
                <c:pt idx="478">
                  <c:v>59.537230185326081</c:v>
                </c:pt>
                <c:pt idx="479">
                  <c:v>59.549184222083113</c:v>
                </c:pt>
                <c:pt idx="480">
                  <c:v>59.561123242719503</c:v>
                </c:pt>
                <c:pt idx="481">
                  <c:v>59.573047305339557</c:v>
                </c:pt>
                <c:pt idx="482">
                  <c:v>59.584956467716609</c:v>
                </c:pt>
                <c:pt idx="483">
                  <c:v>59.596850787295637</c:v>
                </c:pt>
                <c:pt idx="484">
                  <c:v>59.608730321195821</c:v>
                </c:pt>
                <c:pt idx="485">
                  <c:v>59.62059512621309</c:v>
                </c:pt>
                <c:pt idx="486">
                  <c:v>59.632445258822642</c:v>
                </c:pt>
                <c:pt idx="487">
                  <c:v>59.644280775181436</c:v>
                </c:pt>
                <c:pt idx="488">
                  <c:v>59.656101731130619</c:v>
                </c:pt>
                <c:pt idx="489">
                  <c:v>59.667908182198033</c:v>
                </c:pt>
                <c:pt idx="490">
                  <c:v>59.67970018360058</c:v>
                </c:pt>
                <c:pt idx="491">
                  <c:v>59.691477790246658</c:v>
                </c:pt>
                <c:pt idx="492">
                  <c:v>59.703241056738484</c:v>
                </c:pt>
                <c:pt idx="493">
                  <c:v>59.714990037374506</c:v>
                </c:pt>
                <c:pt idx="494">
                  <c:v>59.726724786151664</c:v>
                </c:pt>
                <c:pt idx="495">
                  <c:v>59.738445356767741</c:v>
                </c:pt>
                <c:pt idx="496">
                  <c:v>59.750151802623634</c:v>
                </c:pt>
                <c:pt idx="497">
                  <c:v>59.761844176825591</c:v>
                </c:pt>
                <c:pt idx="498">
                  <c:v>59.773522532187471</c:v>
                </c:pt>
                <c:pt idx="499">
                  <c:v>59.785186921232949</c:v>
                </c:pt>
                <c:pt idx="500">
                  <c:v>59.796837396197759</c:v>
                </c:pt>
                <c:pt idx="501">
                  <c:v>59.808474009031755</c:v>
                </c:pt>
                <c:pt idx="502">
                  <c:v>59.820096811401207</c:v>
                </c:pt>
                <c:pt idx="503">
                  <c:v>59.831705854690824</c:v>
                </c:pt>
                <c:pt idx="504">
                  <c:v>59.843301190005903</c:v>
                </c:pt>
                <c:pt idx="505">
                  <c:v>59.854882868174457</c:v>
                </c:pt>
                <c:pt idx="506">
                  <c:v>59.866450939749228</c:v>
                </c:pt>
                <c:pt idx="507">
                  <c:v>59.878005455009806</c:v>
                </c:pt>
                <c:pt idx="508">
                  <c:v>59.889546463964578</c:v>
                </c:pt>
                <c:pt idx="509">
                  <c:v>59.901074016352837</c:v>
                </c:pt>
                <c:pt idx="510">
                  <c:v>59.912588161646717</c:v>
                </c:pt>
                <c:pt idx="511">
                  <c:v>59.924088949053193</c:v>
                </c:pt>
                <c:pt idx="512">
                  <c:v>59.935576427516025</c:v>
                </c:pt>
                <c:pt idx="513">
                  <c:v>59.947050645717738</c:v>
                </c:pt>
                <c:pt idx="514">
                  <c:v>59.958511652081498</c:v>
                </c:pt>
                <c:pt idx="515">
                  <c:v>59.969959494773022</c:v>
                </c:pt>
                <c:pt idx="516">
                  <c:v>59.981394221702516</c:v>
                </c:pt>
                <c:pt idx="517">
                  <c:v>59.992815880526507</c:v>
                </c:pt>
                <c:pt idx="518">
                  <c:v>60.004224518649664</c:v>
                </c:pt>
                <c:pt idx="519">
                  <c:v>60.015620183226702</c:v>
                </c:pt>
                <c:pt idx="520">
                  <c:v>60.027002921164168</c:v>
                </c:pt>
                <c:pt idx="521">
                  <c:v>60.038372779122234</c:v>
                </c:pt>
                <c:pt idx="522">
                  <c:v>60.049729803516485</c:v>
                </c:pt>
                <c:pt idx="523">
                  <c:v>60.061074040519728</c:v>
                </c:pt>
                <c:pt idx="524">
                  <c:v>60.07240553606367</c:v>
                </c:pt>
                <c:pt idx="525">
                  <c:v>60.083724335840742</c:v>
                </c:pt>
                <c:pt idx="526">
                  <c:v>60.09503048530577</c:v>
                </c:pt>
                <c:pt idx="527">
                  <c:v>60.106324029677666</c:v>
                </c:pt>
                <c:pt idx="528">
                  <c:v>60.117605013941173</c:v>
                </c:pt>
                <c:pt idx="529">
                  <c:v>60.128873482848505</c:v>
                </c:pt>
                <c:pt idx="530">
                  <c:v>60.14012948092099</c:v>
                </c:pt>
                <c:pt idx="531">
                  <c:v>60.151373052450772</c:v>
                </c:pt>
                <c:pt idx="532">
                  <c:v>60.162604241502393</c:v>
                </c:pt>
                <c:pt idx="533">
                  <c:v>60.173823091914429</c:v>
                </c:pt>
                <c:pt idx="534">
                  <c:v>60.185029647301079</c:v>
                </c:pt>
                <c:pt idx="535">
                  <c:v>60.196223951053774</c:v>
                </c:pt>
                <c:pt idx="536">
                  <c:v>60.207406046342726</c:v>
                </c:pt>
                <c:pt idx="537">
                  <c:v>60.218575976118515</c:v>
                </c:pt>
                <c:pt idx="538">
                  <c:v>60.229733783113602</c:v>
                </c:pt>
                <c:pt idx="539">
                  <c:v>60.240879509843893</c:v>
                </c:pt>
                <c:pt idx="540">
                  <c:v>60.252013198610229</c:v>
                </c:pt>
                <c:pt idx="541">
                  <c:v>60.263134891499902</c:v>
                </c:pt>
                <c:pt idx="542">
                  <c:v>60.274244630388168</c:v>
                </c:pt>
                <c:pt idx="543">
                  <c:v>60.285342456939688</c:v>
                </c:pt>
                <c:pt idx="544">
                  <c:v>60.29642841261002</c:v>
                </c:pt>
                <c:pt idx="545">
                  <c:v>60.307502538647057</c:v>
                </c:pt>
                <c:pt idx="546">
                  <c:v>60.318564876092466</c:v>
                </c:pt>
                <c:pt idx="547">
                  <c:v>60.329615465783156</c:v>
                </c:pt>
                <c:pt idx="548">
                  <c:v>60.340654348352622</c:v>
                </c:pt>
                <c:pt idx="549">
                  <c:v>60.3516815642324</c:v>
                </c:pt>
                <c:pt idx="550">
                  <c:v>60.362697153653443</c:v>
                </c:pt>
                <c:pt idx="551">
                  <c:v>60.373701156647513</c:v>
                </c:pt>
                <c:pt idx="552">
                  <c:v>60.384693613048512</c:v>
                </c:pt>
                <c:pt idx="553">
                  <c:v>60.395674562493866</c:v>
                </c:pt>
                <c:pt idx="554">
                  <c:v>60.406644044425867</c:v>
                </c:pt>
                <c:pt idx="555">
                  <c:v>60.417602098092999</c:v>
                </c:pt>
                <c:pt idx="556">
                  <c:v>60.428548762551245</c:v>
                </c:pt>
                <c:pt idx="557">
                  <c:v>60.439484076665408</c:v>
                </c:pt>
                <c:pt idx="558">
                  <c:v>60.45040807911046</c:v>
                </c:pt>
                <c:pt idx="559">
                  <c:v>60.46132080837269</c:v>
                </c:pt>
                <c:pt idx="560">
                  <c:v>60.472222302751149</c:v>
                </c:pt>
                <c:pt idx="561">
                  <c:v>60.48311260035878</c:v>
                </c:pt>
                <c:pt idx="562">
                  <c:v>60.49399173912375</c:v>
                </c:pt>
                <c:pt idx="563">
                  <c:v>60.504859756790665</c:v>
                </c:pt>
                <c:pt idx="564">
                  <c:v>60.515716690921799</c:v>
                </c:pt>
                <c:pt idx="565">
                  <c:v>60.526562578898343</c:v>
                </c:pt>
                <c:pt idx="566">
                  <c:v>60.537397457921571</c:v>
                </c:pt>
                <c:pt idx="567">
                  <c:v>60.548221365014072</c:v>
                </c:pt>
                <c:pt idx="568">
                  <c:v>60.559034337020989</c:v>
                </c:pt>
                <c:pt idx="569">
                  <c:v>60.569836410611074</c:v>
                </c:pt>
                <c:pt idx="570">
                  <c:v>60.580627622277987</c:v>
                </c:pt>
                <c:pt idx="571">
                  <c:v>60.591408008341404</c:v>
                </c:pt>
                <c:pt idx="572">
                  <c:v>60.602177604948153</c:v>
                </c:pt>
                <c:pt idx="573">
                  <c:v>60.612936448073413</c:v>
                </c:pt>
                <c:pt idx="574">
                  <c:v>60.623684573521757</c:v>
                </c:pt>
                <c:pt idx="575">
                  <c:v>60.634422016928383</c:v>
                </c:pt>
                <c:pt idx="576">
                  <c:v>60.645148813760144</c:v>
                </c:pt>
                <c:pt idx="577">
                  <c:v>60.655864999316705</c:v>
                </c:pt>
                <c:pt idx="578">
                  <c:v>60.666570608731618</c:v>
                </c:pt>
                <c:pt idx="579">
                  <c:v>60.677265676973406</c:v>
                </c:pt>
                <c:pt idx="580">
                  <c:v>60.687950238846632</c:v>
                </c:pt>
                <c:pt idx="581">
                  <c:v>60.698624328993006</c:v>
                </c:pt>
                <c:pt idx="582">
                  <c:v>60.709287981892423</c:v>
                </c:pt>
                <c:pt idx="583">
                  <c:v>60.719941231863999</c:v>
                </c:pt>
                <c:pt idx="584">
                  <c:v>60.730584113067152</c:v>
                </c:pt>
                <c:pt idx="585">
                  <c:v>60.741216659502584</c:v>
                </c:pt>
                <c:pt idx="586">
                  <c:v>60.751838905013386</c:v>
                </c:pt>
                <c:pt idx="587">
                  <c:v>60.762450883285958</c:v>
                </c:pt>
                <c:pt idx="588">
                  <c:v>60.773052627851101</c:v>
                </c:pt>
                <c:pt idx="589">
                  <c:v>60.783644172084983</c:v>
                </c:pt>
                <c:pt idx="590">
                  <c:v>60.79422554921014</c:v>
                </c:pt>
                <c:pt idx="591">
                  <c:v>60.804796792296443</c:v>
                </c:pt>
                <c:pt idx="592">
                  <c:v>60.815357934262117</c:v>
                </c:pt>
                <c:pt idx="593">
                  <c:v>60.825909007874678</c:v>
                </c:pt>
                <c:pt idx="594">
                  <c:v>60.836450045751874</c:v>
                </c:pt>
                <c:pt idx="595">
                  <c:v>60.84698108036271</c:v>
                </c:pt>
                <c:pt idx="596">
                  <c:v>60.857502144028331</c:v>
                </c:pt>
                <c:pt idx="597">
                  <c:v>60.868013268922979</c:v>
                </c:pt>
                <c:pt idx="598">
                  <c:v>60.878514487074952</c:v>
                </c:pt>
                <c:pt idx="599">
                  <c:v>60.889005830367481</c:v>
                </c:pt>
                <c:pt idx="600">
                  <c:v>60.899487330539671</c:v>
                </c:pt>
                <c:pt idx="601">
                  <c:v>60.90995901918744</c:v>
                </c:pt>
                <c:pt idx="602">
                  <c:v>60.92042092776434</c:v>
                </c:pt>
                <c:pt idx="603">
                  <c:v>60.930873087582569</c:v>
                </c:pt>
                <c:pt idx="604">
                  <c:v>60.941315529813735</c:v>
                </c:pt>
                <c:pt idx="605">
                  <c:v>60.951748285489828</c:v>
                </c:pt>
                <c:pt idx="606">
                  <c:v>60.96217138550405</c:v>
                </c:pt>
                <c:pt idx="607">
                  <c:v>60.972584860611718</c:v>
                </c:pt>
                <c:pt idx="608">
                  <c:v>60.982988741431058</c:v>
                </c:pt>
                <c:pt idx="609">
                  <c:v>60.993383058444145</c:v>
                </c:pt>
                <c:pt idx="610">
                  <c:v>61.003767841997686</c:v>
                </c:pt>
                <c:pt idx="611">
                  <c:v>61.014143122303899</c:v>
                </c:pt>
                <c:pt idx="612">
                  <c:v>61.024508929441311</c:v>
                </c:pt>
                <c:pt idx="613">
                  <c:v>61.034865293355594</c:v>
                </c:pt>
                <c:pt idx="614">
                  <c:v>61.045212243860448</c:v>
                </c:pt>
                <c:pt idx="615">
                  <c:v>61.055549810638304</c:v>
                </c:pt>
                <c:pt idx="616">
                  <c:v>61.065878023241225</c:v>
                </c:pt>
                <c:pt idx="617">
                  <c:v>61.076196911091692</c:v>
                </c:pt>
                <c:pt idx="618">
                  <c:v>61.086506503483342</c:v>
                </c:pt>
                <c:pt idx="619">
                  <c:v>61.096806829581837</c:v>
                </c:pt>
                <c:pt idx="620">
                  <c:v>61.10709791842558</c:v>
                </c:pt>
                <c:pt idx="621">
                  <c:v>61.117379798926549</c:v>
                </c:pt>
                <c:pt idx="622">
                  <c:v>61.127652499871033</c:v>
                </c:pt>
                <c:pt idx="623">
                  <c:v>61.137916049920406</c:v>
                </c:pt>
                <c:pt idx="624">
                  <c:v>61.148170477611899</c:v>
                </c:pt>
                <c:pt idx="625">
                  <c:v>61.158415811359333</c:v>
                </c:pt>
                <c:pt idx="626">
                  <c:v>61.168652079453878</c:v>
                </c:pt>
                <c:pt idx="627">
                  <c:v>61.178879310064829</c:v>
                </c:pt>
                <c:pt idx="628">
                  <c:v>61.18909753124025</c:v>
                </c:pt>
                <c:pt idx="629">
                  <c:v>61.199306770907818</c:v>
                </c:pt>
                <c:pt idx="630">
                  <c:v>61.209507056875481</c:v>
                </c:pt>
                <c:pt idx="631">
                  <c:v>61.219698416832202</c:v>
                </c:pt>
                <c:pt idx="632">
                  <c:v>61.229880878348652</c:v>
                </c:pt>
                <c:pt idx="633">
                  <c:v>61.240054468877958</c:v>
                </c:pt>
                <c:pt idx="634">
                  <c:v>61.250219215756346</c:v>
                </c:pt>
                <c:pt idx="635">
                  <c:v>61.260375146203934</c:v>
                </c:pt>
                <c:pt idx="636">
                  <c:v>61.270522287325328</c:v>
                </c:pt>
                <c:pt idx="637">
                  <c:v>61.280660666110364</c:v>
                </c:pt>
                <c:pt idx="638">
                  <c:v>61.290790309434783</c:v>
                </c:pt>
                <c:pt idx="639">
                  <c:v>61.300911244060927</c:v>
                </c:pt>
                <c:pt idx="640">
                  <c:v>61.311023496638349</c:v>
                </c:pt>
                <c:pt idx="641">
                  <c:v>61.321127093704568</c:v>
                </c:pt>
                <c:pt idx="642">
                  <c:v>61.331222061685665</c:v>
                </c:pt>
                <c:pt idx="643">
                  <c:v>61.341308426896965</c:v>
                </c:pt>
                <c:pt idx="644">
                  <c:v>61.351386215543712</c:v>
                </c:pt>
                <c:pt idx="645">
                  <c:v>61.361455453721703</c:v>
                </c:pt>
                <c:pt idx="646">
                  <c:v>61.371516167417873</c:v>
                </c:pt>
                <c:pt idx="647">
                  <c:v>61.381568382511055</c:v>
                </c:pt>
                <c:pt idx="648">
                  <c:v>61.391612124772507</c:v>
                </c:pt>
                <c:pt idx="649">
                  <c:v>61.401647419866592</c:v>
                </c:pt>
                <c:pt idx="650">
                  <c:v>61.411674293351396</c:v>
                </c:pt>
                <c:pt idx="651">
                  <c:v>61.421692770679357</c:v>
                </c:pt>
                <c:pt idx="652">
                  <c:v>61.431702877197864</c:v>
                </c:pt>
                <c:pt idx="653">
                  <c:v>61.441704638149851</c:v>
                </c:pt>
                <c:pt idx="654">
                  <c:v>61.451698078674468</c:v>
                </c:pt>
                <c:pt idx="655">
                  <c:v>61.461683223807611</c:v>
                </c:pt>
                <c:pt idx="656">
                  <c:v>61.471660098482602</c:v>
                </c:pt>
                <c:pt idx="657">
                  <c:v>61.481628727530669</c:v>
                </c:pt>
                <c:pt idx="658">
                  <c:v>61.491589135681664</c:v>
                </c:pt>
                <c:pt idx="659">
                  <c:v>61.50154134756454</c:v>
                </c:pt>
                <c:pt idx="660">
                  <c:v>61.511485387708014</c:v>
                </c:pt>
                <c:pt idx="661">
                  <c:v>61.521421280541091</c:v>
                </c:pt>
                <c:pt idx="662">
                  <c:v>61.531349050393665</c:v>
                </c:pt>
                <c:pt idx="663">
                  <c:v>61.541268721497062</c:v>
                </c:pt>
                <c:pt idx="664">
                  <c:v>61.551180317984631</c:v>
                </c:pt>
                <c:pt idx="665">
                  <c:v>61.561083863892307</c:v>
                </c:pt>
                <c:pt idx="666">
                  <c:v>61.570979383159141</c:v>
                </c:pt>
                <c:pt idx="667">
                  <c:v>61.580866899627864</c:v>
                </c:pt>
                <c:pt idx="668">
                  <c:v>61.590746437045453</c:v>
                </c:pt>
                <c:pt idx="669">
                  <c:v>61.600618019063646</c:v>
                </c:pt>
                <c:pt idx="670">
                  <c:v>61.610481669239526</c:v>
                </c:pt>
                <c:pt idx="671">
                  <c:v>61.62033741103599</c:v>
                </c:pt>
                <c:pt idx="672">
                  <c:v>61.630185267822355</c:v>
                </c:pt>
                <c:pt idx="673">
                  <c:v>61.640025262874858</c:v>
                </c:pt>
                <c:pt idx="674">
                  <c:v>61.64985741937717</c:v>
                </c:pt>
                <c:pt idx="675">
                  <c:v>61.659681760420924</c:v>
                </c:pt>
                <c:pt idx="676">
                  <c:v>61.669498309006229</c:v>
                </c:pt>
                <c:pt idx="677">
                  <c:v>61.679307088042236</c:v>
                </c:pt>
                <c:pt idx="678">
                  <c:v>61.689108120347569</c:v>
                </c:pt>
                <c:pt idx="679">
                  <c:v>61.698901428650871</c:v>
                </c:pt>
                <c:pt idx="680">
                  <c:v>61.708687035591332</c:v>
                </c:pt>
                <c:pt idx="681">
                  <c:v>61.718464963719143</c:v>
                </c:pt>
                <c:pt idx="682">
                  <c:v>61.728235235496037</c:v>
                </c:pt>
                <c:pt idx="683">
                  <c:v>61.737997873295726</c:v>
                </c:pt>
                <c:pt idx="684">
                  <c:v>61.747752899404475</c:v>
                </c:pt>
                <c:pt idx="685">
                  <c:v>61.757500336021508</c:v>
                </c:pt>
                <c:pt idx="686">
                  <c:v>61.767240205259512</c:v>
                </c:pt>
                <c:pt idx="687">
                  <c:v>61.776972529145169</c:v>
                </c:pt>
                <c:pt idx="688">
                  <c:v>61.786697329619557</c:v>
                </c:pt>
                <c:pt idx="689">
                  <c:v>61.796414628538678</c:v>
                </c:pt>
                <c:pt idx="690">
                  <c:v>61.806124447673895</c:v>
                </c:pt>
                <c:pt idx="691">
                  <c:v>61.81582680871243</c:v>
                </c:pt>
                <c:pt idx="692">
                  <c:v>61.825521733257808</c:v>
                </c:pt>
                <c:pt idx="693">
                  <c:v>61.835209242830302</c:v>
                </c:pt>
                <c:pt idx="694">
                  <c:v>61.84488935886742</c:v>
                </c:pt>
                <c:pt idx="695">
                  <c:v>61.854562102724373</c:v>
                </c:pt>
                <c:pt idx="696">
                  <c:v>61.864227495674442</c:v>
                </c:pt>
                <c:pt idx="697">
                  <c:v>61.873885558909549</c:v>
                </c:pt>
                <c:pt idx="698">
                  <c:v>61.883536313540588</c:v>
                </c:pt>
                <c:pt idx="699">
                  <c:v>61.893179780597961</c:v>
                </c:pt>
                <c:pt idx="700">
                  <c:v>61.902815981031928</c:v>
                </c:pt>
                <c:pt idx="701">
                  <c:v>61.912444935713125</c:v>
                </c:pt>
                <c:pt idx="702">
                  <c:v>61.922066665432951</c:v>
                </c:pt>
                <c:pt idx="703">
                  <c:v>61.931681190904001</c:v>
                </c:pt>
                <c:pt idx="704">
                  <c:v>61.941288532760495</c:v>
                </c:pt>
                <c:pt idx="705">
                  <c:v>61.950888711558704</c:v>
                </c:pt>
                <c:pt idx="706">
                  <c:v>61.960481747777415</c:v>
                </c:pt>
                <c:pt idx="707">
                  <c:v>61.970067661818256</c:v>
                </c:pt>
                <c:pt idx="708">
                  <c:v>61.979646474006195</c:v>
                </c:pt>
                <c:pt idx="709">
                  <c:v>61.98921820458991</c:v>
                </c:pt>
                <c:pt idx="710">
                  <c:v>61.998782873742229</c:v>
                </c:pt>
                <c:pt idx="711">
                  <c:v>62.008340501560497</c:v>
                </c:pt>
                <c:pt idx="712">
                  <c:v>62.017891108067026</c:v>
                </c:pt>
                <c:pt idx="713">
                  <c:v>62.027434713209459</c:v>
                </c:pt>
                <c:pt idx="714">
                  <c:v>62.036971336861207</c:v>
                </c:pt>
                <c:pt idx="715">
                  <c:v>62.046500998821799</c:v>
                </c:pt>
                <c:pt idx="716">
                  <c:v>62.056023718817329</c:v>
                </c:pt>
                <c:pt idx="717">
                  <c:v>62.065539516500792</c:v>
                </c:pt>
                <c:pt idx="718">
                  <c:v>62.075048411452542</c:v>
                </c:pt>
                <c:pt idx="719">
                  <c:v>62.084550423180588</c:v>
                </c:pt>
                <c:pt idx="720">
                  <c:v>62.094045571121057</c:v>
                </c:pt>
                <c:pt idx="721">
                  <c:v>62.103533874638543</c:v>
                </c:pt>
                <c:pt idx="722">
                  <c:v>62.113015353026512</c:v>
                </c:pt>
                <c:pt idx="723">
                  <c:v>62.122490025507588</c:v>
                </c:pt>
                <c:pt idx="724">
                  <c:v>62.131957911234068</c:v>
                </c:pt>
                <c:pt idx="725">
                  <c:v>62.141419029288187</c:v>
                </c:pt>
                <c:pt idx="726">
                  <c:v>62.150873398682506</c:v>
                </c:pt>
                <c:pt idx="727">
                  <c:v>62.160321038360308</c:v>
                </c:pt>
                <c:pt idx="728">
                  <c:v>62.169761967195967</c:v>
                </c:pt>
                <c:pt idx="729">
                  <c:v>62.179196203995232</c:v>
                </c:pt>
                <c:pt idx="730">
                  <c:v>62.188623767495713</c:v>
                </c:pt>
                <c:pt idx="731">
                  <c:v>62.198044676367104</c:v>
                </c:pt>
                <c:pt idx="732">
                  <c:v>62.207458949211642</c:v>
                </c:pt>
                <c:pt idx="733">
                  <c:v>62.216866604564423</c:v>
                </c:pt>
                <c:pt idx="734">
                  <c:v>62.226267660893711</c:v>
                </c:pt>
                <c:pt idx="735">
                  <c:v>62.235662136601348</c:v>
                </c:pt>
                <c:pt idx="736">
                  <c:v>62.245050050023082</c:v>
                </c:pt>
                <c:pt idx="737">
                  <c:v>62.254431419428911</c:v>
                </c:pt>
                <c:pt idx="738">
                  <c:v>62.263806263023369</c:v>
                </c:pt>
                <c:pt idx="739">
                  <c:v>62.273174598945957</c:v>
                </c:pt>
                <c:pt idx="740">
                  <c:v>62.28253644527144</c:v>
                </c:pt>
                <c:pt idx="741">
                  <c:v>62.291891820010136</c:v>
                </c:pt>
                <c:pt idx="742">
                  <c:v>62.30124074110833</c:v>
                </c:pt>
                <c:pt idx="743">
                  <c:v>62.31058322644855</c:v>
                </c:pt>
                <c:pt idx="744">
                  <c:v>62.319919293849892</c:v>
                </c:pt>
                <c:pt idx="745">
                  <c:v>62.329248961068416</c:v>
                </c:pt>
                <c:pt idx="746">
                  <c:v>62.338572245797351</c:v>
                </c:pt>
                <c:pt idx="747">
                  <c:v>62.347889165667532</c:v>
                </c:pt>
                <c:pt idx="748">
                  <c:v>62.357199738247651</c:v>
                </c:pt>
                <c:pt idx="749">
                  <c:v>62.366503981044609</c:v>
                </c:pt>
                <c:pt idx="750">
                  <c:v>62.375801911503814</c:v>
                </c:pt>
                <c:pt idx="751">
                  <c:v>62.38509354700949</c:v>
                </c:pt>
                <c:pt idx="752">
                  <c:v>62.394378904885016</c:v>
                </c:pt>
                <c:pt idx="753">
                  <c:v>62.403658002393215</c:v>
                </c:pt>
                <c:pt idx="754">
                  <c:v>62.412930856736651</c:v>
                </c:pt>
                <c:pt idx="755">
                  <c:v>62.422197485057978</c:v>
                </c:pt>
                <c:pt idx="756">
                  <c:v>62.431457904440194</c:v>
                </c:pt>
                <c:pt idx="757">
                  <c:v>62.440712131906992</c:v>
                </c:pt>
                <c:pt idx="758">
                  <c:v>62.449960184422991</c:v>
                </c:pt>
                <c:pt idx="759">
                  <c:v>62.459202078894108</c:v>
                </c:pt>
                <c:pt idx="760">
                  <c:v>62.468437832167851</c:v>
                </c:pt>
                <c:pt idx="761">
                  <c:v>62.477667461033533</c:v>
                </c:pt>
                <c:pt idx="762">
                  <c:v>62.486890982222661</c:v>
                </c:pt>
                <c:pt idx="763">
                  <c:v>62.496108412409157</c:v>
                </c:pt>
                <c:pt idx="764">
                  <c:v>62.505319768209716</c:v>
                </c:pt>
                <c:pt idx="765">
                  <c:v>62.514525066184007</c:v>
                </c:pt>
                <c:pt idx="766">
                  <c:v>62.523724322835037</c:v>
                </c:pt>
                <c:pt idx="767">
                  <c:v>62.532917554609384</c:v>
                </c:pt>
                <c:pt idx="768">
                  <c:v>62.542104777897542</c:v>
                </c:pt>
                <c:pt idx="769">
                  <c:v>62.551286009034101</c:v>
                </c:pt>
                <c:pt idx="770">
                  <c:v>62.560461264298112</c:v>
                </c:pt>
                <c:pt idx="771">
                  <c:v>62.569630559913357</c:v>
                </c:pt>
                <c:pt idx="772">
                  <c:v>62.578793912048553</c:v>
                </c:pt>
                <c:pt idx="773">
                  <c:v>62.587951336817738</c:v>
                </c:pt>
                <c:pt idx="774">
                  <c:v>62.597102850280429</c:v>
                </c:pt>
                <c:pt idx="775">
                  <c:v>62.606248468441947</c:v>
                </c:pt>
                <c:pt idx="776">
                  <c:v>62.61538820725373</c:v>
                </c:pt>
                <c:pt idx="777">
                  <c:v>62.62452208261351</c:v>
                </c:pt>
                <c:pt idx="778">
                  <c:v>62.633650110365643</c:v>
                </c:pt>
                <c:pt idx="779">
                  <c:v>62.642772306301332</c:v>
                </c:pt>
                <c:pt idx="780">
                  <c:v>62.651888686158927</c:v>
                </c:pt>
                <c:pt idx="781">
                  <c:v>62.66099926562417</c:v>
                </c:pt>
                <c:pt idx="782">
                  <c:v>62.670104060330431</c:v>
                </c:pt>
                <c:pt idx="783">
                  <c:v>62.679203085859001</c:v>
                </c:pt>
                <c:pt idx="784">
                  <c:v>62.688296357739333</c:v>
                </c:pt>
                <c:pt idx="785">
                  <c:v>62.697383891449306</c:v>
                </c:pt>
                <c:pt idx="786">
                  <c:v>62.70646570241545</c:v>
                </c:pt>
                <c:pt idx="787">
                  <c:v>62.715541806013213</c:v>
                </c:pt>
                <c:pt idx="788">
                  <c:v>62.724612217567241</c:v>
                </c:pt>
                <c:pt idx="789">
                  <c:v>62.733676952351573</c:v>
                </c:pt>
                <c:pt idx="790">
                  <c:v>62.742736025589927</c:v>
                </c:pt>
                <c:pt idx="791">
                  <c:v>62.751789452455924</c:v>
                </c:pt>
                <c:pt idx="792">
                  <c:v>62.760837248073358</c:v>
                </c:pt>
                <c:pt idx="793">
                  <c:v>62.7698794275164</c:v>
                </c:pt>
                <c:pt idx="794">
                  <c:v>62.778916005809862</c:v>
                </c:pt>
                <c:pt idx="795">
                  <c:v>62.78794699792946</c:v>
                </c:pt>
                <c:pt idx="796">
                  <c:v>62.796972418801985</c:v>
                </c:pt>
                <c:pt idx="797">
                  <c:v>62.805992283305621</c:v>
                </c:pt>
                <c:pt idx="798">
                  <c:v>62.81500660627011</c:v>
                </c:pt>
                <c:pt idx="799">
                  <c:v>62.824015402477031</c:v>
                </c:pt>
                <c:pt idx="800">
                  <c:v>62.833018686660026</c:v>
                </c:pt>
                <c:pt idx="801">
                  <c:v>62.842016473505019</c:v>
                </c:pt>
                <c:pt idx="802">
                  <c:v>62.851008777650428</c:v>
                </c:pt>
                <c:pt idx="803">
                  <c:v>62.859995613687452</c:v>
                </c:pt>
                <c:pt idx="804">
                  <c:v>62.868976996160228</c:v>
                </c:pt>
                <c:pt idx="805">
                  <c:v>62.877952939566114</c:v>
                </c:pt>
                <c:pt idx="806">
                  <c:v>62.886923458355881</c:v>
                </c:pt>
                <c:pt idx="807">
                  <c:v>62.895888566933941</c:v>
                </c:pt>
                <c:pt idx="808">
                  <c:v>62.904848279658594</c:v>
                </c:pt>
                <c:pt idx="809">
                  <c:v>62.91380261084219</c:v>
                </c:pt>
                <c:pt idx="810">
                  <c:v>62.92275157475143</c:v>
                </c:pt>
                <c:pt idx="811">
                  <c:v>62.931695185607509</c:v>
                </c:pt>
                <c:pt idx="812">
                  <c:v>62.940633457586372</c:v>
                </c:pt>
                <c:pt idx="813">
                  <c:v>62.949566404818917</c:v>
                </c:pt>
                <c:pt idx="814">
                  <c:v>62.958494041391219</c:v>
                </c:pt>
                <c:pt idx="815">
                  <c:v>62.967416381344762</c:v>
                </c:pt>
                <c:pt idx="816">
                  <c:v>62.976333438676576</c:v>
                </c:pt>
                <c:pt idx="817">
                  <c:v>62.985245227339519</c:v>
                </c:pt>
                <c:pt idx="818">
                  <c:v>62.994151761242478</c:v>
                </c:pt>
                <c:pt idx="819">
                  <c:v>63.003053054250557</c:v>
                </c:pt>
                <c:pt idx="820">
                  <c:v>63.011949120185278</c:v>
                </c:pt>
                <c:pt idx="821">
                  <c:v>63.020839972824817</c:v>
                </c:pt>
                <c:pt idx="822">
                  <c:v>63.029725625904192</c:v>
                </c:pt>
                <c:pt idx="823">
                  <c:v>63.038606093115433</c:v>
                </c:pt>
                <c:pt idx="824">
                  <c:v>63.047481388107869</c:v>
                </c:pt>
                <c:pt idx="825">
                  <c:v>63.056351524488221</c:v>
                </c:pt>
                <c:pt idx="826">
                  <c:v>63.065216515820907</c:v>
                </c:pt>
                <c:pt idx="827">
                  <c:v>63.074076375628159</c:v>
                </c:pt>
                <c:pt idx="828">
                  <c:v>63.082931117390267</c:v>
                </c:pt>
                <c:pt idx="829">
                  <c:v>63.091780754545752</c:v>
                </c:pt>
                <c:pt idx="830">
                  <c:v>63.100625300491572</c:v>
                </c:pt>
                <c:pt idx="831">
                  <c:v>63.109464768583337</c:v>
                </c:pt>
                <c:pt idx="832">
                  <c:v>63.118299172135451</c:v>
                </c:pt>
                <c:pt idx="833">
                  <c:v>63.127128524421337</c:v>
                </c:pt>
                <c:pt idx="834">
                  <c:v>63.135952838673632</c:v>
                </c:pt>
                <c:pt idx="835">
                  <c:v>63.144772128084384</c:v>
                </c:pt>
                <c:pt idx="836">
                  <c:v>63.153586405805193</c:v>
                </c:pt>
                <c:pt idx="837">
                  <c:v>63.162395684947455</c:v>
                </c:pt>
                <c:pt idx="838">
                  <c:v>63.171199978582521</c:v>
                </c:pt>
                <c:pt idx="839">
                  <c:v>63.17999929974188</c:v>
                </c:pt>
                <c:pt idx="840">
                  <c:v>63.188793661417364</c:v>
                </c:pt>
                <c:pt idx="841">
                  <c:v>63.197583076561301</c:v>
                </c:pt>
                <c:pt idx="842">
                  <c:v>63.206367558086704</c:v>
                </c:pt>
                <c:pt idx="843">
                  <c:v>63.21514711886752</c:v>
                </c:pt>
                <c:pt idx="844">
                  <c:v>63.223921771738702</c:v>
                </c:pt>
                <c:pt idx="845">
                  <c:v>63.232691529496435</c:v>
                </c:pt>
                <c:pt idx="846">
                  <c:v>63.241456404898365</c:v>
                </c:pt>
                <c:pt idx="847">
                  <c:v>63.25021641066369</c:v>
                </c:pt>
                <c:pt idx="848">
                  <c:v>63.258971559473395</c:v>
                </c:pt>
                <c:pt idx="849">
                  <c:v>63.267721863970408</c:v>
                </c:pt>
                <c:pt idx="850">
                  <c:v>63.276467336759765</c:v>
                </c:pt>
                <c:pt idx="851">
                  <c:v>63.285207990408828</c:v>
                </c:pt>
                <c:pt idx="852">
                  <c:v>63.293943837447401</c:v>
                </c:pt>
                <c:pt idx="853">
                  <c:v>63.302674890367911</c:v>
                </c:pt>
                <c:pt idx="854">
                  <c:v>63.311401161625618</c:v>
                </c:pt>
                <c:pt idx="855">
                  <c:v>63.32012266363877</c:v>
                </c:pt>
                <c:pt idx="856">
                  <c:v>63.328839408788731</c:v>
                </c:pt>
                <c:pt idx="857">
                  <c:v>63.3375514094202</c:v>
                </c:pt>
                <c:pt idx="858">
                  <c:v>63.346258677841341</c:v>
                </c:pt>
                <c:pt idx="859">
                  <c:v>63.354961226324001</c:v>
                </c:pt>
                <c:pt idx="860">
                  <c:v>63.363659067103796</c:v>
                </c:pt>
                <c:pt idx="861">
                  <c:v>63.37235221238037</c:v>
                </c:pt>
                <c:pt idx="862">
                  <c:v>63.381040674317454</c:v>
                </c:pt>
                <c:pt idx="863">
                  <c:v>63.389724465043123</c:v>
                </c:pt>
                <c:pt idx="864">
                  <c:v>63.398403596649885</c:v>
                </c:pt>
                <c:pt idx="865">
                  <c:v>63.407078081194925</c:v>
                </c:pt>
                <c:pt idx="866">
                  <c:v>63.415747930700149</c:v>
                </c:pt>
                <c:pt idx="867">
                  <c:v>63.424413157152472</c:v>
                </c:pt>
                <c:pt idx="868">
                  <c:v>63.43307377250386</c:v>
                </c:pt>
                <c:pt idx="869">
                  <c:v>63.441729788671552</c:v>
                </c:pt>
                <c:pt idx="870">
                  <c:v>63.450381217538236</c:v>
                </c:pt>
                <c:pt idx="871">
                  <c:v>63.459028070952151</c:v>
                </c:pt>
                <c:pt idx="872">
                  <c:v>63.46767036072724</c:v>
                </c:pt>
                <c:pt idx="873">
                  <c:v>63.476308098643358</c:v>
                </c:pt>
                <c:pt idx="874">
                  <c:v>63.484941296446387</c:v>
                </c:pt>
                <c:pt idx="875">
                  <c:v>63.493569965848394</c:v>
                </c:pt>
                <c:pt idx="876">
                  <c:v>63.502194118527783</c:v>
                </c:pt>
                <c:pt idx="877">
                  <c:v>63.510813766129459</c:v>
                </c:pt>
                <c:pt idx="878">
                  <c:v>63.519428920264936</c:v>
                </c:pt>
                <c:pt idx="879">
                  <c:v>63.528039592512542</c:v>
                </c:pt>
                <c:pt idx="880">
                  <c:v>63.536645794417538</c:v>
                </c:pt>
                <c:pt idx="881">
                  <c:v>63.545247537492259</c:v>
                </c:pt>
                <c:pt idx="882">
                  <c:v>63.553844833216274</c:v>
                </c:pt>
                <c:pt idx="883">
                  <c:v>63.562437693036529</c:v>
                </c:pt>
                <c:pt idx="884">
                  <c:v>63.571026128367507</c:v>
                </c:pt>
                <c:pt idx="885">
                  <c:v>63.579610150591314</c:v>
                </c:pt>
                <c:pt idx="886">
                  <c:v>63.588189771057912</c:v>
                </c:pt>
                <c:pt idx="887">
                  <c:v>63.596765001085181</c:v>
                </c:pt>
                <c:pt idx="888">
                  <c:v>63.60533585195914</c:v>
                </c:pt>
                <c:pt idx="889">
                  <c:v>63.613902334933968</c:v>
                </c:pt>
                <c:pt idx="890">
                  <c:v>63.622464461232298</c:v>
                </c:pt>
                <c:pt idx="891">
                  <c:v>63.631022242045233</c:v>
                </c:pt>
                <c:pt idx="892">
                  <c:v>63.639575688532545</c:v>
                </c:pt>
                <c:pt idx="893">
                  <c:v>63.648124811822804</c:v>
                </c:pt>
                <c:pt idx="894">
                  <c:v>63.656669623013507</c:v>
                </c:pt>
                <c:pt idx="895">
                  <c:v>63.665210133171215</c:v>
                </c:pt>
                <c:pt idx="896">
                  <c:v>63.67374635333168</c:v>
                </c:pt>
                <c:pt idx="897">
                  <c:v>63.682278294500023</c:v>
                </c:pt>
                <c:pt idx="898">
                  <c:v>63.690805967650832</c:v>
                </c:pt>
                <c:pt idx="899">
                  <c:v>63.699329383728298</c:v>
                </c:pt>
                <c:pt idx="900">
                  <c:v>63.70784855364635</c:v>
                </c:pt>
                <c:pt idx="901">
                  <c:v>63.716363488288792</c:v>
                </c:pt>
                <c:pt idx="902">
                  <c:v>63.724874198509447</c:v>
                </c:pt>
                <c:pt idx="903">
                  <c:v>63.733380695132254</c:v>
                </c:pt>
                <c:pt idx="904">
                  <c:v>63.74188298895146</c:v>
                </c:pt>
                <c:pt idx="905">
                  <c:v>63.750381090731679</c:v>
                </c:pt>
                <c:pt idx="906">
                  <c:v>63.758875011208055</c:v>
                </c:pt>
                <c:pt idx="907">
                  <c:v>63.767364761086391</c:v>
                </c:pt>
                <c:pt idx="908">
                  <c:v>63.775850351043289</c:v>
                </c:pt>
                <c:pt idx="909">
                  <c:v>63.78433179172626</c:v>
                </c:pt>
                <c:pt idx="910">
                  <c:v>63.792809093753824</c:v>
                </c:pt>
                <c:pt idx="911">
                  <c:v>63.801282267715713</c:v>
                </c:pt>
                <c:pt idx="912">
                  <c:v>63.809751324172915</c:v>
                </c:pt>
                <c:pt idx="913">
                  <c:v>63.818216273657853</c:v>
                </c:pt>
                <c:pt idx="914">
                  <c:v>63.826677126674475</c:v>
                </c:pt>
                <c:pt idx="915">
                  <c:v>63.835133893698398</c:v>
                </c:pt>
                <c:pt idx="916">
                  <c:v>63.843586585177029</c:v>
                </c:pt>
                <c:pt idx="917">
                  <c:v>63.852035211529682</c:v>
                </c:pt>
                <c:pt idx="918">
                  <c:v>63.860479783147689</c:v>
                </c:pt>
                <c:pt idx="919">
                  <c:v>63.868920310394543</c:v>
                </c:pt>
                <c:pt idx="920">
                  <c:v>63.877356803606013</c:v>
                </c:pt>
                <c:pt idx="921">
                  <c:v>63.885789273090246</c:v>
                </c:pt>
                <c:pt idx="922">
                  <c:v>63.894217729127909</c:v>
                </c:pt>
                <c:pt idx="923">
                  <c:v>63.902642181972297</c:v>
                </c:pt>
                <c:pt idx="924">
                  <c:v>63.911062641849441</c:v>
                </c:pt>
                <c:pt idx="925">
                  <c:v>63.919479118958243</c:v>
                </c:pt>
                <c:pt idx="926">
                  <c:v>63.927891623470593</c:v>
                </c:pt>
                <c:pt idx="927">
                  <c:v>63.936300165531463</c:v>
                </c:pt>
                <c:pt idx="928">
                  <c:v>63.944704755259046</c:v>
                </c:pt>
                <c:pt idx="929">
                  <c:v>63.953105402744868</c:v>
                </c:pt>
                <c:pt idx="930">
                  <c:v>63.9615021180539</c:v>
                </c:pt>
                <c:pt idx="931">
                  <c:v>63.969894911224628</c:v>
                </c:pt>
                <c:pt idx="932">
                  <c:v>63.978283792269266</c:v>
                </c:pt>
                <c:pt idx="933">
                  <c:v>63.986668771173782</c:v>
                </c:pt>
                <c:pt idx="934">
                  <c:v>63.995049857898024</c:v>
                </c:pt>
                <c:pt idx="935">
                  <c:v>64.003427062375891</c:v>
                </c:pt>
                <c:pt idx="936">
                  <c:v>64.011800394515333</c:v>
                </c:pt>
                <c:pt idx="937">
                  <c:v>64.020169864198579</c:v>
                </c:pt>
                <c:pt idx="938">
                  <c:v>64.028535481282191</c:v>
                </c:pt>
                <c:pt idx="939">
                  <c:v>64.036897255597168</c:v>
                </c:pt>
                <c:pt idx="940">
                  <c:v>64.045255196949029</c:v>
                </c:pt>
                <c:pt idx="941">
                  <c:v>64.053609315118038</c:v>
                </c:pt>
                <c:pt idx="942">
                  <c:v>64.061959619859152</c:v>
                </c:pt>
                <c:pt idx="943">
                  <c:v>64.070306120902259</c:v>
                </c:pt>
                <c:pt idx="944">
                  <c:v>64.078648827952208</c:v>
                </c:pt>
                <c:pt idx="945">
                  <c:v>64.086987750688948</c:v>
                </c:pt>
                <c:pt idx="946">
                  <c:v>64.095322898767634</c:v>
                </c:pt>
                <c:pt idx="947">
                  <c:v>64.103654281818706</c:v>
                </c:pt>
                <c:pt idx="948">
                  <c:v>64.111981909448033</c:v>
                </c:pt>
                <c:pt idx="949">
                  <c:v>64.120305791236959</c:v>
                </c:pt>
                <c:pt idx="950">
                  <c:v>64.128625936742509</c:v>
                </c:pt>
                <c:pt idx="951">
                  <c:v>64.136942355497368</c:v>
                </c:pt>
                <c:pt idx="952">
                  <c:v>64.145255057010047</c:v>
                </c:pt>
                <c:pt idx="953">
                  <c:v>64.153564050765013</c:v>
                </c:pt>
                <c:pt idx="954">
                  <c:v>64.161869346222772</c:v>
                </c:pt>
                <c:pt idx="955">
                  <c:v>64.170170952819873</c:v>
                </c:pt>
                <c:pt idx="956">
                  <c:v>64.178468879969202</c:v>
                </c:pt>
                <c:pt idx="957">
                  <c:v>64.186763137059856</c:v>
                </c:pt>
                <c:pt idx="958">
                  <c:v>64.195053733457485</c:v>
                </c:pt>
                <c:pt idx="959">
                  <c:v>64.203340678504162</c:v>
                </c:pt>
                <c:pt idx="960">
                  <c:v>64.211623981518642</c:v>
                </c:pt>
                <c:pt idx="961">
                  <c:v>64.219903651796386</c:v>
                </c:pt>
                <c:pt idx="962">
                  <c:v>64.228179698609679</c:v>
                </c:pt>
                <c:pt idx="963">
                  <c:v>64.236452131207727</c:v>
                </c:pt>
                <c:pt idx="964">
                  <c:v>64.244720958816757</c:v>
                </c:pt>
                <c:pt idx="965">
                  <c:v>64.252986190640073</c:v>
                </c:pt>
                <c:pt idx="966">
                  <c:v>64.261247835858242</c:v>
                </c:pt>
                <c:pt idx="967">
                  <c:v>64.26950590362911</c:v>
                </c:pt>
                <c:pt idx="968">
                  <c:v>64.277760403087896</c:v>
                </c:pt>
                <c:pt idx="969">
                  <c:v>64.286011343347369</c:v>
                </c:pt>
                <c:pt idx="970">
                  <c:v>64.294258733497813</c:v>
                </c:pt>
                <c:pt idx="971">
                  <c:v>64.302502582607275</c:v>
                </c:pt>
                <c:pt idx="972">
                  <c:v>64.310742899721532</c:v>
                </c:pt>
                <c:pt idx="973">
                  <c:v>64.318979693864208</c:v>
                </c:pt>
                <c:pt idx="974">
                  <c:v>64.327212974036925</c:v>
                </c:pt>
                <c:pt idx="975">
                  <c:v>64.335442749219354</c:v>
                </c:pt>
                <c:pt idx="976">
                  <c:v>64.343669028369291</c:v>
                </c:pt>
                <c:pt idx="977">
                  <c:v>64.35189182042275</c:v>
                </c:pt>
                <c:pt idx="978">
                  <c:v>64.360111134294129</c:v>
                </c:pt>
                <c:pt idx="979">
                  <c:v>64.368326978876198</c:v>
                </c:pt>
                <c:pt idx="980">
                  <c:v>64.376539363040237</c:v>
                </c:pt>
                <c:pt idx="981">
                  <c:v>64.384748295636115</c:v>
                </c:pt>
                <c:pt idx="982">
                  <c:v>64.392953785492409</c:v>
                </c:pt>
                <c:pt idx="983">
                  <c:v>64.401155841416454</c:v>
                </c:pt>
                <c:pt idx="984">
                  <c:v>64.409354472194423</c:v>
                </c:pt>
                <c:pt idx="985">
                  <c:v>64.417549686591485</c:v>
                </c:pt>
                <c:pt idx="986">
                  <c:v>64.425741493351808</c:v>
                </c:pt>
                <c:pt idx="987">
                  <c:v>64.433929901198681</c:v>
                </c:pt>
                <c:pt idx="988">
                  <c:v>64.442114918834648</c:v>
                </c:pt>
                <c:pt idx="989">
                  <c:v>64.45029655494146</c:v>
                </c:pt>
                <c:pt idx="990">
                  <c:v>64.458474818180349</c:v>
                </c:pt>
                <c:pt idx="991">
                  <c:v>64.466649717191942</c:v>
                </c:pt>
                <c:pt idx="992">
                  <c:v>64.474821260596443</c:v>
                </c:pt>
                <c:pt idx="993">
                  <c:v>64.482989456993678</c:v>
                </c:pt>
                <c:pt idx="994">
                  <c:v>64.491154314963225</c:v>
                </c:pt>
                <c:pt idx="995">
                  <c:v>64.499315843064423</c:v>
                </c:pt>
                <c:pt idx="996">
                  <c:v>64.507474049836546</c:v>
                </c:pt>
                <c:pt idx="997">
                  <c:v>64.515628943798774</c:v>
                </c:pt>
                <c:pt idx="998">
                  <c:v>64.52378053345042</c:v>
                </c:pt>
                <c:pt idx="999">
                  <c:v>64.531928827270832</c:v>
                </c:pt>
                <c:pt idx="1000">
                  <c:v>64.540073833719674</c:v>
                </c:pt>
                <c:pt idx="1001">
                  <c:v>64.54821556123683</c:v>
                </c:pt>
                <c:pt idx="1002">
                  <c:v>64.556354018242629</c:v>
                </c:pt>
                <c:pt idx="1003">
                  <c:v>64.564489213137804</c:v>
                </c:pt>
                <c:pt idx="1004">
                  <c:v>64.572621154303661</c:v>
                </c:pt>
                <c:pt idx="1005">
                  <c:v>64.580749850102123</c:v>
                </c:pt>
                <c:pt idx="1006">
                  <c:v>64.588875308875771</c:v>
                </c:pt>
                <c:pt idx="1007">
                  <c:v>64.596997538948045</c:v>
                </c:pt>
                <c:pt idx="1008">
                  <c:v>64.605116548623172</c:v>
                </c:pt>
                <c:pt idx="1009">
                  <c:v>64.613232346186351</c:v>
                </c:pt>
                <c:pt idx="1010">
                  <c:v>64.621344939903778</c:v>
                </c:pt>
                <c:pt idx="1011">
                  <c:v>64.629454338022754</c:v>
                </c:pt>
                <c:pt idx="1012">
                  <c:v>64.637560548771759</c:v>
                </c:pt>
                <c:pt idx="1013">
                  <c:v>64.645663580360491</c:v>
                </c:pt>
                <c:pt idx="1014">
                  <c:v>64.653763440980001</c:v>
                </c:pt>
                <c:pt idx="1015">
                  <c:v>64.661860138802723</c:v>
                </c:pt>
                <c:pt idx="1016">
                  <c:v>64.669953681982577</c:v>
                </c:pt>
                <c:pt idx="1017">
                  <c:v>64.678044078655034</c:v>
                </c:pt>
                <c:pt idx="1018">
                  <c:v>64.686131336937208</c:v>
                </c:pt>
                <c:pt idx="1019">
                  <c:v>64.694215464927865</c:v>
                </c:pt>
                <c:pt idx="1020">
                  <c:v>64.702296470707608</c:v>
                </c:pt>
                <c:pt idx="1021">
                  <c:v>64.710374362338868</c:v>
                </c:pt>
                <c:pt idx="1022">
                  <c:v>64.718449147866011</c:v>
                </c:pt>
                <c:pt idx="1023">
                  <c:v>64.726520835315384</c:v>
                </c:pt>
                <c:pt idx="1024">
                  <c:v>64.734589432695415</c:v>
                </c:pt>
                <c:pt idx="1025">
                  <c:v>64.742654947996726</c:v>
                </c:pt>
                <c:pt idx="1026">
                  <c:v>64.750717389192062</c:v>
                </c:pt>
                <c:pt idx="1027">
                  <c:v>64.758776764236543</c:v>
                </c:pt>
                <c:pt idx="1028">
                  <c:v>64.766833081067645</c:v>
                </c:pt>
                <c:pt idx="1029">
                  <c:v>64.774886347605246</c:v>
                </c:pt>
                <c:pt idx="1030">
                  <c:v>64.782936571751748</c:v>
                </c:pt>
                <c:pt idx="1031">
                  <c:v>64.790983761392141</c:v>
                </c:pt>
                <c:pt idx="1032">
                  <c:v>64.799027924394053</c:v>
                </c:pt>
                <c:pt idx="1033">
                  <c:v>64.807069068607845</c:v>
                </c:pt>
                <c:pt idx="1034">
                  <c:v>64.815107201866653</c:v>
                </c:pt>
                <c:pt idx="1035">
                  <c:v>64.823142331986517</c:v>
                </c:pt>
                <c:pt idx="1036">
                  <c:v>64.831174466766328</c:v>
                </c:pt>
                <c:pt idx="1037">
                  <c:v>64.839203613988062</c:v>
                </c:pt>
                <c:pt idx="1038">
                  <c:v>64.847229781416715</c:v>
                </c:pt>
                <c:pt idx="1039">
                  <c:v>64.855252976800429</c:v>
                </c:pt>
                <c:pt idx="1040">
                  <c:v>64.863273207870577</c:v>
                </c:pt>
                <c:pt idx="1041">
                  <c:v>64.871290482341777</c:v>
                </c:pt>
                <c:pt idx="1042">
                  <c:v>64.879304807912007</c:v>
                </c:pt>
                <c:pt idx="1043">
                  <c:v>64.887316192262645</c:v>
                </c:pt>
                <c:pt idx="1044">
                  <c:v>64.895324643058572</c:v>
                </c:pt>
                <c:pt idx="1045">
                  <c:v>64.90333016794817</c:v>
                </c:pt>
                <c:pt idx="1046">
                  <c:v>64.911332774563476</c:v>
                </c:pt>
                <c:pt idx="1047">
                  <c:v>64.919332470520189</c:v>
                </c:pt>
                <c:pt idx="1048">
                  <c:v>64.927329263417732</c:v>
                </c:pt>
                <c:pt idx="1049">
                  <c:v>64.935323160839388</c:v>
                </c:pt>
                <c:pt idx="1050">
                  <c:v>64.943314170352267</c:v>
                </c:pt>
                <c:pt idx="1051">
                  <c:v>64.951302299507446</c:v>
                </c:pt>
                <c:pt idx="1052">
                  <c:v>64.959287555840021</c:v>
                </c:pt>
                <c:pt idx="1053">
                  <c:v>64.967269946869109</c:v>
                </c:pt>
                <c:pt idx="1054">
                  <c:v>64.975249480098014</c:v>
                </c:pt>
                <c:pt idx="1055">
                  <c:v>64.983226163014237</c:v>
                </c:pt>
                <c:pt idx="1056">
                  <c:v>64.991200003089503</c:v>
                </c:pt>
                <c:pt idx="1057">
                  <c:v>64.999171007779907</c:v>
                </c:pt>
                <c:pt idx="1058">
                  <c:v>65.007139184525897</c:v>
                </c:pt>
                <c:pt idx="1059">
                  <c:v>65.015104540752432</c:v>
                </c:pt>
                <c:pt idx="1060">
                  <c:v>65.023067083868924</c:v>
                </c:pt>
                <c:pt idx="1061">
                  <c:v>65.031026821269421</c:v>
                </c:pt>
                <c:pt idx="1062">
                  <c:v>65.03898376033257</c:v>
                </c:pt>
                <c:pt idx="1063">
                  <c:v>65.046937908421754</c:v>
                </c:pt>
                <c:pt idx="1064">
                  <c:v>65.054889272885077</c:v>
                </c:pt>
                <c:pt idx="1065">
                  <c:v>65.062837861055556</c:v>
                </c:pt>
                <c:pt idx="1066">
                  <c:v>65.070783680251012</c:v>
                </c:pt>
                <c:pt idx="1067">
                  <c:v>65.078726737774261</c:v>
                </c:pt>
                <c:pt idx="1068">
                  <c:v>65.086667040913099</c:v>
                </c:pt>
                <c:pt idx="1069">
                  <c:v>65.094604596940457</c:v>
                </c:pt>
                <c:pt idx="1070">
                  <c:v>65.102539413114314</c:v>
                </c:pt>
                <c:pt idx="1071">
                  <c:v>65.110471496677903</c:v>
                </c:pt>
                <c:pt idx="1072">
                  <c:v>65.118400854859701</c:v>
                </c:pt>
                <c:pt idx="1073">
                  <c:v>65.126327494873465</c:v>
                </c:pt>
                <c:pt idx="1074">
                  <c:v>65.134251423918357</c:v>
                </c:pt>
                <c:pt idx="1075">
                  <c:v>65.142172649178946</c:v>
                </c:pt>
                <c:pt idx="1076">
                  <c:v>65.150091177825331</c:v>
                </c:pt>
                <c:pt idx="1077">
                  <c:v>65.158007017013105</c:v>
                </c:pt>
                <c:pt idx="1078">
                  <c:v>65.165920173883492</c:v>
                </c:pt>
                <c:pt idx="1079">
                  <c:v>65.173830655563378</c:v>
                </c:pt>
                <c:pt idx="1080">
                  <c:v>65.181738469165396</c:v>
                </c:pt>
                <c:pt idx="1081">
                  <c:v>65.189643621787923</c:v>
                </c:pt>
                <c:pt idx="1082">
                  <c:v>65.197546120515184</c:v>
                </c:pt>
                <c:pt idx="1083">
                  <c:v>65.205445972417309</c:v>
                </c:pt>
                <c:pt idx="1084">
                  <c:v>65.213343184550382</c:v>
                </c:pt>
                <c:pt idx="1085">
                  <c:v>65.221237763956466</c:v>
                </c:pt>
                <c:pt idx="1086">
                  <c:v>65.229129717663739</c:v>
                </c:pt>
                <c:pt idx="1087">
                  <c:v>65.237019052686449</c:v>
                </c:pt>
                <c:pt idx="1088">
                  <c:v>65.24490577602505</c:v>
                </c:pt>
                <c:pt idx="1089">
                  <c:v>65.252789894666236</c:v>
                </c:pt>
                <c:pt idx="1090">
                  <c:v>65.260671415582962</c:v>
                </c:pt>
                <c:pt idx="1091">
                  <c:v>65.268550345734553</c:v>
                </c:pt>
                <c:pt idx="1092">
                  <c:v>65.276426692066721</c:v>
                </c:pt>
                <c:pt idx="1093">
                  <c:v>65.28430046151162</c:v>
                </c:pt>
                <c:pt idx="1094">
                  <c:v>65.292171660987961</c:v>
                </c:pt>
                <c:pt idx="1095">
                  <c:v>65.300040297400955</c:v>
                </c:pt>
                <c:pt idx="1096">
                  <c:v>65.307906377642482</c:v>
                </c:pt>
                <c:pt idx="1097">
                  <c:v>65.315769908591065</c:v>
                </c:pt>
                <c:pt idx="1098">
                  <c:v>65.323630897111954</c:v>
                </c:pt>
                <c:pt idx="1099">
                  <c:v>65.331489350057211</c:v>
                </c:pt>
                <c:pt idx="1100">
                  <c:v>65.339345274265696</c:v>
                </c:pt>
                <c:pt idx="1101">
                  <c:v>65.347198676563153</c:v>
                </c:pt>
                <c:pt idx="1102">
                  <c:v>65.355049563762293</c:v>
                </c:pt>
                <c:pt idx="1103">
                  <c:v>65.362897942662798</c:v>
                </c:pt>
                <c:pt idx="1104">
                  <c:v>65.370743820051402</c:v>
                </c:pt>
                <c:pt idx="1105">
                  <c:v>65.378587202701951</c:v>
                </c:pt>
                <c:pt idx="1106">
                  <c:v>65.386428097375401</c:v>
                </c:pt>
                <c:pt idx="1107">
                  <c:v>65.394266510819946</c:v>
                </c:pt>
                <c:pt idx="1108">
                  <c:v>65.402102449771036</c:v>
                </c:pt>
                <c:pt idx="1109">
                  <c:v>65.409935920951384</c:v>
                </c:pt>
                <c:pt idx="1110">
                  <c:v>65.4177669310711</c:v>
                </c:pt>
                <c:pt idx="1111">
                  <c:v>65.425595486827675</c:v>
                </c:pt>
                <c:pt idx="1112">
                  <c:v>65.433421594906093</c:v>
                </c:pt>
                <c:pt idx="1113">
                  <c:v>65.441245261978807</c:v>
                </c:pt>
                <c:pt idx="1114">
                  <c:v>65.44906649470586</c:v>
                </c:pt>
                <c:pt idx="1115">
                  <c:v>65.456885299734878</c:v>
                </c:pt>
                <c:pt idx="1116">
                  <c:v>65.464701683701179</c:v>
                </c:pt>
                <c:pt idx="1117">
                  <c:v>65.472515653227774</c:v>
                </c:pt>
                <c:pt idx="1118">
                  <c:v>65.48032721492541</c:v>
                </c:pt>
                <c:pt idx="1119">
                  <c:v>65.488136375392699</c:v>
                </c:pt>
                <c:pt idx="1120">
                  <c:v>65.495943141216074</c:v>
                </c:pt>
                <c:pt idx="1121">
                  <c:v>65.503747518969874</c:v>
                </c:pt>
                <c:pt idx="1122">
                  <c:v>65.51154951521643</c:v>
                </c:pt>
                <c:pt idx="1123">
                  <c:v>65.519349136506023</c:v>
                </c:pt>
                <c:pt idx="1124">
                  <c:v>65.527146389377052</c:v>
                </c:pt>
                <c:pt idx="1125">
                  <c:v>65.53494128035598</c:v>
                </c:pt>
                <c:pt idx="1126">
                  <c:v>65.542733815957433</c:v>
                </c:pt>
                <c:pt idx="1127">
                  <c:v>65.550524002684227</c:v>
                </c:pt>
                <c:pt idx="1128">
                  <c:v>65.558311847027454</c:v>
                </c:pt>
                <c:pt idx="1129">
                  <c:v>65.566097355466482</c:v>
                </c:pt>
                <c:pt idx="1130">
                  <c:v>65.573880534469012</c:v>
                </c:pt>
                <c:pt idx="1131">
                  <c:v>65.581661390491163</c:v>
                </c:pt>
                <c:pt idx="1132">
                  <c:v>65.589439929977473</c:v>
                </c:pt>
                <c:pt idx="1133">
                  <c:v>65.597216159360954</c:v>
                </c:pt>
                <c:pt idx="1134">
                  <c:v>65.604990085063193</c:v>
                </c:pt>
                <c:pt idx="1135">
                  <c:v>65.612761713494336</c:v>
                </c:pt>
                <c:pt idx="1136">
                  <c:v>65.620531051053121</c:v>
                </c:pt>
                <c:pt idx="1137">
                  <c:v>65.628298104127012</c:v>
                </c:pt>
                <c:pt idx="1138">
                  <c:v>65.636062879092137</c:v>
                </c:pt>
                <c:pt idx="1139">
                  <c:v>65.643825382313437</c:v>
                </c:pt>
                <c:pt idx="1140">
                  <c:v>65.651585620144644</c:v>
                </c:pt>
                <c:pt idx="1141">
                  <c:v>65.659343598928345</c:v>
                </c:pt>
                <c:pt idx="1142">
                  <c:v>65.667099324996016</c:v>
                </c:pt>
                <c:pt idx="1143">
                  <c:v>65.674852804668092</c:v>
                </c:pt>
                <c:pt idx="1144">
                  <c:v>65.68260404425402</c:v>
                </c:pt>
                <c:pt idx="1145">
                  <c:v>65.690353050052238</c:v>
                </c:pt>
                <c:pt idx="1146">
                  <c:v>65.698099828350308</c:v>
                </c:pt>
                <c:pt idx="1147">
                  <c:v>65.705844385424911</c:v>
                </c:pt>
                <c:pt idx="1148">
                  <c:v>65.713586727541866</c:v>
                </c:pt>
                <c:pt idx="1149">
                  <c:v>65.721326860956239</c:v>
                </c:pt>
                <c:pt idx="1150">
                  <c:v>65.72906479191235</c:v>
                </c:pt>
                <c:pt idx="1151">
                  <c:v>65.736800526643833</c:v>
                </c:pt>
                <c:pt idx="1152">
                  <c:v>65.74453407137365</c:v>
                </c:pt>
                <c:pt idx="1153">
                  <c:v>65.752265432314161</c:v>
                </c:pt>
                <c:pt idx="1154">
                  <c:v>65.759994615667168</c:v>
                </c:pt>
                <c:pt idx="1155">
                  <c:v>65.767721627623942</c:v>
                </c:pt>
                <c:pt idx="1156">
                  <c:v>65.775446474365268</c:v>
                </c:pt>
                <c:pt idx="1157">
                  <c:v>65.783169162061526</c:v>
                </c:pt>
                <c:pt idx="1158">
                  <c:v>65.790889696872682</c:v>
                </c:pt>
                <c:pt idx="1159">
                  <c:v>65.798608084948341</c:v>
                </c:pt>
                <c:pt idx="1160">
                  <c:v>65.806324332427835</c:v>
                </c:pt>
                <c:pt idx="1161">
                  <c:v>65.814038445440204</c:v>
                </c:pt>
                <c:pt idx="1162">
                  <c:v>65.821750430104274</c:v>
                </c:pt>
                <c:pt idx="1163">
                  <c:v>65.829460292528722</c:v>
                </c:pt>
                <c:pt idx="1164">
                  <c:v>65.83716803881201</c:v>
                </c:pt>
                <c:pt idx="1165">
                  <c:v>65.844873675042578</c:v>
                </c:pt>
                <c:pt idx="1166">
                  <c:v>65.852577207298779</c:v>
                </c:pt>
                <c:pt idx="1167">
                  <c:v>65.860278641648975</c:v>
                </c:pt>
                <c:pt idx="1168">
                  <c:v>65.867977984151551</c:v>
                </c:pt>
                <c:pt idx="1169">
                  <c:v>65.875675240854918</c:v>
                </c:pt>
                <c:pt idx="1170">
                  <c:v>65.883370417797678</c:v>
                </c:pt>
                <c:pt idx="1171">
                  <c:v>65.891063521008519</c:v>
                </c:pt>
                <c:pt idx="1172">
                  <c:v>65.898754556506347</c:v>
                </c:pt>
                <c:pt idx="1173">
                  <c:v>65.906443530300322</c:v>
                </c:pt>
                <c:pt idx="1174">
                  <c:v>65.914130448389841</c:v>
                </c:pt>
                <c:pt idx="1175">
                  <c:v>65.921815316764651</c:v>
                </c:pt>
                <c:pt idx="1176">
                  <c:v>65.929498141404835</c:v>
                </c:pt>
                <c:pt idx="1177">
                  <c:v>65.937178928280858</c:v>
                </c:pt>
                <c:pt idx="1178">
                  <c:v>65.944857683353675</c:v>
                </c:pt>
                <c:pt idx="1179">
                  <c:v>65.952534412574664</c:v>
                </c:pt>
                <c:pt idx="1180">
                  <c:v>65.96020912188574</c:v>
                </c:pt>
                <c:pt idx="1181">
                  <c:v>65.967881817219364</c:v>
                </c:pt>
                <c:pt idx="1182">
                  <c:v>65.975552504498609</c:v>
                </c:pt>
                <c:pt idx="1183">
                  <c:v>65.983221189637177</c:v>
                </c:pt>
                <c:pt idx="1184">
                  <c:v>65.990887878539411</c:v>
                </c:pt>
                <c:pt idx="1185">
                  <c:v>65.998552577100426</c:v>
                </c:pt>
                <c:pt idx="1186">
                  <c:v>66.006215291206047</c:v>
                </c:pt>
                <c:pt idx="1187">
                  <c:v>66.013876026732902</c:v>
                </c:pt>
                <c:pt idx="1188">
                  <c:v>66.02153478954844</c:v>
                </c:pt>
                <c:pt idx="1189">
                  <c:v>66.029191585510986</c:v>
                </c:pt>
                <c:pt idx="1190">
                  <c:v>66.036846420469786</c:v>
                </c:pt>
                <c:pt idx="1191">
                  <c:v>66.044499300265002</c:v>
                </c:pt>
                <c:pt idx="1192">
                  <c:v>66.052150230727804</c:v>
                </c:pt>
                <c:pt idx="1193">
                  <c:v>66.05979921768035</c:v>
                </c:pt>
                <c:pt idx="1194">
                  <c:v>66.067446266935903</c:v>
                </c:pt>
                <c:pt idx="1195">
                  <c:v>66.075091384298773</c:v>
                </c:pt>
                <c:pt idx="1196">
                  <c:v>66.082734575564459</c:v>
                </c:pt>
                <c:pt idx="1197">
                  <c:v>66.090375846519578</c:v>
                </c:pt>
                <c:pt idx="1198">
                  <c:v>66.098015202942008</c:v>
                </c:pt>
                <c:pt idx="1199">
                  <c:v>66.105652650600817</c:v>
                </c:pt>
                <c:pt idx="1200">
                  <c:v>66.113288195256416</c:v>
                </c:pt>
                <c:pt idx="1201">
                  <c:v>66.120921842660493</c:v>
                </c:pt>
                <c:pt idx="1202">
                  <c:v>66.128553598556138</c:v>
                </c:pt>
                <c:pt idx="1203">
                  <c:v>66.136183468677771</c:v>
                </c:pt>
                <c:pt idx="1204">
                  <c:v>66.143811458751301</c:v>
                </c:pt>
                <c:pt idx="1205">
                  <c:v>66.151437574494082</c:v>
                </c:pt>
                <c:pt idx="1206">
                  <c:v>66.159061821614998</c:v>
                </c:pt>
                <c:pt idx="1207">
                  <c:v>66.16668420581442</c:v>
                </c:pt>
                <c:pt idx="1208">
                  <c:v>66.174304732784364</c:v>
                </c:pt>
                <c:pt idx="1209">
                  <c:v>66.181923408208405</c:v>
                </c:pt>
                <c:pt idx="1210">
                  <c:v>66.18954023776179</c:v>
                </c:pt>
                <c:pt idx="1211">
                  <c:v>66.197155227111466</c:v>
                </c:pt>
                <c:pt idx="1212">
                  <c:v>66.204768381916082</c:v>
                </c:pt>
                <c:pt idx="1213">
                  <c:v>66.212379707826045</c:v>
                </c:pt>
                <c:pt idx="1214">
                  <c:v>66.219989210483547</c:v>
                </c:pt>
                <c:pt idx="1215">
                  <c:v>66.227596895522638</c:v>
                </c:pt>
                <c:pt idx="1216">
                  <c:v>66.235202768569224</c:v>
                </c:pt>
                <c:pt idx="1217">
                  <c:v>66.242806835241083</c:v>
                </c:pt>
                <c:pt idx="1218">
                  <c:v>66.250409101147937</c:v>
                </c:pt>
                <c:pt idx="1219">
                  <c:v>66.258009571891492</c:v>
                </c:pt>
                <c:pt idx="1220">
                  <c:v>66.265608253065466</c:v>
                </c:pt>
                <c:pt idx="1221">
                  <c:v>66.273205150255578</c:v>
                </c:pt>
                <c:pt idx="1222">
                  <c:v>66.280800269039659</c:v>
                </c:pt>
                <c:pt idx="1223">
                  <c:v>66.288393614987598</c:v>
                </c:pt>
                <c:pt idx="1224">
                  <c:v>66.295985193661508</c:v>
                </c:pt>
                <c:pt idx="1225">
                  <c:v>66.303575010615603</c:v>
                </c:pt>
                <c:pt idx="1226">
                  <c:v>66.311163071396336</c:v>
                </c:pt>
                <c:pt idx="1227">
                  <c:v>66.318749381542418</c:v>
                </c:pt>
                <c:pt idx="1228">
                  <c:v>66.326333946584811</c:v>
                </c:pt>
                <c:pt idx="1229">
                  <c:v>66.333916772046834</c:v>
                </c:pt>
                <c:pt idx="1230">
                  <c:v>66.341497863444076</c:v>
                </c:pt>
                <c:pt idx="1231">
                  <c:v>66.349077226284592</c:v>
                </c:pt>
                <c:pt idx="1232">
                  <c:v>66.356654866068823</c:v>
                </c:pt>
                <c:pt idx="1233">
                  <c:v>66.364230788289646</c:v>
                </c:pt>
                <c:pt idx="1234">
                  <c:v>66.371804998432395</c:v>
                </c:pt>
                <c:pt idx="1235">
                  <c:v>66.379377501974986</c:v>
                </c:pt>
                <c:pt idx="1236">
                  <c:v>66.386948304387843</c:v>
                </c:pt>
                <c:pt idx="1237">
                  <c:v>66.394517411133947</c:v>
                </c:pt>
                <c:pt idx="1238">
                  <c:v>66.402084827668929</c:v>
                </c:pt>
                <c:pt idx="1239">
                  <c:v>66.40965055944109</c:v>
                </c:pt>
                <c:pt idx="1240">
                  <c:v>66.417214611891353</c:v>
                </c:pt>
                <c:pt idx="1241">
                  <c:v>66.424776990453395</c:v>
                </c:pt>
                <c:pt idx="1242">
                  <c:v>66.432337700553603</c:v>
                </c:pt>
                <c:pt idx="1243">
                  <c:v>66.439896747611172</c:v>
                </c:pt>
                <c:pt idx="1244">
                  <c:v>66.447454137038122</c:v>
                </c:pt>
                <c:pt idx="1245">
                  <c:v>66.455009874239281</c:v>
                </c:pt>
                <c:pt idx="1246">
                  <c:v>66.462563964612357</c:v>
                </c:pt>
                <c:pt idx="1247">
                  <c:v>66.470116413547984</c:v>
                </c:pt>
                <c:pt idx="1248">
                  <c:v>66.477667226429716</c:v>
                </c:pt>
                <c:pt idx="1249">
                  <c:v>66.485216408634116</c:v>
                </c:pt>
                <c:pt idx="1250">
                  <c:v>66.492763965530671</c:v>
                </c:pt>
                <c:pt idx="1251">
                  <c:v>66.500309902482016</c:v>
                </c:pt>
                <c:pt idx="1252">
                  <c:v>66.50785422484374</c:v>
                </c:pt>
                <c:pt idx="1253">
                  <c:v>66.51539693796461</c:v>
                </c:pt>
                <c:pt idx="1254">
                  <c:v>66.5229380471865</c:v>
                </c:pt>
                <c:pt idx="1255">
                  <c:v>66.530477557844421</c:v>
                </c:pt>
                <c:pt idx="1256">
                  <c:v>66.538015475266619</c:v>
                </c:pt>
                <c:pt idx="1257">
                  <c:v>66.545551804774519</c:v>
                </c:pt>
                <c:pt idx="1258">
                  <c:v>66.553086551682853</c:v>
                </c:pt>
                <c:pt idx="1259">
                  <c:v>66.560619721299588</c:v>
                </c:pt>
                <c:pt idx="1260">
                  <c:v>66.568151318926041</c:v>
                </c:pt>
                <c:pt idx="1261">
                  <c:v>66.575681349856879</c:v>
                </c:pt>
                <c:pt idx="1262">
                  <c:v>66.583209819380116</c:v>
                </c:pt>
                <c:pt idx="1263">
                  <c:v>66.590736732777231</c:v>
                </c:pt>
                <c:pt idx="1264">
                  <c:v>66.598262095323093</c:v>
                </c:pt>
                <c:pt idx="1265">
                  <c:v>66.605785912286066</c:v>
                </c:pt>
                <c:pt idx="1266">
                  <c:v>66.613308188928002</c:v>
                </c:pt>
                <c:pt idx="1267">
                  <c:v>66.620828930504288</c:v>
                </c:pt>
                <c:pt idx="1268">
                  <c:v>66.628348142263917</c:v>
                </c:pt>
                <c:pt idx="1269">
                  <c:v>66.635865829449386</c:v>
                </c:pt>
                <c:pt idx="1270">
                  <c:v>66.643381997296913</c:v>
                </c:pt>
                <c:pt idx="1271">
                  <c:v>66.650896651036305</c:v>
                </c:pt>
                <c:pt idx="1272">
                  <c:v>66.65840979589106</c:v>
                </c:pt>
                <c:pt idx="1273">
                  <c:v>66.66592143707841</c:v>
                </c:pt>
                <c:pt idx="1274">
                  <c:v>66.673431579809304</c:v>
                </c:pt>
                <c:pt idx="1275">
                  <c:v>66.68094022928851</c:v>
                </c:pt>
                <c:pt idx="1276">
                  <c:v>66.688447390714543</c:v>
                </c:pt>
                <c:pt idx="1277">
                  <c:v>66.695953069279781</c:v>
                </c:pt>
                <c:pt idx="1278">
                  <c:v>66.70345727017046</c:v>
                </c:pt>
                <c:pt idx="1279">
                  <c:v>66.710959998566693</c:v>
                </c:pt>
                <c:pt idx="1280">
                  <c:v>66.718461259642538</c:v>
                </c:pt>
                <c:pt idx="1281">
                  <c:v>66.725961058565971</c:v>
                </c:pt>
                <c:pt idx="1282">
                  <c:v>66.733459400499001</c:v>
                </c:pt>
                <c:pt idx="1283">
                  <c:v>66.740956290597566</c:v>
                </c:pt>
                <c:pt idx="1284">
                  <c:v>66.748451734011709</c:v>
                </c:pt>
                <c:pt idx="1285">
                  <c:v>66.755945735885504</c:v>
                </c:pt>
                <c:pt idx="1286">
                  <c:v>66.763438301357127</c:v>
                </c:pt>
                <c:pt idx="1287">
                  <c:v>66.770929435558898</c:v>
                </c:pt>
                <c:pt idx="1288">
                  <c:v>66.778419143617256</c:v>
                </c:pt>
                <c:pt idx="1289">
                  <c:v>66.785907430652841</c:v>
                </c:pt>
                <c:pt idx="1290">
                  <c:v>66.793394301780495</c:v>
                </c:pt>
                <c:pt idx="1291">
                  <c:v>66.800879762109318</c:v>
                </c:pt>
                <c:pt idx="1292">
                  <c:v>66.808363816742656</c:v>
                </c:pt>
                <c:pt idx="1293">
                  <c:v>66.815846470778155</c:v>
                </c:pt>
                <c:pt idx="1294">
                  <c:v>66.823327729307792</c:v>
                </c:pt>
                <c:pt idx="1295">
                  <c:v>66.830807597417873</c:v>
                </c:pt>
                <c:pt idx="1296">
                  <c:v>66.838286080189121</c:v>
                </c:pt>
                <c:pt idx="1297">
                  <c:v>66.845763182696643</c:v>
                </c:pt>
                <c:pt idx="1298">
                  <c:v>66.853238910009978</c:v>
                </c:pt>
                <c:pt idx="1299">
                  <c:v>66.860713267193148</c:v>
                </c:pt>
                <c:pt idx="1300">
                  <c:v>66.86818625930465</c:v>
                </c:pt>
                <c:pt idx="1301">
                  <c:v>66.875657891397523</c:v>
                </c:pt>
                <c:pt idx="1302">
                  <c:v>66.88312816851932</c:v>
                </c:pt>
                <c:pt idx="1303">
                  <c:v>66.890597095712209</c:v>
                </c:pt>
                <c:pt idx="1304">
                  <c:v>66.898064678012943</c:v>
                </c:pt>
                <c:pt idx="1305">
                  <c:v>66.905530920452875</c:v>
                </c:pt>
                <c:pt idx="1306">
                  <c:v>66.912995828058087</c:v>
                </c:pt>
                <c:pt idx="1307">
                  <c:v>66.920459405849272</c:v>
                </c:pt>
                <c:pt idx="1308">
                  <c:v>66.927921658841896</c:v>
                </c:pt>
                <c:pt idx="1309">
                  <c:v>66.935382592046125</c:v>
                </c:pt>
                <c:pt idx="1310">
                  <c:v>66.942842210466907</c:v>
                </c:pt>
                <c:pt idx="1311">
                  <c:v>66.950300519104005</c:v>
                </c:pt>
                <c:pt idx="1312">
                  <c:v>66.957757522951951</c:v>
                </c:pt>
                <c:pt idx="1313">
                  <c:v>66.965213227000191</c:v>
                </c:pt>
                <c:pt idx="1314">
                  <c:v>66.972667636233012</c:v>
                </c:pt>
                <c:pt idx="1315">
                  <c:v>66.980120755629585</c:v>
                </c:pt>
                <c:pt idx="1316">
                  <c:v>66.987572590164078</c:v>
                </c:pt>
                <c:pt idx="1317">
                  <c:v>66.995023144805529</c:v>
                </c:pt>
                <c:pt idx="1318">
                  <c:v>67.002472424518018</c:v>
                </c:pt>
                <c:pt idx="1319">
                  <c:v>67.009920434260621</c:v>
                </c:pt>
                <c:pt idx="1320">
                  <c:v>67.01736717898747</c:v>
                </c:pt>
                <c:pt idx="1321">
                  <c:v>67.024812663647708</c:v>
                </c:pt>
                <c:pt idx="1322">
                  <c:v>67.032256893185618</c:v>
                </c:pt>
                <c:pt idx="1323">
                  <c:v>67.039699872540595</c:v>
                </c:pt>
                <c:pt idx="1324">
                  <c:v>67.047141606647131</c:v>
                </c:pt>
                <c:pt idx="1325">
                  <c:v>67.054582100434956</c:v>
                </c:pt>
                <c:pt idx="1326">
                  <c:v>67.062021358828929</c:v>
                </c:pt>
                <c:pt idx="1327">
                  <c:v>67.069459386749188</c:v>
                </c:pt>
                <c:pt idx="1328">
                  <c:v>67.076896189111082</c:v>
                </c:pt>
                <c:pt idx="1329">
                  <c:v>67.084331770825244</c:v>
                </c:pt>
                <c:pt idx="1330">
                  <c:v>67.091766136797617</c:v>
                </c:pt>
                <c:pt idx="1331">
                  <c:v>67.099199291929452</c:v>
                </c:pt>
                <c:pt idx="1332">
                  <c:v>67.106631241117341</c:v>
                </c:pt>
                <c:pt idx="1333">
                  <c:v>67.114061989253315</c:v>
                </c:pt>
                <c:pt idx="1334">
                  <c:v>67.121491541224756</c:v>
                </c:pt>
                <c:pt idx="1335">
                  <c:v>67.128919901914472</c:v>
                </c:pt>
                <c:pt idx="1336">
                  <c:v>67.136347076200749</c:v>
                </c:pt>
                <c:pt idx="1337">
                  <c:v>67.143773068957344</c:v>
                </c:pt>
                <c:pt idx="1338">
                  <c:v>67.151197885053534</c:v>
                </c:pt>
                <c:pt idx="1339">
                  <c:v>67.158621529354093</c:v>
                </c:pt>
                <c:pt idx="1340">
                  <c:v>67.166044006719403</c:v>
                </c:pt>
                <c:pt idx="1341">
                  <c:v>67.173465322005399</c:v>
                </c:pt>
                <c:pt idx="1342">
                  <c:v>67.180885480063623</c:v>
                </c:pt>
                <c:pt idx="1343">
                  <c:v>67.188304485741241</c:v>
                </c:pt>
                <c:pt idx="1344">
                  <c:v>67.195722343881116</c:v>
                </c:pt>
                <c:pt idx="1345">
                  <c:v>67.203139059321757</c:v>
                </c:pt>
                <c:pt idx="1346">
                  <c:v>67.210554636897399</c:v>
                </c:pt>
                <c:pt idx="1347">
                  <c:v>67.217969081438028</c:v>
                </c:pt>
                <c:pt idx="1348">
                  <c:v>67.225382397769351</c:v>
                </c:pt>
                <c:pt idx="1349">
                  <c:v>67.232794590712913</c:v>
                </c:pt>
                <c:pt idx="1350">
                  <c:v>67.240205665085981</c:v>
                </c:pt>
                <c:pt idx="1351">
                  <c:v>67.247615625701755</c:v>
                </c:pt>
                <c:pt idx="1352">
                  <c:v>67.255024477369261</c:v>
                </c:pt>
                <c:pt idx="1353">
                  <c:v>67.262432224893374</c:v>
                </c:pt>
                <c:pt idx="1354">
                  <c:v>67.269838873074917</c:v>
                </c:pt>
                <c:pt idx="1355">
                  <c:v>67.277244426710638</c:v>
                </c:pt>
                <c:pt idx="1356">
                  <c:v>67.284648890593232</c:v>
                </c:pt>
                <c:pt idx="1357">
                  <c:v>67.292052269511402</c:v>
                </c:pt>
                <c:pt idx="1358">
                  <c:v>67.299454568249828</c:v>
                </c:pt>
                <c:pt idx="1359">
                  <c:v>67.306855791589243</c:v>
                </c:pt>
                <c:pt idx="1360">
                  <c:v>67.314255944306439</c:v>
                </c:pt>
                <c:pt idx="1361">
                  <c:v>67.321655031174288</c:v>
                </c:pt>
                <c:pt idx="1362">
                  <c:v>67.329053056961754</c:v>
                </c:pt>
                <c:pt idx="1363">
                  <c:v>67.336450026433951</c:v>
                </c:pt>
                <c:pt idx="1364">
                  <c:v>67.343845944352111</c:v>
                </c:pt>
                <c:pt idx="1365">
                  <c:v>67.351240815473716</c:v>
                </c:pt>
                <c:pt idx="1366">
                  <c:v>67.358634644552367</c:v>
                </c:pt>
                <c:pt idx="1367">
                  <c:v>67.366027436337959</c:v>
                </c:pt>
                <c:pt idx="1368">
                  <c:v>67.373419195576602</c:v>
                </c:pt>
                <c:pt idx="1369">
                  <c:v>67.380809927010702</c:v>
                </c:pt>
                <c:pt idx="1370">
                  <c:v>67.388199635378953</c:v>
                </c:pt>
                <c:pt idx="1371">
                  <c:v>67.395588325416369</c:v>
                </c:pt>
                <c:pt idx="1372">
                  <c:v>67.402976001854327</c:v>
                </c:pt>
                <c:pt idx="1373">
                  <c:v>67.410362669420564</c:v>
                </c:pt>
                <c:pt idx="1374">
                  <c:v>67.417748332839224</c:v>
                </c:pt>
                <c:pt idx="1375">
                  <c:v>67.425132996830854</c:v>
                </c:pt>
                <c:pt idx="1376">
                  <c:v>67.432516666112448</c:v>
                </c:pt>
                <c:pt idx="1377">
                  <c:v>67.439899345397507</c:v>
                </c:pt>
                <c:pt idx="1378">
                  <c:v>67.447281039395975</c:v>
                </c:pt>
                <c:pt idx="1379">
                  <c:v>67.454661752814303</c:v>
                </c:pt>
                <c:pt idx="1380">
                  <c:v>67.462041490355531</c:v>
                </c:pt>
                <c:pt idx="1381">
                  <c:v>67.469420256719232</c:v>
                </c:pt>
                <c:pt idx="1382">
                  <c:v>67.476798056601552</c:v>
                </c:pt>
                <c:pt idx="1383">
                  <c:v>67.484174894695286</c:v>
                </c:pt>
                <c:pt idx="1384">
                  <c:v>67.491550775689817</c:v>
                </c:pt>
                <c:pt idx="1385">
                  <c:v>67.498925704271201</c:v>
                </c:pt>
                <c:pt idx="1386">
                  <c:v>67.506299685122201</c:v>
                </c:pt>
                <c:pt idx="1387">
                  <c:v>67.513672722922237</c:v>
                </c:pt>
                <c:pt idx="1388">
                  <c:v>67.52104482234752</c:v>
                </c:pt>
                <c:pt idx="1389">
                  <c:v>67.528415988070904</c:v>
                </c:pt>
                <c:pt idx="1390">
                  <c:v>67.535786224762134</c:v>
                </c:pt>
                <c:pt idx="1391">
                  <c:v>67.543155537087685</c:v>
                </c:pt>
                <c:pt idx="1392">
                  <c:v>67.550523929710877</c:v>
                </c:pt>
                <c:pt idx="1393">
                  <c:v>67.557891407291848</c:v>
                </c:pt>
                <c:pt idx="1394">
                  <c:v>67.565257974487608</c:v>
                </c:pt>
                <c:pt idx="1395">
                  <c:v>67.572623635952098</c:v>
                </c:pt>
                <c:pt idx="1396">
                  <c:v>67.579988396336105</c:v>
                </c:pt>
                <c:pt idx="1397">
                  <c:v>67.587352260287417</c:v>
                </c:pt>
                <c:pt idx="1398">
                  <c:v>67.594715232450724</c:v>
                </c:pt>
                <c:pt idx="1399">
                  <c:v>67.602077317467746</c:v>
                </c:pt>
                <c:pt idx="1400">
                  <c:v>67.609438519977161</c:v>
                </c:pt>
                <c:pt idx="1401">
                  <c:v>67.616798844614706</c:v>
                </c:pt>
                <c:pt idx="1402">
                  <c:v>67.624158296013164</c:v>
                </c:pt>
                <c:pt idx="1403">
                  <c:v>67.631516878802373</c:v>
                </c:pt>
                <c:pt idx="1404">
                  <c:v>67.638874597609302</c:v>
                </c:pt>
                <c:pt idx="1405">
                  <c:v>67.646231457058008</c:v>
                </c:pt>
                <c:pt idx="1406">
                  <c:v>67.653587461769703</c:v>
                </c:pt>
                <c:pt idx="1407">
                  <c:v>67.660942616362746</c:v>
                </c:pt>
                <c:pt idx="1408">
                  <c:v>67.668296925452708</c:v>
                </c:pt>
                <c:pt idx="1409">
                  <c:v>67.675650393652361</c:v>
                </c:pt>
                <c:pt idx="1410">
                  <c:v>67.683003025571693</c:v>
                </c:pt>
                <c:pt idx="1411">
                  <c:v>67.690354825817977</c:v>
                </c:pt>
                <c:pt idx="1412">
                  <c:v>67.697705798995756</c:v>
                </c:pt>
                <c:pt idx="1413">
                  <c:v>67.705055949706832</c:v>
                </c:pt>
                <c:pt idx="1414">
                  <c:v>67.712405282550378</c:v>
                </c:pt>
                <c:pt idx="1415">
                  <c:v>67.719753802122909</c:v>
                </c:pt>
                <c:pt idx="1416">
                  <c:v>67.727101513018283</c:v>
                </c:pt>
                <c:pt idx="1417">
                  <c:v>67.734448419827771</c:v>
                </c:pt>
                <c:pt idx="1418">
                  <c:v>67.74179452714003</c:v>
                </c:pt>
                <c:pt idx="1419">
                  <c:v>67.749139839541172</c:v>
                </c:pt>
                <c:pt idx="1420">
                  <c:v>67.756484361614767</c:v>
                </c:pt>
                <c:pt idx="1421">
                  <c:v>67.763828097941868</c:v>
                </c:pt>
                <c:pt idx="1422">
                  <c:v>67.771171053101</c:v>
                </c:pt>
                <c:pt idx="1423">
                  <c:v>67.778513231668242</c:v>
                </c:pt>
                <c:pt idx="1424">
                  <c:v>67.785854638217231</c:v>
                </c:pt>
                <c:pt idx="1425">
                  <c:v>67.793195277319128</c:v>
                </c:pt>
                <c:pt idx="1426">
                  <c:v>67.800535153542725</c:v>
                </c:pt>
                <c:pt idx="1427">
                  <c:v>67.807874271454395</c:v>
                </c:pt>
                <c:pt idx="1428">
                  <c:v>67.815212635618181</c:v>
                </c:pt>
                <c:pt idx="1429">
                  <c:v>67.822550250595739</c:v>
                </c:pt>
                <c:pt idx="1430">
                  <c:v>67.829887120946481</c:v>
                </c:pt>
                <c:pt idx="1431">
                  <c:v>67.837223251227428</c:v>
                </c:pt>
                <c:pt idx="1432">
                  <c:v>67.844558645993388</c:v>
                </c:pt>
                <c:pt idx="1433">
                  <c:v>67.851893309796864</c:v>
                </c:pt>
                <c:pt idx="1434">
                  <c:v>67.859227247188215</c:v>
                </c:pt>
                <c:pt idx="1435">
                  <c:v>67.866560462715483</c:v>
                </c:pt>
                <c:pt idx="1436">
                  <c:v>67.873892960924579</c:v>
                </c:pt>
                <c:pt idx="1437">
                  <c:v>67.881224746359251</c:v>
                </c:pt>
                <c:pt idx="1438">
                  <c:v>67.888555823561092</c:v>
                </c:pt>
                <c:pt idx="1439">
                  <c:v>67.895886197069558</c:v>
                </c:pt>
                <c:pt idx="1440">
                  <c:v>67.903215871422034</c:v>
                </c:pt>
                <c:pt idx="1441">
                  <c:v>67.910544851153801</c:v>
                </c:pt>
                <c:pt idx="1442">
                  <c:v>67.917873140798079</c:v>
                </c:pt>
                <c:pt idx="1443">
                  <c:v>67.925200744886098</c:v>
                </c:pt>
                <c:pt idx="1444">
                  <c:v>67.932527667947014</c:v>
                </c:pt>
                <c:pt idx="1445">
                  <c:v>67.939853914508049</c:v>
                </c:pt>
                <c:pt idx="1446">
                  <c:v>67.947179489094395</c:v>
                </c:pt>
                <c:pt idx="1447">
                  <c:v>67.954504396229339</c:v>
                </c:pt>
                <c:pt idx="1448">
                  <c:v>67.961828640434234</c:v>
                </c:pt>
                <c:pt idx="1449">
                  <c:v>67.969152226228545</c:v>
                </c:pt>
                <c:pt idx="1450">
                  <c:v>67.976475158129816</c:v>
                </c:pt>
                <c:pt idx="1451">
                  <c:v>67.983797440653731</c:v>
                </c:pt>
                <c:pt idx="1452">
                  <c:v>67.991119078314171</c:v>
                </c:pt>
                <c:pt idx="1453">
                  <c:v>67.998440075623179</c:v>
                </c:pt>
                <c:pt idx="1454">
                  <c:v>68.005760437091013</c:v>
                </c:pt>
                <c:pt idx="1455">
                  <c:v>68.013080167226136</c:v>
                </c:pt>
                <c:pt idx="1456">
                  <c:v>68.02039927053525</c:v>
                </c:pt>
                <c:pt idx="1457">
                  <c:v>68.027717751523355</c:v>
                </c:pt>
                <c:pt idx="1458">
                  <c:v>68.03503561469374</c:v>
                </c:pt>
                <c:pt idx="1459">
                  <c:v>68.042352864548008</c:v>
                </c:pt>
                <c:pt idx="1460">
                  <c:v>68.049669505586053</c:v>
                </c:pt>
                <c:pt idx="1461">
                  <c:v>68.056985542306151</c:v>
                </c:pt>
                <c:pt idx="1462">
                  <c:v>68.064300979204987</c:v>
                </c:pt>
                <c:pt idx="1463">
                  <c:v>68.071615820777595</c:v>
                </c:pt>
                <c:pt idx="1464">
                  <c:v>68.078930071517433</c:v>
                </c:pt>
                <c:pt idx="1465">
                  <c:v>68.08624373591644</c:v>
                </c:pt>
                <c:pt idx="1466">
                  <c:v>68.093556818464975</c:v>
                </c:pt>
                <c:pt idx="1467">
                  <c:v>68.100869323651878</c:v>
                </c:pt>
                <c:pt idx="1468">
                  <c:v>68.108181255964539</c:v>
                </c:pt>
                <c:pt idx="1469">
                  <c:v>68.115492619888826</c:v>
                </c:pt>
                <c:pt idx="1470">
                  <c:v>68.122803419909204</c:v>
                </c:pt>
                <c:pt idx="1471">
                  <c:v>68.130113660508641</c:v>
                </c:pt>
                <c:pt idx="1472">
                  <c:v>68.137423346168731</c:v>
                </c:pt>
                <c:pt idx="1473">
                  <c:v>68.144732481369729</c:v>
                </c:pt>
                <c:pt idx="1474">
                  <c:v>68.1520410705904</c:v>
                </c:pt>
                <c:pt idx="1475">
                  <c:v>68.159349118308299</c:v>
                </c:pt>
                <c:pt idx="1476">
                  <c:v>68.166656628999576</c:v>
                </c:pt>
                <c:pt idx="1477">
                  <c:v>68.173963607139072</c:v>
                </c:pt>
                <c:pt idx="1478">
                  <c:v>68.181270057200422</c:v>
                </c:pt>
                <c:pt idx="1479">
                  <c:v>68.188575983655895</c:v>
                </c:pt>
                <c:pt idx="1480">
                  <c:v>68.195881390976609</c:v>
                </c:pt>
                <c:pt idx="1481">
                  <c:v>68.203186283632419</c:v>
                </c:pt>
                <c:pt idx="1482">
                  <c:v>68.210490666091985</c:v>
                </c:pt>
                <c:pt idx="1483">
                  <c:v>68.217794542822816</c:v>
                </c:pt>
                <c:pt idx="1484">
                  <c:v>68.225097918291254</c:v>
                </c:pt>
                <c:pt idx="1485">
                  <c:v>68.232400796962494</c:v>
                </c:pt>
                <c:pt idx="1486">
                  <c:v>68.239703183300634</c:v>
                </c:pt>
                <c:pt idx="1487">
                  <c:v>68.247005081768663</c:v>
                </c:pt>
                <c:pt idx="1488">
                  <c:v>68.254306496828534</c:v>
                </c:pt>
                <c:pt idx="1489">
                  <c:v>68.261607432941133</c:v>
                </c:pt>
                <c:pt idx="1490">
                  <c:v>68.268907894566311</c:v>
                </c:pt>
                <c:pt idx="1491">
                  <c:v>68.276207886162908</c:v>
                </c:pt>
                <c:pt idx="1492">
                  <c:v>68.283507412188825</c:v>
                </c:pt>
                <c:pt idx="1493">
                  <c:v>68.290806477100929</c:v>
                </c:pt>
                <c:pt idx="1494">
                  <c:v>68.298105085355203</c:v>
                </c:pt>
                <c:pt idx="1495">
                  <c:v>68.30540324140668</c:v>
                </c:pt>
                <c:pt idx="1496">
                  <c:v>68.312700949709509</c:v>
                </c:pt>
                <c:pt idx="1497">
                  <c:v>68.319998214716932</c:v>
                </c:pt>
                <c:pt idx="1498">
                  <c:v>68.327295040881367</c:v>
                </c:pt>
                <c:pt idx="1499">
                  <c:v>68.334591432654364</c:v>
                </c:pt>
                <c:pt idx="1500">
                  <c:v>68.34188739448669</c:v>
                </c:pt>
                <c:pt idx="1501">
                  <c:v>68.349182930828292</c:v>
                </c:pt>
                <c:pt idx="1502">
                  <c:v>68.356478046128359</c:v>
                </c:pt>
                <c:pt idx="1503">
                  <c:v>68.363772744835316</c:v>
                </c:pt>
                <c:pt idx="1504">
                  <c:v>68.371067031396848</c:v>
                </c:pt>
                <c:pt idx="1505">
                  <c:v>68.378360910259957</c:v>
                </c:pt>
                <c:pt idx="1506">
                  <c:v>68.38565438587095</c:v>
                </c:pt>
                <c:pt idx="1507">
                  <c:v>68.392947462675423</c:v>
                </c:pt>
                <c:pt idx="1508">
                  <c:v>68.400240145118389</c:v>
                </c:pt>
                <c:pt idx="1509">
                  <c:v>68.407532437644193</c:v>
                </c:pt>
                <c:pt idx="1510">
                  <c:v>68.414824344696612</c:v>
                </c:pt>
                <c:pt idx="1511">
                  <c:v>68.42211587071877</c:v>
                </c:pt>
                <c:pt idx="1512">
                  <c:v>68.429407020153306</c:v>
                </c:pt>
                <c:pt idx="1513">
                  <c:v>68.436697797442292</c:v>
                </c:pt>
                <c:pt idx="1514">
                  <c:v>68.44398820702726</c:v>
                </c:pt>
                <c:pt idx="1515">
                  <c:v>68.45127825334923</c:v>
                </c:pt>
                <c:pt idx="1516">
                  <c:v>68.458567940848795</c:v>
                </c:pt>
                <c:pt idx="1517">
                  <c:v>68.465857273966066</c:v>
                </c:pt>
                <c:pt idx="1518">
                  <c:v>68.473146257140698</c:v>
                </c:pt>
                <c:pt idx="1519">
                  <c:v>68.480434894811978</c:v>
                </c:pt>
                <c:pt idx="1520">
                  <c:v>68.487723191418738</c:v>
                </c:pt>
                <c:pt idx="1521">
                  <c:v>68.495011151399481</c:v>
                </c:pt>
                <c:pt idx="1522">
                  <c:v>68.502298779192358</c:v>
                </c:pt>
                <c:pt idx="1523">
                  <c:v>68.509586079235149</c:v>
                </c:pt>
                <c:pt idx="1524">
                  <c:v>68.516873055965377</c:v>
                </c:pt>
                <c:pt idx="1525">
                  <c:v>68.524159713820225</c:v>
                </c:pt>
                <c:pt idx="1526">
                  <c:v>68.531446057236693</c:v>
                </c:pt>
                <c:pt idx="1527">
                  <c:v>68.538732090651393</c:v>
                </c:pt>
                <c:pt idx="1528">
                  <c:v>68.546017818500857</c:v>
                </c:pt>
                <c:pt idx="1529">
                  <c:v>68.553303245221301</c:v>
                </c:pt>
                <c:pt idx="1530">
                  <c:v>68.560588375248855</c:v>
                </c:pt>
                <c:pt idx="1531">
                  <c:v>68.567873213019439</c:v>
                </c:pt>
                <c:pt idx="1532">
                  <c:v>68.575157762968786</c:v>
                </c:pt>
                <c:pt idx="1533">
                  <c:v>68.582442029532587</c:v>
                </c:pt>
                <c:pt idx="1534">
                  <c:v>68.58972601714639</c:v>
                </c:pt>
                <c:pt idx="1535">
                  <c:v>68.597009730245688</c:v>
                </c:pt>
                <c:pt idx="1536">
                  <c:v>68.604293173265901</c:v>
                </c:pt>
                <c:pt idx="1537">
                  <c:v>68.611576350642409</c:v>
                </c:pt>
                <c:pt idx="1538">
                  <c:v>68.618859266810617</c:v>
                </c:pt>
                <c:pt idx="1539">
                  <c:v>68.626141926205875</c:v>
                </c:pt>
                <c:pt idx="1540">
                  <c:v>68.633424333263605</c:v>
                </c:pt>
                <c:pt idx="1541">
                  <c:v>68.640706492419255</c:v>
                </c:pt>
                <c:pt idx="1542">
                  <c:v>68.647988408108375</c:v>
                </c:pt>
                <c:pt idx="1543">
                  <c:v>68.655270084766585</c:v>
                </c:pt>
                <c:pt idx="1544">
                  <c:v>68.662551526829574</c:v>
                </c:pt>
                <c:pt idx="1545">
                  <c:v>68.669832738733291</c:v>
                </c:pt>
                <c:pt idx="1546">
                  <c:v>68.677113724913696</c:v>
                </c:pt>
                <c:pt idx="1547">
                  <c:v>68.684394489806991</c:v>
                </c:pt>
                <c:pt idx="1548">
                  <c:v>68.691675037849578</c:v>
                </c:pt>
                <c:pt idx="1549">
                  <c:v>68.698955373478086</c:v>
                </c:pt>
                <c:pt idx="1550">
                  <c:v>68.706235501129342</c:v>
                </c:pt>
                <c:pt idx="1551">
                  <c:v>68.713515425240473</c:v>
                </c:pt>
                <c:pt idx="1552">
                  <c:v>68.720795150248875</c:v>
                </c:pt>
                <c:pt idx="1553">
                  <c:v>68.728074680592243</c:v>
                </c:pt>
                <c:pt idx="1554">
                  <c:v>68.735354020708613</c:v>
                </c:pt>
                <c:pt idx="1555">
                  <c:v>68.742633175036346</c:v>
                </c:pt>
                <c:pt idx="1556">
                  <c:v>68.749912148014161</c:v>
                </c:pt>
                <c:pt idx="1557">
                  <c:v>68.757190944081216</c:v>
                </c:pt>
                <c:pt idx="1558">
                  <c:v>68.764469567677011</c:v>
                </c:pt>
                <c:pt idx="1559">
                  <c:v>68.771748023241528</c:v>
                </c:pt>
                <c:pt idx="1560">
                  <c:v>68.779026315215205</c:v>
                </c:pt>
                <c:pt idx="1561">
                  <c:v>68.786304448038905</c:v>
                </c:pt>
                <c:pt idx="1562">
                  <c:v>68.793582426154003</c:v>
                </c:pt>
                <c:pt idx="1563">
                  <c:v>68.80086025400243</c:v>
                </c:pt>
                <c:pt idx="1564">
                  <c:v>68.808137936026625</c:v>
                </c:pt>
                <c:pt idx="1565">
                  <c:v>68.815415476669571</c:v>
                </c:pt>
                <c:pt idx="1566">
                  <c:v>68.822692880374845</c:v>
                </c:pt>
                <c:pt idx="1567">
                  <c:v>68.829970151586636</c:v>
                </c:pt>
                <c:pt idx="1568">
                  <c:v>68.837247294749758</c:v>
                </c:pt>
                <c:pt idx="1569">
                  <c:v>68.844524314309652</c:v>
                </c:pt>
                <c:pt idx="1570">
                  <c:v>68.851801214712438</c:v>
                </c:pt>
                <c:pt idx="1571">
                  <c:v>68.859078000404892</c:v>
                </c:pt>
                <c:pt idx="1572">
                  <c:v>68.866354675834543</c:v>
                </c:pt>
                <c:pt idx="1573">
                  <c:v>68.87363124544963</c:v>
                </c:pt>
                <c:pt idx="1574">
                  <c:v>68.880907713699173</c:v>
                </c:pt>
                <c:pt idx="1575">
                  <c:v>68.888184085032904</c:v>
                </c:pt>
                <c:pt idx="1576">
                  <c:v>68.895460363901392</c:v>
                </c:pt>
                <c:pt idx="1577">
                  <c:v>68.902736554756004</c:v>
                </c:pt>
                <c:pt idx="1578">
                  <c:v>68.910012662048999</c:v>
                </c:pt>
                <c:pt idx="1579">
                  <c:v>68.917288690233406</c:v>
                </c:pt>
                <c:pt idx="1580">
                  <c:v>68.92456464376319</c:v>
                </c:pt>
                <c:pt idx="1581">
                  <c:v>68.931840527093243</c:v>
                </c:pt>
                <c:pt idx="1582">
                  <c:v>68.939116344679334</c:v>
                </c:pt>
                <c:pt idx="1583">
                  <c:v>68.946392100978159</c:v>
                </c:pt>
                <c:pt idx="1584">
                  <c:v>68.953667800447462</c:v>
                </c:pt>
                <c:pt idx="1585">
                  <c:v>68.960943447545915</c:v>
                </c:pt>
                <c:pt idx="1586">
                  <c:v>68.968219046733211</c:v>
                </c:pt>
                <c:pt idx="1587">
                  <c:v>68.975494602470064</c:v>
                </c:pt>
                <c:pt idx="1588">
                  <c:v>68.982770119218301</c:v>
                </c:pt>
                <c:pt idx="1589">
                  <c:v>68.990045601440769</c:v>
                </c:pt>
                <c:pt idx="1590">
                  <c:v>68.997321053601425</c:v>
                </c:pt>
                <c:pt idx="1591">
                  <c:v>69.004596480165333</c:v>
                </c:pt>
                <c:pt idx="1592">
                  <c:v>69.011871885598751</c:v>
                </c:pt>
                <c:pt idx="1593">
                  <c:v>69.019147274369018</c:v>
                </c:pt>
                <c:pt idx="1594">
                  <c:v>69.026422650944752</c:v>
                </c:pt>
                <c:pt idx="1595">
                  <c:v>69.033698019795722</c:v>
                </c:pt>
                <c:pt idx="1596">
                  <c:v>69.040973385392888</c:v>
                </c:pt>
                <c:pt idx="1597">
                  <c:v>69.048248752208593</c:v>
                </c:pt>
                <c:pt idx="1598">
                  <c:v>69.055524124716285</c:v>
                </c:pt>
                <c:pt idx="1599">
                  <c:v>69.062799507390864</c:v>
                </c:pt>
                <c:pt idx="1600">
                  <c:v>69.07007490470842</c:v>
                </c:pt>
                <c:pt idx="1601">
                  <c:v>69.077350321146454</c:v>
                </c:pt>
                <c:pt idx="1602">
                  <c:v>69.084625761183815</c:v>
                </c:pt>
                <c:pt idx="1603">
                  <c:v>69.091901229300731</c:v>
                </c:pt>
                <c:pt idx="1604">
                  <c:v>69.099176729978822</c:v>
                </c:pt>
                <c:pt idx="1605">
                  <c:v>69.106452267701172</c:v>
                </c:pt>
                <c:pt idx="1606">
                  <c:v>69.113727846952258</c:v>
                </c:pt>
                <c:pt idx="1607">
                  <c:v>69.121003472218092</c:v>
                </c:pt>
                <c:pt idx="1608">
                  <c:v>69.128279147986134</c:v>
                </c:pt>
                <c:pt idx="1609">
                  <c:v>69.135554878745367</c:v>
                </c:pt>
                <c:pt idx="1610">
                  <c:v>69.142830668986349</c:v>
                </c:pt>
                <c:pt idx="1611">
                  <c:v>69.150106523201131</c:v>
                </c:pt>
                <c:pt idx="1612">
                  <c:v>69.157382445883414</c:v>
                </c:pt>
                <c:pt idx="1613">
                  <c:v>69.164658441528474</c:v>
                </c:pt>
                <c:pt idx="1614">
                  <c:v>69.171934514633193</c:v>
                </c:pt>
                <c:pt idx="1615">
                  <c:v>69.179210669696133</c:v>
                </c:pt>
                <c:pt idx="1616">
                  <c:v>69.186486911217557</c:v>
                </c:pt>
                <c:pt idx="1617">
                  <c:v>69.193763243699337</c:v>
                </c:pt>
                <c:pt idx="1618">
                  <c:v>69.201039671645148</c:v>
                </c:pt>
                <c:pt idx="1619">
                  <c:v>69.208316199560343</c:v>
                </c:pt>
                <c:pt idx="1620">
                  <c:v>69.215592831952065</c:v>
                </c:pt>
                <c:pt idx="1621">
                  <c:v>69.222869573329248</c:v>
                </c:pt>
                <c:pt idx="1622">
                  <c:v>69.230146428202644</c:v>
                </c:pt>
                <c:pt idx="1623">
                  <c:v>69.237423401084769</c:v>
                </c:pt>
                <c:pt idx="1624">
                  <c:v>69.244700496490069</c:v>
                </c:pt>
                <c:pt idx="1625">
                  <c:v>69.25197771893481</c:v>
                </c:pt>
                <c:pt idx="1626">
                  <c:v>69.259255072937208</c:v>
                </c:pt>
                <c:pt idx="1627">
                  <c:v>69.26653256301735</c:v>
                </c:pt>
                <c:pt idx="1628">
                  <c:v>69.273810193697287</c:v>
                </c:pt>
                <c:pt idx="1629">
                  <c:v>69.281087969501058</c:v>
                </c:pt>
                <c:pt idx="1630">
                  <c:v>69.288365894954623</c:v>
                </c:pt>
                <c:pt idx="1631">
                  <c:v>69.295643974586042</c:v>
                </c:pt>
                <c:pt idx="1632">
                  <c:v>69.302922212925338</c:v>
                </c:pt>
                <c:pt idx="1633">
                  <c:v>69.310200614504623</c:v>
                </c:pt>
                <c:pt idx="1634">
                  <c:v>69.317479183858097</c:v>
                </c:pt>
                <c:pt idx="1635">
                  <c:v>69.324757925522036</c:v>
                </c:pt>
                <c:pt idx="1636">
                  <c:v>69.332036844034889</c:v>
                </c:pt>
                <c:pt idx="1637">
                  <c:v>69.33931594393718</c:v>
                </c:pt>
                <c:pt idx="1638">
                  <c:v>69.346595229771694</c:v>
                </c:pt>
                <c:pt idx="1639">
                  <c:v>69.353874706083317</c:v>
                </c:pt>
                <c:pt idx="1640">
                  <c:v>69.361154377419226</c:v>
                </c:pt>
                <c:pt idx="1641">
                  <c:v>69.368434248328825</c:v>
                </c:pt>
                <c:pt idx="1642">
                  <c:v>69.375714323363766</c:v>
                </c:pt>
                <c:pt idx="1643">
                  <c:v>69.382994607078004</c:v>
                </c:pt>
                <c:pt idx="1644">
                  <c:v>69.390275104027793</c:v>
                </c:pt>
                <c:pt idx="1645">
                  <c:v>69.397555818771735</c:v>
                </c:pt>
                <c:pt idx="1646">
                  <c:v>69.404836755870761</c:v>
                </c:pt>
                <c:pt idx="1647">
                  <c:v>69.412117919888246</c:v>
                </c:pt>
                <c:pt idx="1648">
                  <c:v>69.419399315389882</c:v>
                </c:pt>
                <c:pt idx="1649">
                  <c:v>69.426680946943875</c:v>
                </c:pt>
                <c:pt idx="1650">
                  <c:v>69.433962819120836</c:v>
                </c:pt>
                <c:pt idx="1651">
                  <c:v>69.441244936493845</c:v>
                </c:pt>
                <c:pt idx="1652">
                  <c:v>69.448527303638514</c:v>
                </c:pt>
                <c:pt idx="1653">
                  <c:v>69.455809925132954</c:v>
                </c:pt>
                <c:pt idx="1654">
                  <c:v>69.463092805557835</c:v>
                </c:pt>
                <c:pt idx="1655">
                  <c:v>69.4703759494964</c:v>
                </c:pt>
                <c:pt idx="1656">
                  <c:v>69.477659361534464</c:v>
                </c:pt>
                <c:pt idx="1657">
                  <c:v>69.484943046260483</c:v>
                </c:pt>
                <c:pt idx="1658">
                  <c:v>69.492227008265544</c:v>
                </c:pt>
                <c:pt idx="1659">
                  <c:v>69.499511252143378</c:v>
                </c:pt>
                <c:pt idx="1660">
                  <c:v>69.506795782490471</c:v>
                </c:pt>
                <c:pt idx="1661">
                  <c:v>69.514080603905924</c:v>
                </c:pt>
                <c:pt idx="1662">
                  <c:v>69.521365720991682</c:v>
                </c:pt>
                <c:pt idx="1663">
                  <c:v>69.528651138352373</c:v>
                </c:pt>
                <c:pt idx="1664">
                  <c:v>69.535936860595456</c:v>
                </c:pt>
                <c:pt idx="1665">
                  <c:v>69.543222892331173</c:v>
                </c:pt>
                <c:pt idx="1666">
                  <c:v>69.55050923817258</c:v>
                </c:pt>
                <c:pt idx="1667">
                  <c:v>69.557795902735663</c:v>
                </c:pt>
                <c:pt idx="1668">
                  <c:v>69.565082890639232</c:v>
                </c:pt>
                <c:pt idx="1669">
                  <c:v>69.572370206504999</c:v>
                </c:pt>
                <c:pt idx="1670">
                  <c:v>69.579657854957645</c:v>
                </c:pt>
                <c:pt idx="1671">
                  <c:v>69.586945840624779</c:v>
                </c:pt>
                <c:pt idx="1672">
                  <c:v>69.594234168136992</c:v>
                </c:pt>
                <c:pt idx="1673">
                  <c:v>69.60152284212792</c:v>
                </c:pt>
                <c:pt idx="1674">
                  <c:v>69.608811867234138</c:v>
                </c:pt>
                <c:pt idx="1675">
                  <c:v>69.616101248095362</c:v>
                </c:pt>
                <c:pt idx="1676">
                  <c:v>69.623390989354348</c:v>
                </c:pt>
                <c:pt idx="1677">
                  <c:v>69.630681095656954</c:v>
                </c:pt>
                <c:pt idx="1678">
                  <c:v>69.637971571652187</c:v>
                </c:pt>
                <c:pt idx="1679">
                  <c:v>69.645262421992172</c:v>
                </c:pt>
                <c:pt idx="1680">
                  <c:v>69.652553651332212</c:v>
                </c:pt>
                <c:pt idx="1681">
                  <c:v>69.659845264330883</c:v>
                </c:pt>
                <c:pt idx="1682">
                  <c:v>69.667137265649885</c:v>
                </c:pt>
                <c:pt idx="1683">
                  <c:v>69.674429659954242</c:v>
                </c:pt>
                <c:pt idx="1684">
                  <c:v>69.681722451912236</c:v>
                </c:pt>
                <c:pt idx="1685">
                  <c:v>69.689015646195415</c:v>
                </c:pt>
                <c:pt idx="1686">
                  <c:v>69.696309247478723</c:v>
                </c:pt>
                <c:pt idx="1687">
                  <c:v>69.703603260440403</c:v>
                </c:pt>
                <c:pt idx="1688">
                  <c:v>69.710897689762064</c:v>
                </c:pt>
                <c:pt idx="1689">
                  <c:v>69.718192540128783</c:v>
                </c:pt>
                <c:pt idx="1690">
                  <c:v>69.725487816229005</c:v>
                </c:pt>
                <c:pt idx="1691">
                  <c:v>69.732783522754673</c:v>
                </c:pt>
                <c:pt idx="1692">
                  <c:v>69.740079664401151</c:v>
                </c:pt>
                <c:pt idx="1693">
                  <c:v>69.747376245867372</c:v>
                </c:pt>
                <c:pt idx="1694">
                  <c:v>69.754673271855751</c:v>
                </c:pt>
                <c:pt idx="1695">
                  <c:v>69.761970747072283</c:v>
                </c:pt>
                <c:pt idx="1696">
                  <c:v>69.769268676226531</c:v>
                </c:pt>
                <c:pt idx="1697">
                  <c:v>69.776567064031696</c:v>
                </c:pt>
                <c:pt idx="1698">
                  <c:v>69.783865915204544</c:v>
                </c:pt>
                <c:pt idx="1699">
                  <c:v>69.791165234465595</c:v>
                </c:pt>
                <c:pt idx="1700">
                  <c:v>69.798465026538935</c:v>
                </c:pt>
                <c:pt idx="1701">
                  <c:v>69.805765296152487</c:v>
                </c:pt>
                <c:pt idx="1702">
                  <c:v>69.81306604803784</c:v>
                </c:pt>
                <c:pt idx="1703">
                  <c:v>69.82036728693032</c:v>
                </c:pt>
                <c:pt idx="1704">
                  <c:v>69.827669017569107</c:v>
                </c:pt>
                <c:pt idx="1705">
                  <c:v>69.834971244697158</c:v>
                </c:pt>
                <c:pt idx="1706">
                  <c:v>69.842273973061268</c:v>
                </c:pt>
                <c:pt idx="1707">
                  <c:v>69.849577207412139</c:v>
                </c:pt>
                <c:pt idx="1708">
                  <c:v>69.856880952504298</c:v>
                </c:pt>
                <c:pt idx="1709">
                  <c:v>69.864185213096263</c:v>
                </c:pt>
                <c:pt idx="1710">
                  <c:v>69.871489993950433</c:v>
                </c:pt>
                <c:pt idx="1711">
                  <c:v>69.878795299833243</c:v>
                </c:pt>
                <c:pt idx="1712">
                  <c:v>69.886101135515091</c:v>
                </c:pt>
                <c:pt idx="1713">
                  <c:v>69.893407505770412</c:v>
                </c:pt>
                <c:pt idx="1714">
                  <c:v>69.900714415377664</c:v>
                </c:pt>
                <c:pt idx="1715">
                  <c:v>69.908021869119437</c:v>
                </c:pt>
                <c:pt idx="1716">
                  <c:v>69.915329871782404</c:v>
                </c:pt>
                <c:pt idx="1717">
                  <c:v>69.922638428157356</c:v>
                </c:pt>
                <c:pt idx="1718">
                  <c:v>69.929947543039262</c:v>
                </c:pt>
                <c:pt idx="1719">
                  <c:v>69.937257221227284</c:v>
                </c:pt>
                <c:pt idx="1720">
                  <c:v>69.944567467524777</c:v>
                </c:pt>
                <c:pt idx="1721">
                  <c:v>69.951878286739344</c:v>
                </c:pt>
                <c:pt idx="1722">
                  <c:v>69.959189683682879</c:v>
                </c:pt>
                <c:pt idx="1723">
                  <c:v>69.966501663171542</c:v>
                </c:pt>
                <c:pt idx="1724">
                  <c:v>69.973814230025866</c:v>
                </c:pt>
                <c:pt idx="1725">
                  <c:v>69.981127389070636</c:v>
                </c:pt>
                <c:pt idx="1726">
                  <c:v>69.988441145135141</c:v>
                </c:pt>
                <c:pt idx="1727">
                  <c:v>69.99575550305299</c:v>
                </c:pt>
                <c:pt idx="1728">
                  <c:v>70.003070467662255</c:v>
                </c:pt>
                <c:pt idx="1729">
                  <c:v>70.010386043805468</c:v>
                </c:pt>
                <c:pt idx="1730">
                  <c:v>70.017702236329654</c:v>
                </c:pt>
                <c:pt idx="1731">
                  <c:v>70.025019050086328</c:v>
                </c:pt>
                <c:pt idx="1732">
                  <c:v>70.032336489931609</c:v>
                </c:pt>
                <c:pt idx="1733">
                  <c:v>70.039654560726106</c:v>
                </c:pt>
                <c:pt idx="1734">
                  <c:v>70.046973267335119</c:v>
                </c:pt>
                <c:pt idx="1735">
                  <c:v>70.054292614628523</c:v>
                </c:pt>
                <c:pt idx="1736">
                  <c:v>70.061612607480853</c:v>
                </c:pt>
                <c:pt idx="1737">
                  <c:v>70.068933250771337</c:v>
                </c:pt>
                <c:pt idx="1738">
                  <c:v>70.076254549383933</c:v>
                </c:pt>
                <c:pt idx="1739">
                  <c:v>70.083576508207315</c:v>
                </c:pt>
                <c:pt idx="1740">
                  <c:v>70.090899132134965</c:v>
                </c:pt>
                <c:pt idx="1741">
                  <c:v>70.098222426065107</c:v>
                </c:pt>
                <c:pt idx="1742">
                  <c:v>70.105546394900855</c:v>
                </c:pt>
                <c:pt idx="1743">
                  <c:v>70.112871043550157</c:v>
                </c:pt>
                <c:pt idx="1744">
                  <c:v>70.120196376925833</c:v>
                </c:pt>
                <c:pt idx="1745">
                  <c:v>70.127522399945619</c:v>
                </c:pt>
                <c:pt idx="1746">
                  <c:v>70.134849117532227</c:v>
                </c:pt>
                <c:pt idx="1747">
                  <c:v>70.142176534613299</c:v>
                </c:pt>
                <c:pt idx="1748">
                  <c:v>70.149504656121522</c:v>
                </c:pt>
                <c:pt idx="1749">
                  <c:v>70.156833486994557</c:v>
                </c:pt>
                <c:pt idx="1750">
                  <c:v>70.16416303217521</c:v>
                </c:pt>
                <c:pt idx="1751">
                  <c:v>70.171493296611288</c:v>
                </c:pt>
                <c:pt idx="1752">
                  <c:v>70.178824285255786</c:v>
                </c:pt>
                <c:pt idx="1753">
                  <c:v>70.186156003066799</c:v>
                </c:pt>
                <c:pt idx="1754">
                  <c:v>70.193488455007625</c:v>
                </c:pt>
                <c:pt idx="1755">
                  <c:v>70.200821646046776</c:v>
                </c:pt>
                <c:pt idx="1756">
                  <c:v>70.208155581157996</c:v>
                </c:pt>
                <c:pt idx="1757">
                  <c:v>70.21549026532027</c:v>
                </c:pt>
                <c:pt idx="1758">
                  <c:v>70.222825703517927</c:v>
                </c:pt>
                <c:pt idx="1759">
                  <c:v>70.230161900740583</c:v>
                </c:pt>
                <c:pt idx="1760">
                  <c:v>70.237498861983241</c:v>
                </c:pt>
                <c:pt idx="1761">
                  <c:v>70.244836592246301</c:v>
                </c:pt>
                <c:pt idx="1762">
                  <c:v>70.252175096535538</c:v>
                </c:pt>
                <c:pt idx="1763">
                  <c:v>70.259514379862182</c:v>
                </c:pt>
                <c:pt idx="1764">
                  <c:v>70.266854447243006</c:v>
                </c:pt>
                <c:pt idx="1765">
                  <c:v>70.274195303700196</c:v>
                </c:pt>
                <c:pt idx="1766">
                  <c:v>70.281536954261583</c:v>
                </c:pt>
                <c:pt idx="1767">
                  <c:v>70.288879403960465</c:v>
                </c:pt>
                <c:pt idx="1768">
                  <c:v>70.296222657835827</c:v>
                </c:pt>
                <c:pt idx="1769">
                  <c:v>70.303566720932238</c:v>
                </c:pt>
                <c:pt idx="1770">
                  <c:v>70.310911598299967</c:v>
                </c:pt>
                <c:pt idx="1771">
                  <c:v>70.318257294994908</c:v>
                </c:pt>
                <c:pt idx="1772">
                  <c:v>70.325603816078754</c:v>
                </c:pt>
                <c:pt idx="1773">
                  <c:v>70.332951166618955</c:v>
                </c:pt>
                <c:pt idx="1774">
                  <c:v>70.340299351688699</c:v>
                </c:pt>
                <c:pt idx="1775">
                  <c:v>70.347648376367019</c:v>
                </c:pt>
                <c:pt idx="1776">
                  <c:v>70.354998245738798</c:v>
                </c:pt>
                <c:pt idx="1777">
                  <c:v>70.362348964894835</c:v>
                </c:pt>
                <c:pt idx="1778">
                  <c:v>70.369700538931781</c:v>
                </c:pt>
                <c:pt idx="1779">
                  <c:v>70.377052972952285</c:v>
                </c:pt>
                <c:pt idx="1780">
                  <c:v>70.384406272064936</c:v>
                </c:pt>
                <c:pt idx="1781">
                  <c:v>70.391760441384363</c:v>
                </c:pt>
                <c:pt idx="1782">
                  <c:v>70.399115486031249</c:v>
                </c:pt>
                <c:pt idx="1783">
                  <c:v>70.406471411132316</c:v>
                </c:pt>
                <c:pt idx="1784">
                  <c:v>70.413828221820395</c:v>
                </c:pt>
                <c:pt idx="1785">
                  <c:v>70.421185923234489</c:v>
                </c:pt>
                <c:pt idx="1786">
                  <c:v>70.428544520519765</c:v>
                </c:pt>
                <c:pt idx="1787">
                  <c:v>70.435904018827571</c:v>
                </c:pt>
                <c:pt idx="1788">
                  <c:v>70.443264423315512</c:v>
                </c:pt>
                <c:pt idx="1789">
                  <c:v>70.450625739147441</c:v>
                </c:pt>
                <c:pt idx="1790">
                  <c:v>70.457987971493552</c:v>
                </c:pt>
                <c:pt idx="1791">
                  <c:v>70.465351125530347</c:v>
                </c:pt>
                <c:pt idx="1792">
                  <c:v>70.472715206440711</c:v>
                </c:pt>
                <c:pt idx="1793">
                  <c:v>70.480080219413907</c:v>
                </c:pt>
                <c:pt idx="1794">
                  <c:v>70.487446169645679</c:v>
                </c:pt>
                <c:pt idx="1795">
                  <c:v>70.494813062338196</c:v>
                </c:pt>
                <c:pt idx="1796">
                  <c:v>70.502180902700175</c:v>
                </c:pt>
                <c:pt idx="1797">
                  <c:v>70.509549695946774</c:v>
                </c:pt>
                <c:pt idx="1798">
                  <c:v>70.516919447299884</c:v>
                </c:pt>
                <c:pt idx="1799">
                  <c:v>70.524290161987821</c:v>
                </c:pt>
                <c:pt idx="1800">
                  <c:v>70.531661845245694</c:v>
                </c:pt>
                <c:pt idx="1801">
                  <c:v>70.539034502315175</c:v>
                </c:pt>
                <c:pt idx="1802">
                  <c:v>70.546408138444676</c:v>
                </c:pt>
                <c:pt idx="1803">
                  <c:v>70.553782758889369</c:v>
                </c:pt>
                <c:pt idx="1804">
                  <c:v>70.561158368911165</c:v>
                </c:pt>
                <c:pt idx="1805">
                  <c:v>70.568534973778853</c:v>
                </c:pt>
                <c:pt idx="1806">
                  <c:v>70.575912578767969</c:v>
                </c:pt>
                <c:pt idx="1807">
                  <c:v>70.583291189161017</c:v>
                </c:pt>
                <c:pt idx="1808">
                  <c:v>70.590670810247346</c:v>
                </c:pt>
                <c:pt idx="1809">
                  <c:v>70.5980514473233</c:v>
                </c:pt>
                <c:pt idx="1810">
                  <c:v>70.6054331056922</c:v>
                </c:pt>
                <c:pt idx="1811">
                  <c:v>70.612815790664328</c:v>
                </c:pt>
                <c:pt idx="1812">
                  <c:v>70.620199507557132</c:v>
                </c:pt>
                <c:pt idx="1813">
                  <c:v>70.627584261695048</c:v>
                </c:pt>
                <c:pt idx="1814">
                  <c:v>70.634970058409678</c:v>
                </c:pt>
                <c:pt idx="1815">
                  <c:v>70.642356903039783</c:v>
                </c:pt>
                <c:pt idx="1816">
                  <c:v>70.649744800931316</c:v>
                </c:pt>
                <c:pt idx="1817">
                  <c:v>70.657133757437478</c:v>
                </c:pt>
                <c:pt idx="1818">
                  <c:v>70.664523777918745</c:v>
                </c:pt>
                <c:pt idx="1819">
                  <c:v>70.671914867742842</c:v>
                </c:pt>
                <c:pt idx="1820">
                  <c:v>70.679307032284868</c:v>
                </c:pt>
                <c:pt idx="1821">
                  <c:v>70.686700276927326</c:v>
                </c:pt>
                <c:pt idx="1822">
                  <c:v>70.694094607060109</c:v>
                </c:pt>
                <c:pt idx="1823">
                  <c:v>70.701490028080556</c:v>
                </c:pt>
                <c:pt idx="1824">
                  <c:v>70.708886545393497</c:v>
                </c:pt>
                <c:pt idx="1825">
                  <c:v>70.716284164411292</c:v>
                </c:pt>
                <c:pt idx="1826">
                  <c:v>70.72368289055386</c:v>
                </c:pt>
                <c:pt idx="1827">
                  <c:v>70.731082729248683</c:v>
                </c:pt>
                <c:pt idx="1828">
                  <c:v>70.738483685930973</c:v>
                </c:pt>
                <c:pt idx="1829">
                  <c:v>70.745885766043514</c:v>
                </c:pt>
                <c:pt idx="1830">
                  <c:v>70.753288975036824</c:v>
                </c:pt>
                <c:pt idx="1831">
                  <c:v>70.760693318369235</c:v>
                </c:pt>
                <c:pt idx="1832">
                  <c:v>70.768098801506753</c:v>
                </c:pt>
                <c:pt idx="1833">
                  <c:v>70.775505429923314</c:v>
                </c:pt>
                <c:pt idx="1834">
                  <c:v>70.78291320910067</c:v>
                </c:pt>
                <c:pt idx="1835">
                  <c:v>70.790322144528446</c:v>
                </c:pt>
                <c:pt idx="1836">
                  <c:v>70.797732241704253</c:v>
                </c:pt>
                <c:pt idx="1837">
                  <c:v>70.80514350613366</c:v>
                </c:pt>
                <c:pt idx="1838">
                  <c:v>70.812555943330239</c:v>
                </c:pt>
                <c:pt idx="1839">
                  <c:v>70.819969558815629</c:v>
                </c:pt>
                <c:pt idx="1840">
                  <c:v>70.827384358119573</c:v>
                </c:pt>
                <c:pt idx="1841">
                  <c:v>70.834800346779915</c:v>
                </c:pt>
                <c:pt idx="1842">
                  <c:v>70.842217530342694</c:v>
                </c:pt>
                <c:pt idx="1843">
                  <c:v>70.849635914362167</c:v>
                </c:pt>
                <c:pt idx="1844">
                  <c:v>70.857055504400805</c:v>
                </c:pt>
                <c:pt idx="1845">
                  <c:v>70.864476306029403</c:v>
                </c:pt>
                <c:pt idx="1846">
                  <c:v>70.871898324827058</c:v>
                </c:pt>
                <c:pt idx="1847">
                  <c:v>70.879321566381279</c:v>
                </c:pt>
                <c:pt idx="1848">
                  <c:v>70.886746036287903</c:v>
                </c:pt>
                <c:pt idx="1849">
                  <c:v>70.894171740151322</c:v>
                </c:pt>
                <c:pt idx="1850">
                  <c:v>70.901598683584325</c:v>
                </c:pt>
                <c:pt idx="1851">
                  <c:v>70.909026872208273</c:v>
                </c:pt>
                <c:pt idx="1852">
                  <c:v>70.916456311653107</c:v>
                </c:pt>
                <c:pt idx="1853">
                  <c:v>70.923887007557354</c:v>
                </c:pt>
                <c:pt idx="1854">
                  <c:v>70.931318965568195</c:v>
                </c:pt>
                <c:pt idx="1855">
                  <c:v>70.938752191341521</c:v>
                </c:pt>
                <c:pt idx="1856">
                  <c:v>70.94618669054195</c:v>
                </c:pt>
                <c:pt idx="1857">
                  <c:v>70.953622468842852</c:v>
                </c:pt>
                <c:pt idx="1858">
                  <c:v>70.961059531926452</c:v>
                </c:pt>
                <c:pt idx="1859">
                  <c:v>70.968497885483814</c:v>
                </c:pt>
                <c:pt idx="1860">
                  <c:v>70.975937535214896</c:v>
                </c:pt>
                <c:pt idx="1861">
                  <c:v>70.983378486828585</c:v>
                </c:pt>
                <c:pt idx="1862">
                  <c:v>70.990820746042814</c:v>
                </c:pt>
                <c:pt idx="1863">
                  <c:v>70.998264318584475</c:v>
                </c:pt>
                <c:pt idx="1864">
                  <c:v>71.005709210189551</c:v>
                </c:pt>
                <c:pt idx="1865">
                  <c:v>71.013155426603149</c:v>
                </c:pt>
                <c:pt idx="1866">
                  <c:v>71.0206029735795</c:v>
                </c:pt>
                <c:pt idx="1867">
                  <c:v>71.028051856882072</c:v>
                </c:pt>
                <c:pt idx="1868">
                  <c:v>71.035502082283557</c:v>
                </c:pt>
                <c:pt idx="1869">
                  <c:v>71.042953655565896</c:v>
                </c:pt>
                <c:pt idx="1870">
                  <c:v>71.050406582520409</c:v>
                </c:pt>
                <c:pt idx="1871">
                  <c:v>71.05786086894777</c:v>
                </c:pt>
                <c:pt idx="1872">
                  <c:v>71.065316520658044</c:v>
                </c:pt>
                <c:pt idx="1873">
                  <c:v>71.072773543470745</c:v>
                </c:pt>
                <c:pt idx="1874">
                  <c:v>71.080231943214969</c:v>
                </c:pt>
                <c:pt idx="1875">
                  <c:v>71.087691725729258</c:v>
                </c:pt>
                <c:pt idx="1876">
                  <c:v>71.095152896861791</c:v>
                </c:pt>
                <c:pt idx="1877">
                  <c:v>71.102615462470411</c:v>
                </c:pt>
                <c:pt idx="1878">
                  <c:v>71.110079428422566</c:v>
                </c:pt>
                <c:pt idx="1879">
                  <c:v>71.117544800595482</c:v>
                </c:pt>
                <c:pt idx="1880">
                  <c:v>71.125011584876162</c:v>
                </c:pt>
                <c:pt idx="1881">
                  <c:v>71.132479787161387</c:v>
                </c:pt>
                <c:pt idx="1882">
                  <c:v>71.139949413357797</c:v>
                </c:pt>
                <c:pt idx="1883">
                  <c:v>71.147420469381998</c:v>
                </c:pt>
                <c:pt idx="1884">
                  <c:v>71.154892961160485</c:v>
                </c:pt>
                <c:pt idx="1885">
                  <c:v>71.162366894629756</c:v>
                </c:pt>
                <c:pt idx="1886">
                  <c:v>71.169842275736357</c:v>
                </c:pt>
                <c:pt idx="1887">
                  <c:v>71.177319110436983</c:v>
                </c:pt>
                <c:pt idx="1888">
                  <c:v>71.184797404698358</c:v>
                </c:pt>
                <c:pt idx="1889">
                  <c:v>71.192277164497497</c:v>
                </c:pt>
                <c:pt idx="1890">
                  <c:v>71.199758395821547</c:v>
                </c:pt>
                <c:pt idx="1891">
                  <c:v>71.207241104668</c:v>
                </c:pt>
                <c:pt idx="1892">
                  <c:v>71.214725297044666</c:v>
                </c:pt>
                <c:pt idx="1893">
                  <c:v>71.222210978969684</c:v>
                </c:pt>
                <c:pt idx="1894">
                  <c:v>71.229698156471656</c:v>
                </c:pt>
                <c:pt idx="1895">
                  <c:v>71.237186835589611</c:v>
                </c:pt>
                <c:pt idx="1896">
                  <c:v>71.244677022373153</c:v>
                </c:pt>
                <c:pt idx="1897">
                  <c:v>71.252168722882388</c:v>
                </c:pt>
                <c:pt idx="1898">
                  <c:v>71.25966194318805</c:v>
                </c:pt>
                <c:pt idx="1899">
                  <c:v>71.267156689371532</c:v>
                </c:pt>
                <c:pt idx="1900">
                  <c:v>71.274652967524972</c:v>
                </c:pt>
                <c:pt idx="1901">
                  <c:v>71.282150783751234</c:v>
                </c:pt>
                <c:pt idx="1902">
                  <c:v>71.289650144163957</c:v>
                </c:pt>
                <c:pt idx="1903">
                  <c:v>71.297151054887721</c:v>
                </c:pt>
                <c:pt idx="1904">
                  <c:v>71.304653522057905</c:v>
                </c:pt>
                <c:pt idx="1905">
                  <c:v>71.312157551820931</c:v>
                </c:pt>
                <c:pt idx="1906">
                  <c:v>71.319663150334222</c:v>
                </c:pt>
                <c:pt idx="1907">
                  <c:v>71.327170323766168</c:v>
                </c:pt>
                <c:pt idx="1908">
                  <c:v>71.334679078296361</c:v>
                </c:pt>
                <c:pt idx="1909">
                  <c:v>71.342189420115517</c:v>
                </c:pt>
                <c:pt idx="1910">
                  <c:v>71.349701355425537</c:v>
                </c:pt>
                <c:pt idx="1911">
                  <c:v>71.357214890439636</c:v>
                </c:pt>
                <c:pt idx="1912">
                  <c:v>71.364730031382251</c:v>
                </c:pt>
                <c:pt idx="1913">
                  <c:v>71.372246784489263</c:v>
                </c:pt>
                <c:pt idx="1914">
                  <c:v>71.379765156007934</c:v>
                </c:pt>
                <c:pt idx="1915">
                  <c:v>71.387285152196981</c:v>
                </c:pt>
                <c:pt idx="1916">
                  <c:v>71.394806779326657</c:v>
                </c:pt>
                <c:pt idx="1917">
                  <c:v>71.402330043678759</c:v>
                </c:pt>
                <c:pt idx="1918">
                  <c:v>71.40985495154672</c:v>
                </c:pt>
                <c:pt idx="1919">
                  <c:v>71.417381509235653</c:v>
                </c:pt>
                <c:pt idx="1920">
                  <c:v>71.42490972306237</c:v>
                </c:pt>
                <c:pt idx="1921">
                  <c:v>71.432439599355519</c:v>
                </c:pt>
                <c:pt idx="1922">
                  <c:v>71.439971144455512</c:v>
                </c:pt>
                <c:pt idx="1923">
                  <c:v>71.447504364714689</c:v>
                </c:pt>
                <c:pt idx="1924">
                  <c:v>71.455039266497337</c:v>
                </c:pt>
                <c:pt idx="1925">
                  <c:v>71.462575856179697</c:v>
                </c:pt>
                <c:pt idx="1926">
                  <c:v>71.470114140150116</c:v>
                </c:pt>
                <c:pt idx="1927">
                  <c:v>71.477654124808979</c:v>
                </c:pt>
                <c:pt idx="1928">
                  <c:v>71.48519581656889</c:v>
                </c:pt>
                <c:pt idx="1929">
                  <c:v>71.492739221854634</c:v>
                </c:pt>
                <c:pt idx="1930">
                  <c:v>71.500284347103261</c:v>
                </c:pt>
                <c:pt idx="1931">
                  <c:v>71.507831198764137</c:v>
                </c:pt>
                <c:pt idx="1932">
                  <c:v>71.515379783299053</c:v>
                </c:pt>
                <c:pt idx="1933">
                  <c:v>71.522930107182205</c:v>
                </c:pt>
                <c:pt idx="1934">
                  <c:v>71.530482176900264</c:v>
                </c:pt>
                <c:pt idx="1935">
                  <c:v>71.538035998952481</c:v>
                </c:pt>
                <c:pt idx="1936">
                  <c:v>71.545591579850665</c:v>
                </c:pt>
                <c:pt idx="1937">
                  <c:v>71.553148926119363</c:v>
                </c:pt>
                <c:pt idx="1938">
                  <c:v>71.560708044295765</c:v>
                </c:pt>
                <c:pt idx="1939">
                  <c:v>71.568268940929883</c:v>
                </c:pt>
                <c:pt idx="1940">
                  <c:v>71.575831622584516</c:v>
                </c:pt>
                <c:pt idx="1941">
                  <c:v>71.583396095835425</c:v>
                </c:pt>
                <c:pt idx="1942">
                  <c:v>71.59096236727126</c:v>
                </c:pt>
                <c:pt idx="1943">
                  <c:v>71.598530443493686</c:v>
                </c:pt>
                <c:pt idx="1944">
                  <c:v>71.606100331117474</c:v>
                </c:pt>
                <c:pt idx="1945">
                  <c:v>71.613672036770495</c:v>
                </c:pt>
                <c:pt idx="1946">
                  <c:v>71.621245567093766</c:v>
                </c:pt>
                <c:pt idx="1947">
                  <c:v>71.628820928741618</c:v>
                </c:pt>
                <c:pt idx="1948">
                  <c:v>71.636398128381629</c:v>
                </c:pt>
                <c:pt idx="1949">
                  <c:v>71.64397717269479</c:v>
                </c:pt>
                <c:pt idx="1950">
                  <c:v>71.651558068375465</c:v>
                </c:pt>
                <c:pt idx="1951">
                  <c:v>71.659140822131533</c:v>
                </c:pt>
                <c:pt idx="1952">
                  <c:v>71.666725440684417</c:v>
                </c:pt>
                <c:pt idx="1953">
                  <c:v>71.674311930769122</c:v>
                </c:pt>
                <c:pt idx="1954">
                  <c:v>71.681900299134355</c:v>
                </c:pt>
                <c:pt idx="1955">
                  <c:v>71.689490552542523</c:v>
                </c:pt>
                <c:pt idx="1956">
                  <c:v>71.697082697769858</c:v>
                </c:pt>
                <c:pt idx="1957">
                  <c:v>71.704676741606377</c:v>
                </c:pt>
                <c:pt idx="1958">
                  <c:v>71.712272690856096</c:v>
                </c:pt>
                <c:pt idx="1959">
                  <c:v>71.719870552336957</c:v>
                </c:pt>
                <c:pt idx="1960">
                  <c:v>71.727470332880912</c:v>
                </c:pt>
                <c:pt idx="1961">
                  <c:v>71.735072039334128</c:v>
                </c:pt>
                <c:pt idx="1962">
                  <c:v>71.742675678556807</c:v>
                </c:pt>
                <c:pt idx="1963">
                  <c:v>71.750281257423481</c:v>
                </c:pt>
                <c:pt idx="1964">
                  <c:v>71.757888782822889</c:v>
                </c:pt>
                <c:pt idx="1965">
                  <c:v>71.765498261658252</c:v>
                </c:pt>
                <c:pt idx="1966">
                  <c:v>71.773109700847087</c:v>
                </c:pt>
                <c:pt idx="1967">
                  <c:v>71.780723107321464</c:v>
                </c:pt>
                <c:pt idx="1968">
                  <c:v>71.788338488027989</c:v>
                </c:pt>
                <c:pt idx="1969">
                  <c:v>71.795955849927921</c:v>
                </c:pt>
                <c:pt idx="1970">
                  <c:v>71.803575199997155</c:v>
                </c:pt>
                <c:pt idx="1971">
                  <c:v>71.811196545226366</c:v>
                </c:pt>
                <c:pt idx="1972">
                  <c:v>71.81881989262105</c:v>
                </c:pt>
                <c:pt idx="1973">
                  <c:v>71.826445249201555</c:v>
                </c:pt>
                <c:pt idx="1974">
                  <c:v>71.834072622003234</c:v>
                </c:pt>
                <c:pt idx="1975">
                  <c:v>71.84170201807639</c:v>
                </c:pt>
                <c:pt idx="1976">
                  <c:v>71.84933344448649</c:v>
                </c:pt>
                <c:pt idx="1977">
                  <c:v>71.856966908314106</c:v>
                </c:pt>
                <c:pt idx="1978">
                  <c:v>71.864602416655018</c:v>
                </c:pt>
                <c:pt idx="1979">
                  <c:v>71.872239976620349</c:v>
                </c:pt>
                <c:pt idx="1980">
                  <c:v>71.879879595336547</c:v>
                </c:pt>
                <c:pt idx="1981">
                  <c:v>71.887521279945489</c:v>
                </c:pt>
                <c:pt idx="1982">
                  <c:v>71.895165037604571</c:v>
                </c:pt>
                <c:pt idx="1983">
                  <c:v>71.902810875486736</c:v>
                </c:pt>
                <c:pt idx="1984">
                  <c:v>71.910458800780575</c:v>
                </c:pt>
                <c:pt idx="1985">
                  <c:v>71.918108820690406</c:v>
                </c:pt>
                <c:pt idx="1986">
                  <c:v>71.925760942436298</c:v>
                </c:pt>
                <c:pt idx="1987">
                  <c:v>71.933415173254176</c:v>
                </c:pt>
                <c:pt idx="1988">
                  <c:v>71.941071520395894</c:v>
                </c:pt>
                <c:pt idx="1989">
                  <c:v>71.948729991129326</c:v>
                </c:pt>
                <c:pt idx="1990">
                  <c:v>71.956390592738359</c:v>
                </c:pt>
                <c:pt idx="1991">
                  <c:v>71.964053332523065</c:v>
                </c:pt>
                <c:pt idx="1992">
                  <c:v>71.971718217799719</c:v>
                </c:pt>
                <c:pt idx="1993">
                  <c:v>71.97938525590088</c:v>
                </c:pt>
                <c:pt idx="1994">
                  <c:v>71.987054454175436</c:v>
                </c:pt>
                <c:pt idx="1995">
                  <c:v>71.99472581998873</c:v>
                </c:pt>
                <c:pt idx="1996">
                  <c:v>72.002399360722663</c:v>
                </c:pt>
                <c:pt idx="1997">
                  <c:v>72.010075083775618</c:v>
                </c:pt>
                <c:pt idx="1998">
                  <c:v>72.01775299656272</c:v>
                </c:pt>
                <c:pt idx="1999">
                  <c:v>72.025433106515791</c:v>
                </c:pt>
                <c:pt idx="2000" formatCode="General">
                  <c:v>72.033115421083451</c:v>
                </c:pt>
                <c:pt idx="2001" formatCode="General">
                  <c:v>72.040799947731216</c:v>
                </c:pt>
                <c:pt idx="2002" formatCode="General">
                  <c:v>72.04848669394157</c:v>
                </c:pt>
                <c:pt idx="2003" formatCode="General">
                  <c:v>72.056175667214021</c:v>
                </c:pt>
                <c:pt idx="2004" formatCode="General">
                  <c:v>72.063866875065187</c:v>
                </c:pt>
                <c:pt idx="2005" formatCode="General">
                  <c:v>72.071560325028898</c:v>
                </c:pt>
                <c:pt idx="2006" formatCode="General">
                  <c:v>72.07925602465626</c:v>
                </c:pt>
                <c:pt idx="2007" formatCode="General">
                  <c:v>72.086953981515663</c:v>
                </c:pt>
                <c:pt idx="2008" formatCode="General">
                  <c:v>72.094654203193002</c:v>
                </c:pt>
                <c:pt idx="2009" formatCode="General">
                  <c:v>72.102356697291654</c:v>
                </c:pt>
                <c:pt idx="2010" formatCode="General">
                  <c:v>72.110061471432545</c:v>
                </c:pt>
                <c:pt idx="2011" formatCode="General">
                  <c:v>72.117768533254306</c:v>
                </c:pt>
                <c:pt idx="2012" formatCode="General">
                  <c:v>72.125477890413308</c:v>
                </c:pt>
                <c:pt idx="2013" formatCode="General">
                  <c:v>72.133189550583708</c:v>
                </c:pt>
                <c:pt idx="2014" formatCode="General">
                  <c:v>72.140903521457616</c:v>
                </c:pt>
                <c:pt idx="2015" formatCode="General">
                  <c:v>72.148619810745132</c:v>
                </c:pt>
                <c:pt idx="2016" formatCode="General">
                  <c:v>72.156338426174372</c:v>
                </c:pt>
                <c:pt idx="2017" formatCode="General">
                  <c:v>72.164059375491675</c:v>
                </c:pt>
                <c:pt idx="2018" formatCode="General">
                  <c:v>72.171782666461539</c:v>
                </c:pt>
                <c:pt idx="2019" formatCode="General">
                  <c:v>72.179508306866836</c:v>
                </c:pt>
                <c:pt idx="2020" formatCode="General">
                  <c:v>72.187236304508815</c:v>
                </c:pt>
                <c:pt idx="2021" formatCode="General">
                  <c:v>72.194966667207225</c:v>
                </c:pt>
                <c:pt idx="2022" formatCode="General">
                  <c:v>72.202699402800349</c:v>
                </c:pt>
                <c:pt idx="2023" formatCode="General">
                  <c:v>72.210434519145153</c:v>
                </c:pt>
                <c:pt idx="2024" formatCode="General">
                  <c:v>72.218172024117351</c:v>
                </c:pt>
                <c:pt idx="2025" formatCode="General">
                  <c:v>72.225911925611442</c:v>
                </c:pt>
                <c:pt idx="2026" formatCode="General">
                  <c:v>72.233654231540868</c:v>
                </c:pt>
                <c:pt idx="2027" formatCode="General">
                  <c:v>72.241398949838029</c:v>
                </c:pt>
                <c:pt idx="2028" formatCode="General">
                  <c:v>72.249146088454481</c:v>
                </c:pt>
                <c:pt idx="2029" formatCode="General">
                  <c:v>72.256895655360836</c:v>
                </c:pt>
                <c:pt idx="2030" formatCode="General">
                  <c:v>72.264647658547077</c:v>
                </c:pt>
                <c:pt idx="2031" formatCode="General">
                  <c:v>72.272402106022454</c:v>
                </c:pt>
                <c:pt idx="2032" formatCode="General">
                  <c:v>72.28015900581569</c:v>
                </c:pt>
                <c:pt idx="2033" formatCode="General">
                  <c:v>72.287918365975017</c:v>
                </c:pt>
                <c:pt idx="2034" formatCode="General">
                  <c:v>72.295680194568277</c:v>
                </c:pt>
                <c:pt idx="2035" formatCode="General">
                  <c:v>72.303444499683025</c:v>
                </c:pt>
                <c:pt idx="2036" formatCode="General">
                  <c:v>72.311211289426595</c:v>
                </c:pt>
                <c:pt idx="2037" formatCode="General">
                  <c:v>72.318980571926218</c:v>
                </c:pt>
                <c:pt idx="2038" formatCode="General">
                  <c:v>72.326752355329049</c:v>
                </c:pt>
                <c:pt idx="2039" formatCode="General">
                  <c:v>72.334526647802406</c:v>
                </c:pt>
                <c:pt idx="2040" formatCode="General">
                  <c:v>72.342303457533674</c:v>
                </c:pt>
                <c:pt idx="2041" formatCode="General">
                  <c:v>72.350082792730532</c:v>
                </c:pt>
                <c:pt idx="2042" formatCode="General">
                  <c:v>72.35786466162098</c:v>
                </c:pt>
                <c:pt idx="2043" formatCode="General">
                  <c:v>72.365649072453451</c:v>
                </c:pt>
                <c:pt idx="2044" formatCode="General">
                  <c:v>72.373436033496958</c:v>
                </c:pt>
                <c:pt idx="2045" formatCode="General">
                  <c:v>72.381225553041091</c:v>
                </c:pt>
                <c:pt idx="2046" formatCode="General">
                  <c:v>72.389017639396158</c:v>
                </c:pt>
                <c:pt idx="2047" formatCode="General">
                  <c:v>72.39681230089333</c:v>
                </c:pt>
                <c:pt idx="2048" formatCode="General">
                  <c:v>72.404609545884611</c:v>
                </c:pt>
                <c:pt idx="2049" formatCode="General">
                  <c:v>72.412409382743093</c:v>
                </c:pt>
                <c:pt idx="2050" formatCode="General">
                  <c:v>72.420211819862914</c:v>
                </c:pt>
                <c:pt idx="2051" formatCode="General">
                  <c:v>72.428016865659473</c:v>
                </c:pt>
                <c:pt idx="2052" formatCode="General">
                  <c:v>72.435824528569398</c:v>
                </c:pt>
                <c:pt idx="2053" formatCode="General">
                  <c:v>72.443634817050778</c:v>
                </c:pt>
                <c:pt idx="2054" formatCode="General">
                  <c:v>72.451447739583145</c:v>
                </c:pt>
                <c:pt idx="2055" formatCode="General">
                  <c:v>72.459263304667672</c:v>
                </c:pt>
                <c:pt idx="2056" formatCode="General">
                  <c:v>72.467081520827222</c:v>
                </c:pt>
                <c:pt idx="2057" formatCode="General">
                  <c:v>72.474902396606424</c:v>
                </c:pt>
                <c:pt idx="2058" formatCode="General">
                  <c:v>72.482725940571825</c:v>
                </c:pt>
                <c:pt idx="2059" formatCode="General">
                  <c:v>72.49055216131201</c:v>
                </c:pt>
                <c:pt idx="2060" formatCode="General">
                  <c:v>72.498381067437592</c:v>
                </c:pt>
                <c:pt idx="2061" formatCode="General">
                  <c:v>72.506212667581437</c:v>
                </c:pt>
                <c:pt idx="2062" formatCode="General">
                  <c:v>72.514046970398695</c:v>
                </c:pt>
                <c:pt idx="2063" formatCode="General">
                  <c:v>72.521883984566969</c:v>
                </c:pt>
                <c:pt idx="2064" formatCode="General">
                  <c:v>72.529723718786315</c:v>
                </c:pt>
                <c:pt idx="2065" formatCode="General">
                  <c:v>72.537566181779468</c:v>
                </c:pt>
                <c:pt idx="2066" formatCode="General">
                  <c:v>72.545411382291846</c:v>
                </c:pt>
                <c:pt idx="2067" formatCode="General">
                  <c:v>72.553259329091716</c:v>
                </c:pt>
                <c:pt idx="2068" formatCode="General">
                  <c:v>72.561110030970283</c:v>
                </c:pt>
                <c:pt idx="2069" formatCode="General">
                  <c:v>72.568963496741802</c:v>
                </c:pt>
                <c:pt idx="2070" formatCode="General">
                  <c:v>72.57681973524366</c:v>
                </c:pt>
                <c:pt idx="2071" formatCode="General">
                  <c:v>72.584678755336512</c:v>
                </c:pt>
                <c:pt idx="2072" formatCode="General">
                  <c:v>72.5925405659044</c:v>
                </c:pt>
                <c:pt idx="2073" formatCode="General">
                  <c:v>72.600405175854846</c:v>
                </c:pt>
                <c:pt idx="2074" formatCode="General">
                  <c:v>72.60827259411893</c:v>
                </c:pt>
                <c:pt idx="2075" formatCode="General">
                  <c:v>72.616142829651452</c:v>
                </c:pt>
                <c:pt idx="2076" formatCode="General">
                  <c:v>72.624015891431</c:v>
                </c:pt>
                <c:pt idx="2077" formatCode="General">
                  <c:v>72.631891788460123</c:v>
                </c:pt>
                <c:pt idx="2078" formatCode="General">
                  <c:v>72.639770529765357</c:v>
                </c:pt>
                <c:pt idx="2079" formatCode="General">
                  <c:v>72.647652124397425</c:v>
                </c:pt>
                <c:pt idx="2080" formatCode="General">
                  <c:v>72.655536581431292</c:v>
                </c:pt>
                <c:pt idx="2081" formatCode="General">
                  <c:v>72.663423909966284</c:v>
                </c:pt>
                <c:pt idx="2082" formatCode="General">
                  <c:v>72.671314119126222</c:v>
                </c:pt>
                <c:pt idx="2083" formatCode="General">
                  <c:v>72.679207218059602</c:v>
                </c:pt>
                <c:pt idx="2084" formatCode="General">
                  <c:v>72.687103215939473</c:v>
                </c:pt>
                <c:pt idx="2085" formatCode="General">
                  <c:v>72.695002121963896</c:v>
                </c:pt>
                <c:pt idx="2086" formatCode="General">
                  <c:v>72.7029039453558</c:v>
                </c:pt>
                <c:pt idx="2087" formatCode="General">
                  <c:v>72.710808695363198</c:v>
                </c:pt>
                <c:pt idx="2088" formatCode="General">
                  <c:v>72.718716381259256</c:v>
                </c:pt>
                <c:pt idx="2089" formatCode="General">
                  <c:v>72.726627012342519</c:v>
                </c:pt>
                <c:pt idx="2090" formatCode="General">
                  <c:v>72.734540597936927</c:v>
                </c:pt>
                <c:pt idx="2091" formatCode="General">
                  <c:v>72.74245714739196</c:v>
                </c:pt>
                <c:pt idx="2092" formatCode="General">
                  <c:v>72.750376670082758</c:v>
                </c:pt>
                <c:pt idx="2093" formatCode="General">
                  <c:v>72.758299175410272</c:v>
                </c:pt>
                <c:pt idx="2094" formatCode="General">
                  <c:v>72.766224672801386</c:v>
                </c:pt>
                <c:pt idx="2095" formatCode="General">
                  <c:v>72.774153171708988</c:v>
                </c:pt>
                <c:pt idx="2096" formatCode="General">
                  <c:v>72.782084681612133</c:v>
                </c:pt>
                <c:pt idx="2097" formatCode="General">
                  <c:v>72.790019212016162</c:v>
                </c:pt>
                <c:pt idx="2098" formatCode="General">
                  <c:v>72.797956772452849</c:v>
                </c:pt>
                <c:pt idx="2099" formatCode="General">
                  <c:v>72.805897372480487</c:v>
                </c:pt>
                <c:pt idx="2100" formatCode="General">
                  <c:v>72.813841021683984</c:v>
                </c:pt>
                <c:pt idx="2101" formatCode="General">
                  <c:v>72.821787729675123</c:v>
                </c:pt>
                <c:pt idx="2102" formatCode="General">
                  <c:v>72.829737506092542</c:v>
                </c:pt>
                <c:pt idx="2103" formatCode="General">
                  <c:v>72.837690360601968</c:v>
                </c:pt>
                <c:pt idx="2104" formatCode="General">
                  <c:v>72.84564630289627</c:v>
                </c:pt>
                <c:pt idx="2105" formatCode="General">
                  <c:v>72.853605342695616</c:v>
                </c:pt>
                <c:pt idx="2106" formatCode="General">
                  <c:v>72.861567489747657</c:v>
                </c:pt>
                <c:pt idx="2107" formatCode="General">
                  <c:v>72.869532753827556</c:v>
                </c:pt>
                <c:pt idx="2108" formatCode="General">
                  <c:v>72.877501144738218</c:v>
                </c:pt>
                <c:pt idx="2109" formatCode="General">
                  <c:v>72.885472672310343</c:v>
                </c:pt>
                <c:pt idx="2110" formatCode="General">
                  <c:v>72.893447346402638</c:v>
                </c:pt>
                <c:pt idx="2111" formatCode="General">
                  <c:v>72.901425176901881</c:v>
                </c:pt>
                <c:pt idx="2112" formatCode="General">
                  <c:v>72.909406173723099</c:v>
                </c:pt>
                <c:pt idx="2113" formatCode="General">
                  <c:v>72.917390346809668</c:v>
                </c:pt>
                <c:pt idx="2114" formatCode="General">
                  <c:v>72.925377706133517</c:v>
                </c:pt>
                <c:pt idx="2115" formatCode="General">
                  <c:v>72.933368261695179</c:v>
                </c:pt>
                <c:pt idx="2116" formatCode="General">
                  <c:v>72.941362023523993</c:v>
                </c:pt>
                <c:pt idx="2117" formatCode="General">
                  <c:v>72.949359001678218</c:v>
                </c:pt>
                <c:pt idx="2118" formatCode="General">
                  <c:v>72.957359206245158</c:v>
                </c:pt>
                <c:pt idx="2119" formatCode="General">
                  <c:v>72.965362647341365</c:v>
                </c:pt>
                <c:pt idx="2120" formatCode="General">
                  <c:v>72.973369335112665</c:v>
                </c:pt>
                <c:pt idx="2121" formatCode="General">
                  <c:v>72.981379279734455</c:v>
                </c:pt>
                <c:pt idx="2122" formatCode="General">
                  <c:v>72.989392491411692</c:v>
                </c:pt>
                <c:pt idx="2123" formatCode="General">
                  <c:v>72.99740898037912</c:v>
                </c:pt>
                <c:pt idx="2124" formatCode="General">
                  <c:v>73.005428756901466</c:v>
                </c:pt>
                <c:pt idx="2125" formatCode="General">
                  <c:v>73.013451831273443</c:v>
                </c:pt>
                <c:pt idx="2126" formatCode="General">
                  <c:v>73.021478213820004</c:v>
                </c:pt>
                <c:pt idx="2127" formatCode="General">
                  <c:v>73.029507914896485</c:v>
                </c:pt>
                <c:pt idx="2128" formatCode="General">
                  <c:v>73.037540944888676</c:v>
                </c:pt>
                <c:pt idx="2129" formatCode="General">
                  <c:v>73.045577314213048</c:v>
                </c:pt>
                <c:pt idx="2130" formatCode="General">
                  <c:v>73.053617033316883</c:v>
                </c:pt>
                <c:pt idx="2131" formatCode="General">
                  <c:v>73.061660112678439</c:v>
                </c:pt>
                <c:pt idx="2132" formatCode="General">
                  <c:v>73.069706562807028</c:v>
                </c:pt>
                <c:pt idx="2133" formatCode="General">
                  <c:v>73.077756394243252</c:v>
                </c:pt>
                <c:pt idx="2134" formatCode="General">
                  <c:v>73.085809617559121</c:v>
                </c:pt>
                <c:pt idx="2135" formatCode="General">
                  <c:v>73.093866243358221</c:v>
                </c:pt>
                <c:pt idx="2136" formatCode="General">
                  <c:v>73.101926282275841</c:v>
                </c:pt>
                <c:pt idx="2137" formatCode="General">
                  <c:v>73.10998974497916</c:v>
                </c:pt>
                <c:pt idx="2138" formatCode="General">
                  <c:v>73.118056642167389</c:v>
                </c:pt>
                <c:pt idx="2139" formatCode="General">
                  <c:v>73.126126984571926</c:v>
                </c:pt>
                <c:pt idx="2140" formatCode="General">
                  <c:v>73.134200782956526</c:v>
                </c:pt>
                <c:pt idx="2141" formatCode="General">
                  <c:v>73.142278048117447</c:v>
                </c:pt>
                <c:pt idx="2142" formatCode="General">
                  <c:v>73.150358790883629</c:v>
                </c:pt>
                <c:pt idx="2143" formatCode="General">
                  <c:v>73.158443022116842</c:v>
                </c:pt>
                <c:pt idx="2144" formatCode="General">
                  <c:v>73.166530752711836</c:v>
                </c:pt>
                <c:pt idx="2145" formatCode="General">
                  <c:v>73.174621993596517</c:v>
                </c:pt>
                <c:pt idx="2146" formatCode="General">
                  <c:v>73.182716755732187</c:v>
                </c:pt>
                <c:pt idx="2147" formatCode="General">
                  <c:v>73.190815050113486</c:v>
                </c:pt>
                <c:pt idx="2148" formatCode="General">
                  <c:v>73.198916887768874</c:v>
                </c:pt>
                <c:pt idx="2149" formatCode="General">
                  <c:v>73.207022279760494</c:v>
                </c:pt>
                <c:pt idx="2150" formatCode="General">
                  <c:v>73.215131237184579</c:v>
                </c:pt>
                <c:pt idx="2151" formatCode="General">
                  <c:v>73.223243771171482</c:v>
                </c:pt>
                <c:pt idx="2152" formatCode="General">
                  <c:v>73.231359892885877</c:v>
                </c:pt>
                <c:pt idx="2153" formatCode="General">
                  <c:v>73.239479613526939</c:v>
                </c:pt>
                <c:pt idx="2154" formatCode="General">
                  <c:v>73.247602944328548</c:v>
                </c:pt>
                <c:pt idx="2155" formatCode="General">
                  <c:v>73.255729896559373</c:v>
                </c:pt>
                <c:pt idx="2156" formatCode="General">
                  <c:v>73.263860481523153</c:v>
                </c:pt>
                <c:pt idx="2157" formatCode="General">
                  <c:v>73.271994710558815</c:v>
                </c:pt>
                <c:pt idx="2158" formatCode="General">
                  <c:v>73.280132595040655</c:v>
                </c:pt>
                <c:pt idx="2159" formatCode="General">
                  <c:v>73.288274146378484</c:v>
                </c:pt>
                <c:pt idx="2160" formatCode="General">
                  <c:v>73.296419376017909</c:v>
                </c:pt>
                <c:pt idx="2161" formatCode="General">
                  <c:v>73.304568295440376</c:v>
                </c:pt>
                <c:pt idx="2162" formatCode="General">
                  <c:v>73.312720916163485</c:v>
                </c:pt>
                <c:pt idx="2163" formatCode="General">
                  <c:v>73.320877249741059</c:v>
                </c:pt>
                <c:pt idx="2164" formatCode="General">
                  <c:v>73.3290373077634</c:v>
                </c:pt>
                <c:pt idx="2165" formatCode="General">
                  <c:v>73.337201101857445</c:v>
                </c:pt>
                <c:pt idx="2166" formatCode="General">
                  <c:v>73.345368643686911</c:v>
                </c:pt>
                <c:pt idx="2167" formatCode="General">
                  <c:v>73.353539944952615</c:v>
                </c:pt>
                <c:pt idx="2168" formatCode="General">
                  <c:v>73.361715017392513</c:v>
                </c:pt>
                <c:pt idx="2169" formatCode="General">
                  <c:v>73.369893872781915</c:v>
                </c:pt>
                <c:pt idx="2170" formatCode="General">
                  <c:v>73.378076522933767</c:v>
                </c:pt>
                <c:pt idx="2171" formatCode="General">
                  <c:v>73.386262979698799</c:v>
                </c:pt>
                <c:pt idx="2172" formatCode="General">
                  <c:v>73.394453254965583</c:v>
                </c:pt>
                <c:pt idx="2173" formatCode="General">
                  <c:v>73.402647360660993</c:v>
                </c:pt>
                <c:pt idx="2174" formatCode="General">
                  <c:v>73.410845308750126</c:v>
                </c:pt>
                <c:pt idx="2175" formatCode="General">
                  <c:v>73.419047111236722</c:v>
                </c:pt>
                <c:pt idx="2176" formatCode="General">
                  <c:v>73.427252780163187</c:v>
                </c:pt>
                <c:pt idx="2177" formatCode="General">
                  <c:v>73.43546232761085</c:v>
                </c:pt>
                <c:pt idx="2178" formatCode="General">
                  <c:v>73.443675765700263</c:v>
                </c:pt>
                <c:pt idx="2179" formatCode="General">
                  <c:v>73.451893106591271</c:v>
                </c:pt>
                <c:pt idx="2180" formatCode="General">
                  <c:v>73.46011436248321</c:v>
                </c:pt>
                <c:pt idx="2181" formatCode="General">
                  <c:v>73.468339545615251</c:v>
                </c:pt>
                <c:pt idx="2182" formatCode="General">
                  <c:v>73.47656866826641</c:v>
                </c:pt>
                <c:pt idx="2183" formatCode="General">
                  <c:v>73.484801742755948</c:v>
                </c:pt>
                <c:pt idx="2184" formatCode="General">
                  <c:v>73.493038781443417</c:v>
                </c:pt>
                <c:pt idx="2185" formatCode="General">
                  <c:v>73.501279796728952</c:v>
                </c:pt>
                <c:pt idx="2186" formatCode="General">
                  <c:v>73.509524801053487</c:v>
                </c:pt>
                <c:pt idx="2187" formatCode="General">
                  <c:v>73.517773806898944</c:v>
                </c:pt>
                <c:pt idx="2188" formatCode="General">
                  <c:v>73.526026826788396</c:v>
                </c:pt>
                <c:pt idx="2189" formatCode="General">
                  <c:v>73.534283873286384</c:v>
                </c:pt>
                <c:pt idx="2190" formatCode="General">
                  <c:v>73.542544958999045</c:v>
                </c:pt>
                <c:pt idx="2191" formatCode="General">
                  <c:v>73.550810096574352</c:v>
                </c:pt>
                <c:pt idx="2192" formatCode="General">
                  <c:v>73.559079298702372</c:v>
                </c:pt>
                <c:pt idx="2193" formatCode="General">
                  <c:v>73.567352578115432</c:v>
                </c:pt>
                <c:pt idx="2194" formatCode="General">
                  <c:v>73.575629947588354</c:v>
                </c:pt>
                <c:pt idx="2195" formatCode="General">
                  <c:v>73.583911419938673</c:v>
                </c:pt>
                <c:pt idx="2196" formatCode="General">
                  <c:v>73.592197008026901</c:v>
                </c:pt>
                <c:pt idx="2197" formatCode="General">
                  <c:v>73.600486724756692</c:v>
                </c:pt>
                <c:pt idx="2198" formatCode="General">
                  <c:v>73.608780583075088</c:v>
                </c:pt>
                <c:pt idx="2199" formatCode="General">
                  <c:v>73.617078595972785</c:v>
                </c:pt>
                <c:pt idx="2200" formatCode="General">
                  <c:v>73.625380776484306</c:v>
                </c:pt>
                <c:pt idx="2201" formatCode="General">
                  <c:v>73.633687137688256</c:v>
                </c:pt>
                <c:pt idx="2202" formatCode="General">
                  <c:v>73.641997692707562</c:v>
                </c:pt>
                <c:pt idx="2203" formatCode="General">
                  <c:v>73.650312454709692</c:v>
                </c:pt>
                <c:pt idx="2204" formatCode="General">
                  <c:v>73.658631436906873</c:v>
                </c:pt>
                <c:pt idx="2205" formatCode="General">
                  <c:v>73.666954652556413</c:v>
                </c:pt>
                <c:pt idx="2206" formatCode="General">
                  <c:v>73.67528211496078</c:v>
                </c:pt>
                <c:pt idx="2207" formatCode="General">
                  <c:v>73.683613837468002</c:v>
                </c:pt>
                <c:pt idx="2208" formatCode="General">
                  <c:v>73.691949833471853</c:v>
                </c:pt>
                <c:pt idx="2209" formatCode="General">
                  <c:v>73.700290116412035</c:v>
                </c:pt>
                <c:pt idx="2210" formatCode="General">
                  <c:v>73.708634699774464</c:v>
                </c:pt>
                <c:pt idx="2211" formatCode="General">
                  <c:v>73.716983597091584</c:v>
                </c:pt>
                <c:pt idx="2212" formatCode="General">
                  <c:v>73.72533682194252</c:v>
                </c:pt>
                <c:pt idx="2213" formatCode="General">
                  <c:v>73.733694387953335</c:v>
                </c:pt>
                <c:pt idx="2214" formatCode="General">
                  <c:v>73.742056308797331</c:v>
                </c:pt>
                <c:pt idx="2215" formatCode="General">
                  <c:v>73.750422598195271</c:v>
                </c:pt>
                <c:pt idx="2216" formatCode="General">
                  <c:v>73.758793269915643</c:v>
                </c:pt>
                <c:pt idx="2217" formatCode="General">
                  <c:v>73.767168337774862</c:v>
                </c:pt>
                <c:pt idx="2218" formatCode="General">
                  <c:v>73.775547815637665</c:v>
                </c:pt>
                <c:pt idx="2219" formatCode="General">
                  <c:v>73.783931717417161</c:v>
                </c:pt>
                <c:pt idx="2220" formatCode="General">
                  <c:v>73.792320057075301</c:v>
                </c:pt>
                <c:pt idx="2221" formatCode="General">
                  <c:v>73.800712848623007</c:v>
                </c:pt>
                <c:pt idx="2222" formatCode="General">
                  <c:v>73.809110106120485</c:v>
                </c:pt>
                <c:pt idx="2223" formatCode="General">
                  <c:v>73.817511843677451</c:v>
                </c:pt>
                <c:pt idx="2224" formatCode="General">
                  <c:v>73.825918075453487</c:v>
                </c:pt>
                <c:pt idx="2225" formatCode="General">
                  <c:v>73.83432881565821</c:v>
                </c:pt>
                <c:pt idx="2226" formatCode="General">
                  <c:v>73.842744078551576</c:v>
                </c:pt>
                <c:pt idx="2227" formatCode="General">
                  <c:v>73.851163878444211</c:v>
                </c:pt>
                <c:pt idx="2228" formatCode="General">
                  <c:v>73.859588229697536</c:v>
                </c:pt>
                <c:pt idx="2229" formatCode="General">
                  <c:v>73.868017146724284</c:v>
                </c:pt>
                <c:pt idx="2230" formatCode="General">
                  <c:v>73.87645064398852</c:v>
                </c:pt>
                <c:pt idx="2231" formatCode="General">
                  <c:v>73.884888736006076</c:v>
                </c:pt>
                <c:pt idx="2232" formatCode="General">
                  <c:v>73.893331437344798</c:v>
                </c:pt>
                <c:pt idx="2233" formatCode="General">
                  <c:v>73.901778762624829</c:v>
                </c:pt>
                <c:pt idx="2234" formatCode="General">
                  <c:v>73.91023072651889</c:v>
                </c:pt>
                <c:pt idx="2235" formatCode="General">
                  <c:v>73.918687343752552</c:v>
                </c:pt>
                <c:pt idx="2236" formatCode="General">
                  <c:v>73.927148629104536</c:v>
                </c:pt>
                <c:pt idx="2237" formatCode="General">
                  <c:v>73.935614597407053</c:v>
                </c:pt>
                <c:pt idx="2238" formatCode="General">
                  <c:v>73.944085263546029</c:v>
                </c:pt>
                <c:pt idx="2239" formatCode="General">
                  <c:v>73.952560642461421</c:v>
                </c:pt>
                <c:pt idx="2240" formatCode="General">
                  <c:v>73.961040749147557</c:v>
                </c:pt>
                <c:pt idx="2241" formatCode="General">
                  <c:v>73.969525598653334</c:v>
                </c:pt>
                <c:pt idx="2242" formatCode="General">
                  <c:v>73.978015206082617</c:v>
                </c:pt>
                <c:pt idx="2243" formatCode="General">
                  <c:v>73.986509586594522</c:v>
                </c:pt>
                <c:pt idx="2244" formatCode="General">
                  <c:v>73.995008755403688</c:v>
                </c:pt>
                <c:pt idx="2245" formatCode="General">
                  <c:v>74.003512727780631</c:v>
                </c:pt>
                <c:pt idx="2246" formatCode="General">
                  <c:v>74.012021519051999</c:v>
                </c:pt>
                <c:pt idx="2247" formatCode="General">
                  <c:v>74.020535144600942</c:v>
                </c:pt>
                <c:pt idx="2248" formatCode="General">
                  <c:v>74.029053619867355</c:v>
                </c:pt>
                <c:pt idx="2249" formatCode="General">
                  <c:v>74.037576960348289</c:v>
                </c:pt>
                <c:pt idx="2250" formatCode="General">
                  <c:v>74.046105181598165</c:v>
                </c:pt>
                <c:pt idx="2251" formatCode="General">
                  <c:v>74.054638299229183</c:v>
                </c:pt>
                <c:pt idx="2252" formatCode="General">
                  <c:v>74.063176328911581</c:v>
                </c:pt>
                <c:pt idx="2253" formatCode="General">
                  <c:v>74.071719286374005</c:v>
                </c:pt>
                <c:pt idx="2254" formatCode="General">
                  <c:v>74.080267187403834</c:v>
                </c:pt>
                <c:pt idx="2255" formatCode="General">
                  <c:v>74.088820047847449</c:v>
                </c:pt>
                <c:pt idx="2256" formatCode="General">
                  <c:v>74.097377883610648</c:v>
                </c:pt>
                <c:pt idx="2257" formatCode="General">
                  <c:v>74.105940710658913</c:v>
                </c:pt>
                <c:pt idx="2258" formatCode="General">
                  <c:v>74.114508545017799</c:v>
                </c:pt>
                <c:pt idx="2259" formatCode="General">
                  <c:v>74.123081402773224</c:v>
                </c:pt>
                <c:pt idx="2260" formatCode="General">
                  <c:v>74.131659300071831</c:v>
                </c:pt>
                <c:pt idx="2261" formatCode="General">
                  <c:v>74.140242253121386</c:v>
                </c:pt>
                <c:pt idx="2262" formatCode="General">
                  <c:v>74.148830278191028</c:v>
                </c:pt>
                <c:pt idx="2263" formatCode="General">
                  <c:v>74.157423391611658</c:v>
                </c:pt>
                <c:pt idx="2264" formatCode="General">
                  <c:v>74.166021609776308</c:v>
                </c:pt>
                <c:pt idx="2265" formatCode="General">
                  <c:v>74.174624949140508</c:v>
                </c:pt>
                <c:pt idx="2266" formatCode="General">
                  <c:v>74.183233426222543</c:v>
                </c:pt>
                <c:pt idx="2267" formatCode="General">
                  <c:v>74.191847057603965</c:v>
                </c:pt>
                <c:pt idx="2268" formatCode="General">
                  <c:v>74.200465859929793</c:v>
                </c:pt>
                <c:pt idx="2269" formatCode="General">
                  <c:v>74.209089849909034</c:v>
                </c:pt>
                <c:pt idx="2270" formatCode="General">
                  <c:v>74.217719044314876</c:v>
                </c:pt>
                <c:pt idx="2271" formatCode="General">
                  <c:v>74.226353459985248</c:v>
                </c:pt>
                <c:pt idx="2272" formatCode="General">
                  <c:v>74.234993113823023</c:v>
                </c:pt>
                <c:pt idx="2273" formatCode="General">
                  <c:v>74.243638022796489</c:v>
                </c:pt>
                <c:pt idx="2274" formatCode="General">
                  <c:v>74.252288203939699</c:v>
                </c:pt>
                <c:pt idx="2275" formatCode="General">
                  <c:v>74.260943674352845</c:v>
                </c:pt>
                <c:pt idx="2276" formatCode="General">
                  <c:v>74.269604451202639</c:v>
                </c:pt>
                <c:pt idx="2277" formatCode="General">
                  <c:v>74.278270551722713</c:v>
                </c:pt>
                <c:pt idx="2278" formatCode="General">
                  <c:v>74.286941993213972</c:v>
                </c:pt>
                <c:pt idx="2279" formatCode="General">
                  <c:v>74.295618793045051</c:v>
                </c:pt>
                <c:pt idx="2280" formatCode="General">
                  <c:v>74.30430096865264</c:v>
                </c:pt>
                <c:pt idx="2281" formatCode="General">
                  <c:v>74.312988537541912</c:v>
                </c:pt>
                <c:pt idx="2282" formatCode="General">
                  <c:v>74.321681517286891</c:v>
                </c:pt>
                <c:pt idx="2283" formatCode="General">
                  <c:v>74.330379925530906</c:v>
                </c:pt>
                <c:pt idx="2284" formatCode="General">
                  <c:v>74.33908377998695</c:v>
                </c:pt>
                <c:pt idx="2285" formatCode="General">
                  <c:v>74.347793098438132</c:v>
                </c:pt>
                <c:pt idx="2286" formatCode="General">
                  <c:v>74.356507898738045</c:v>
                </c:pt>
                <c:pt idx="2287" formatCode="General">
                  <c:v>74.365228198811153</c:v>
                </c:pt>
                <c:pt idx="2288" formatCode="General">
                  <c:v>74.373954016653315</c:v>
                </c:pt>
                <c:pt idx="2289" formatCode="General">
                  <c:v>74.38268537033214</c:v>
                </c:pt>
                <c:pt idx="2290" formatCode="General">
                  <c:v>74.391422277987303</c:v>
                </c:pt>
                <c:pt idx="2291" formatCode="General">
                  <c:v>74.400164757831178</c:v>
                </c:pt>
                <c:pt idx="2292" formatCode="General">
                  <c:v>74.408912828149184</c:v>
                </c:pt>
                <c:pt idx="2293" formatCode="General">
                  <c:v>74.417666507300083</c:v>
                </c:pt>
                <c:pt idx="2294" formatCode="General">
                  <c:v>74.426425813716619</c:v>
                </c:pt>
                <c:pt idx="2295" formatCode="General">
                  <c:v>74.435190765905858</c:v>
                </c:pt>
                <c:pt idx="2296" formatCode="General">
                  <c:v>74.443961382449586</c:v>
                </c:pt>
                <c:pt idx="2297" formatCode="General">
                  <c:v>74.45273768200488</c:v>
                </c:pt>
                <c:pt idx="2298" formatCode="General">
                  <c:v>74.461519683304431</c:v>
                </c:pt>
                <c:pt idx="2299" formatCode="General">
                  <c:v>74.470307405157044</c:v>
                </c:pt>
                <c:pt idx="2300" formatCode="General">
                  <c:v>74.47910086644815</c:v>
                </c:pt>
                <c:pt idx="2301" formatCode="General">
                  <c:v>74.487900086140129</c:v>
                </c:pt>
                <c:pt idx="2302" formatCode="General">
                  <c:v>74.496705083272914</c:v>
                </c:pt>
                <c:pt idx="2303" formatCode="General">
                  <c:v>74.505515876964367</c:v>
                </c:pt>
                <c:pt idx="2304" formatCode="General">
                  <c:v>74.51433248641078</c:v>
                </c:pt>
                <c:pt idx="2305" formatCode="General">
                  <c:v>74.523154930887358</c:v>
                </c:pt>
                <c:pt idx="2306" formatCode="General">
                  <c:v>74.531983229748661</c:v>
                </c:pt>
                <c:pt idx="2307" formatCode="General">
                  <c:v>74.540817402429084</c:v>
                </c:pt>
                <c:pt idx="2308" formatCode="General">
                  <c:v>74.549657468443414</c:v>
                </c:pt>
                <c:pt idx="2309" formatCode="General">
                  <c:v>74.558503447387196</c:v>
                </c:pt>
                <c:pt idx="2310" formatCode="General">
                  <c:v>74.567355358937334</c:v>
                </c:pt>
                <c:pt idx="2311" formatCode="General">
                  <c:v>74.576213222852502</c:v>
                </c:pt>
                <c:pt idx="2312" formatCode="General">
                  <c:v>74.585077058973681</c:v>
                </c:pt>
                <c:pt idx="2313" formatCode="General">
                  <c:v>74.593946887224703</c:v>
                </c:pt>
                <c:pt idx="2314" formatCode="General">
                  <c:v>74.602822727612661</c:v>
                </c:pt>
                <c:pt idx="2315" formatCode="General">
                  <c:v>74.611704600228464</c:v>
                </c:pt>
                <c:pt idx="2316" formatCode="General">
                  <c:v>74.620592525247375</c:v>
                </c:pt>
                <c:pt idx="2317" formatCode="General">
                  <c:v>74.629486522929525</c:v>
                </c:pt>
                <c:pt idx="2318" formatCode="General">
                  <c:v>74.638386613620369</c:v>
                </c:pt>
                <c:pt idx="2319" formatCode="General">
                  <c:v>74.647292817751278</c:v>
                </c:pt>
                <c:pt idx="2320" formatCode="General">
                  <c:v>74.656205155840041</c:v>
                </c:pt>
                <c:pt idx="2321" formatCode="General">
                  <c:v>74.665123648491445</c:v>
                </c:pt>
                <c:pt idx="2322" formatCode="General">
                  <c:v>74.674048316397702</c:v>
                </c:pt>
                <c:pt idx="2323" formatCode="General">
                  <c:v>74.682979180339103</c:v>
                </c:pt>
                <c:pt idx="2324" formatCode="General">
                  <c:v>74.691916261184545</c:v>
                </c:pt>
                <c:pt idx="2325" formatCode="General">
                  <c:v>74.700859579891954</c:v>
                </c:pt>
                <c:pt idx="2326" formatCode="General">
                  <c:v>74.709809157509056</c:v>
                </c:pt>
                <c:pt idx="2327" formatCode="General">
                  <c:v>74.718765015173773</c:v>
                </c:pt>
                <c:pt idx="2328" formatCode="General">
                  <c:v>74.727727174114804</c:v>
                </c:pt>
                <c:pt idx="2329" formatCode="General">
                  <c:v>74.736695655652284</c:v>
                </c:pt>
                <c:pt idx="2330" formatCode="General">
                  <c:v>74.745670481198232</c:v>
                </c:pt>
                <c:pt idx="2331" formatCode="General">
                  <c:v>74.754651672257211</c:v>
                </c:pt>
                <c:pt idx="2332" formatCode="General">
                  <c:v>74.763639250426905</c:v>
                </c:pt>
                <c:pt idx="2333" formatCode="General">
                  <c:v>74.772633237398637</c:v>
                </c:pt>
                <c:pt idx="2334" formatCode="General">
                  <c:v>74.781633654958071</c:v>
                </c:pt>
                <c:pt idx="2335" formatCode="General">
                  <c:v>74.790640524985676</c:v>
                </c:pt>
                <c:pt idx="2336" formatCode="General">
                  <c:v>74.79965386945743</c:v>
                </c:pt>
                <c:pt idx="2337" formatCode="General">
                  <c:v>74.808673710445376</c:v>
                </c:pt>
                <c:pt idx="2338" formatCode="General">
                  <c:v>74.817700070118235</c:v>
                </c:pt>
                <c:pt idx="2339" formatCode="General">
                  <c:v>74.826732970742015</c:v>
                </c:pt>
                <c:pt idx="2340" formatCode="General">
                  <c:v>74.835772434680663</c:v>
                </c:pt>
                <c:pt idx="2341" formatCode="General">
                  <c:v>74.844818484396626</c:v>
                </c:pt>
                <c:pt idx="2342" formatCode="General">
                  <c:v>74.853871142451553</c:v>
                </c:pt>
                <c:pt idx="2343" formatCode="General">
                  <c:v>74.862930431506854</c:v>
                </c:pt>
                <c:pt idx="2344" formatCode="General">
                  <c:v>74.871996374324439</c:v>
                </c:pt>
                <c:pt idx="2345" formatCode="General">
                  <c:v>74.881068993767215</c:v>
                </c:pt>
                <c:pt idx="2346" formatCode="General">
                  <c:v>74.89014831279988</c:v>
                </c:pt>
                <c:pt idx="2347" formatCode="General">
                  <c:v>74.899234354489508</c:v>
                </c:pt>
                <c:pt idx="2348" formatCode="General">
                  <c:v>74.908327142006172</c:v>
                </c:pt>
                <c:pt idx="2349" formatCode="General">
                  <c:v>74.917426698623686</c:v>
                </c:pt>
                <c:pt idx="2350" formatCode="General">
                  <c:v>74.926533047720255</c:v>
                </c:pt>
                <c:pt idx="2351" formatCode="General">
                  <c:v>74.935646212779119</c:v>
                </c:pt>
                <c:pt idx="2352" formatCode="General">
                  <c:v>74.94476621738923</c:v>
                </c:pt>
                <c:pt idx="2353" formatCode="General">
                  <c:v>74.953893085245994</c:v>
                </c:pt>
                <c:pt idx="2354" formatCode="General">
                  <c:v>74.963026840151926</c:v>
                </c:pt>
                <c:pt idx="2355" formatCode="General">
                  <c:v>74.9721675060173</c:v>
                </c:pt>
                <c:pt idx="2356" formatCode="General">
                  <c:v>74.981315106860976</c:v>
                </c:pt>
                <c:pt idx="2357" formatCode="General">
                  <c:v>74.990469666810995</c:v>
                </c:pt>
                <c:pt idx="2358" formatCode="General">
                  <c:v>74.999631210105335</c:v>
                </c:pt>
                <c:pt idx="2359" formatCode="General">
                  <c:v>75.008799761092646</c:v>
                </c:pt>
                <c:pt idx="2360" formatCode="General">
                  <c:v>75.017975344232923</c:v>
                </c:pt>
                <c:pt idx="2361" formatCode="General">
                  <c:v>75.027157984098338</c:v>
                </c:pt>
                <c:pt idx="2362" formatCode="General">
                  <c:v>75.036347705373899</c:v>
                </c:pt>
                <c:pt idx="2363" formatCode="General">
                  <c:v>75.045544532858187</c:v>
                </c:pt>
                <c:pt idx="2364" formatCode="General">
                  <c:v>75.054748491464153</c:v>
                </c:pt>
                <c:pt idx="2365" formatCode="General">
                  <c:v>75.063959606219882</c:v>
                </c:pt>
                <c:pt idx="2366" formatCode="General">
                  <c:v>75.073177902269279</c:v>
                </c:pt>
                <c:pt idx="2367" formatCode="General">
                  <c:v>75.082403404872949</c:v>
                </c:pt>
                <c:pt idx="2368" formatCode="General">
                  <c:v>75.091636139408891</c:v>
                </c:pt>
                <c:pt idx="2369" formatCode="General">
                  <c:v>75.100876131373312</c:v>
                </c:pt>
                <c:pt idx="2370" formatCode="General">
                  <c:v>75.110123406381405</c:v>
                </c:pt>
                <c:pt idx="2371" formatCode="General">
                  <c:v>75.119377990168161</c:v>
                </c:pt>
                <c:pt idx="2372" formatCode="General">
                  <c:v>75.128639908589165</c:v>
                </c:pt>
                <c:pt idx="2373" formatCode="General">
                  <c:v>75.137909187621389</c:v>
                </c:pt>
                <c:pt idx="2374" formatCode="General">
                  <c:v>75.147185853364064</c:v>
                </c:pt>
                <c:pt idx="2375" formatCode="General">
                  <c:v>75.156469932039442</c:v>
                </c:pt>
                <c:pt idx="2376" formatCode="General">
                  <c:v>75.16576144999361</c:v>
                </c:pt>
                <c:pt idx="2377" formatCode="General">
                  <c:v>75.175060433697425</c:v>
                </c:pt>
                <c:pt idx="2378" formatCode="General">
                  <c:v>75.184366909747283</c:v>
                </c:pt>
                <c:pt idx="2379" formatCode="General">
                  <c:v>75.193680904865985</c:v>
                </c:pt>
                <c:pt idx="2380" formatCode="General">
                  <c:v>75.203002445903579</c:v>
                </c:pt>
                <c:pt idx="2381" formatCode="General">
                  <c:v>75.21233155983829</c:v>
                </c:pt>
                <c:pt idx="2382" formatCode="General">
                  <c:v>75.221668273777297</c:v>
                </c:pt>
                <c:pt idx="2383" formatCode="General">
                  <c:v>75.231012614957763</c:v>
                </c:pt>
                <c:pt idx="2384" formatCode="General">
                  <c:v>75.24036461074752</c:v>
                </c:pt>
                <c:pt idx="2385" formatCode="General">
                  <c:v>75.249724288646135</c:v>
                </c:pt>
                <c:pt idx="2386" formatCode="General">
                  <c:v>75.259091676285777</c:v>
                </c:pt>
                <c:pt idx="2387" formatCode="General">
                  <c:v>75.268466801432055</c:v>
                </c:pt>
                <c:pt idx="2388" formatCode="General">
                  <c:v>75.27784969198504</c:v>
                </c:pt>
                <c:pt idx="2389" formatCode="General">
                  <c:v>75.287240375980105</c:v>
                </c:pt>
                <c:pt idx="2390" formatCode="General">
                  <c:v>75.296638881588947</c:v>
                </c:pt>
                <c:pt idx="2391" formatCode="General">
                  <c:v>75.306045237120443</c:v>
                </c:pt>
                <c:pt idx="2392" formatCode="General">
                  <c:v>75.315459471021697</c:v>
                </c:pt>
                <c:pt idx="2393" formatCode="General">
                  <c:v>75.324881611878908</c:v>
                </c:pt>
                <c:pt idx="2394" formatCode="General">
                  <c:v>75.334311688418424</c:v>
                </c:pt>
                <c:pt idx="2395" formatCode="General">
                  <c:v>75.343749729507621</c:v>
                </c:pt>
                <c:pt idx="2396" formatCode="General">
                  <c:v>75.353195764156013</c:v>
                </c:pt>
                <c:pt idx="2397" formatCode="General">
                  <c:v>75.362649821516172</c:v>
                </c:pt>
                <c:pt idx="2398" formatCode="General">
                  <c:v>75.372111930884699</c:v>
                </c:pt>
                <c:pt idx="2399" formatCode="General">
                  <c:v>75.381582121703346</c:v>
                </c:pt>
                <c:pt idx="2400" formatCode="General">
                  <c:v>75.391060423559949</c:v>
                </c:pt>
                <c:pt idx="2401" formatCode="General">
                  <c:v>75.400546866189444</c:v>
                </c:pt>
                <c:pt idx="2402" formatCode="General">
                  <c:v>75.410041479475026</c:v>
                </c:pt>
                <c:pt idx="2403" formatCode="General">
                  <c:v>75.419544293449107</c:v>
                </c:pt>
                <c:pt idx="2404" formatCode="General">
                  <c:v>75.429055338294333</c:v>
                </c:pt>
                <c:pt idx="2405" formatCode="General">
                  <c:v>75.438574644344769</c:v>
                </c:pt>
                <c:pt idx="2406" formatCode="General">
                  <c:v>75.448102242086904</c:v>
                </c:pt>
                <c:pt idx="2407" formatCode="General">
                  <c:v>75.457638162160762</c:v>
                </c:pt>
                <c:pt idx="2408" formatCode="General">
                  <c:v>75.467182435360982</c:v>
                </c:pt>
                <c:pt idx="2409" formatCode="General">
                  <c:v>75.476735092637924</c:v>
                </c:pt>
                <c:pt idx="2410" formatCode="General">
                  <c:v>75.486296165098864</c:v>
                </c:pt>
                <c:pt idx="2411" formatCode="General">
                  <c:v>75.495865684008976</c:v>
                </c:pt>
                <c:pt idx="2412" formatCode="General">
                  <c:v>75.505443680792624</c:v>
                </c:pt>
                <c:pt idx="2413" formatCode="General">
                  <c:v>75.515030187034384</c:v>
                </c:pt>
                <c:pt idx="2414" formatCode="General">
                  <c:v>75.524625234480325</c:v>
                </c:pt>
                <c:pt idx="2415" formatCode="General">
                  <c:v>75.534228855039046</c:v>
                </c:pt>
                <c:pt idx="2416" formatCode="General">
                  <c:v>75.54384108078294</c:v>
                </c:pt>
                <c:pt idx="2417" formatCode="General">
                  <c:v>75.553461943949415</c:v>
                </c:pt>
                <c:pt idx="2418" formatCode="General">
                  <c:v>75.563091476942034</c:v>
                </c:pt>
                <c:pt idx="2419" formatCode="General">
                  <c:v>75.572729712331707</c:v>
                </c:pt>
                <c:pt idx="2420" formatCode="General">
                  <c:v>75.582376682857969</c:v>
                </c:pt>
                <c:pt idx="2421" formatCode="General">
                  <c:v>75.592032421430261</c:v>
                </c:pt>
                <c:pt idx="2422" formatCode="General">
                  <c:v>75.601696961129036</c:v>
                </c:pt>
                <c:pt idx="2423" formatCode="General">
                  <c:v>75.611370335207155</c:v>
                </c:pt>
                <c:pt idx="2424" formatCode="General">
                  <c:v>75.621052577091078</c:v>
                </c:pt>
                <c:pt idx="2425" formatCode="General">
                  <c:v>75.630743720382199</c:v>
                </c:pt>
                <c:pt idx="2426" formatCode="General">
                  <c:v>75.640443798858072</c:v>
                </c:pt>
                <c:pt idx="2427" formatCode="General">
                  <c:v>75.650152846473802</c:v>
                </c:pt>
                <c:pt idx="2428" formatCode="General">
                  <c:v>75.659870897363291</c:v>
                </c:pt>
                <c:pt idx="2429" formatCode="General">
                  <c:v>75.669597985840653</c:v>
                </c:pt>
                <c:pt idx="2430" formatCode="General">
                  <c:v>75.67933414640143</c:v>
                </c:pt>
                <c:pt idx="2431" formatCode="General">
                  <c:v>75.689079413724087</c:v>
                </c:pt>
                <c:pt idx="2432" formatCode="General">
                  <c:v>75.698833822671276</c:v>
                </c:pt>
                <c:pt idx="2433" formatCode="General">
                  <c:v>75.708597408291311</c:v>
                </c:pt>
                <c:pt idx="2434" formatCode="General">
                  <c:v>75.718370205819454</c:v>
                </c:pt>
                <c:pt idx="2435" formatCode="General">
                  <c:v>75.728152250679457</c:v>
                </c:pt>
                <c:pt idx="2436" formatCode="General">
                  <c:v>75.737943578484831</c:v>
                </c:pt>
                <c:pt idx="2437" formatCode="General">
                  <c:v>75.747744225040449</c:v>
                </c:pt>
                <c:pt idx="2438" formatCode="General">
                  <c:v>75.757554226343828</c:v>
                </c:pt>
                <c:pt idx="2439" formatCode="General">
                  <c:v>75.767373618586745</c:v>
                </c:pt>
                <c:pt idx="2440" formatCode="General">
                  <c:v>75.777202438156593</c:v>
                </c:pt>
                <c:pt idx="2441" formatCode="General">
                  <c:v>75.78704072163795</c:v>
                </c:pt>
                <c:pt idx="2442" formatCode="General">
                  <c:v>75.796888505814067</c:v>
                </c:pt>
                <c:pt idx="2443" formatCode="General">
                  <c:v>75.806745827668379</c:v>
                </c:pt>
                <c:pt idx="2444" formatCode="General">
                  <c:v>75.816612724386033</c:v>
                </c:pt>
                <c:pt idx="2445" formatCode="General">
                  <c:v>75.826489233355431</c:v>
                </c:pt>
                <c:pt idx="2446" formatCode="General">
                  <c:v>75.83637539216987</c:v>
                </c:pt>
                <c:pt idx="2447" formatCode="General">
                  <c:v>75.846271238629029</c:v>
                </c:pt>
                <c:pt idx="2448" formatCode="General">
                  <c:v>75.856176810740621</c:v>
                </c:pt>
                <c:pt idx="2449" formatCode="General">
                  <c:v>75.866092146721954</c:v>
                </c:pt>
                <c:pt idx="2450" formatCode="General">
                  <c:v>75.876017285001666</c:v>
                </c:pt>
                <c:pt idx="2451" formatCode="General">
                  <c:v>75.885952264221217</c:v>
                </c:pt>
                <c:pt idx="2452" formatCode="General">
                  <c:v>75.895897123236693</c:v>
                </c:pt>
                <c:pt idx="2453" formatCode="General">
                  <c:v>75.905851901120386</c:v>
                </c:pt>
                <c:pt idx="2454" formatCode="General">
                  <c:v>75.915816637162507</c:v>
                </c:pt>
                <c:pt idx="2455" formatCode="General">
                  <c:v>75.925791370872972</c:v>
                </c:pt>
                <c:pt idx="2456" formatCode="General">
                  <c:v>75.93577614198297</c:v>
                </c:pt>
                <c:pt idx="2457" formatCode="General">
                  <c:v>75.945770990446917</c:v>
                </c:pt>
                <c:pt idx="2458" formatCode="General">
                  <c:v>75.955775956444015</c:v>
                </c:pt>
                <c:pt idx="2459" formatCode="General">
                  <c:v>75.965791080380185</c:v>
                </c:pt>
                <c:pt idx="2460" formatCode="General">
                  <c:v>75.975816402889748</c:v>
                </c:pt>
                <c:pt idx="2461" formatCode="General">
                  <c:v>75.985851964837309</c:v>
                </c:pt>
                <c:pt idx="2462" formatCode="General">
                  <c:v>75.995897807319608</c:v>
                </c:pt>
                <c:pt idx="2463" formatCode="General">
                  <c:v>76.005953971667296</c:v>
                </c:pt>
                <c:pt idx="2464" formatCode="General">
                  <c:v>76.016020499446896</c:v>
                </c:pt>
                <c:pt idx="2465" formatCode="General">
                  <c:v>76.026097432462578</c:v>
                </c:pt>
                <c:pt idx="2466" formatCode="General">
                  <c:v>76.036184812758208</c:v>
                </c:pt>
                <c:pt idx="2467" formatCode="General">
                  <c:v>76.04628268261915</c:v>
                </c:pt>
                <c:pt idx="2468" formatCode="General">
                  <c:v>76.056391084574315</c:v>
                </c:pt>
                <c:pt idx="2469" formatCode="General">
                  <c:v>76.066510061398063</c:v>
                </c:pt>
                <c:pt idx="2470" formatCode="General">
                  <c:v>76.076639656112178</c:v>
                </c:pt>
                <c:pt idx="2471" formatCode="General">
                  <c:v>76.086779911987961</c:v>
                </c:pt>
                <c:pt idx="2472" formatCode="General">
                  <c:v>76.096930872548185</c:v>
                </c:pt>
                <c:pt idx="2473" formatCode="General">
                  <c:v>76.107092581569191</c:v>
                </c:pt>
                <c:pt idx="2474" formatCode="General">
                  <c:v>76.117265083082884</c:v>
                </c:pt>
                <c:pt idx="2475" formatCode="General">
                  <c:v>76.127448421378958</c:v>
                </c:pt>
                <c:pt idx="2476" formatCode="General">
                  <c:v>76.137642641006835</c:v>
                </c:pt>
                <c:pt idx="2477" formatCode="General">
                  <c:v>76.147847786778001</c:v>
                </c:pt>
                <c:pt idx="2478" formatCode="General">
                  <c:v>76.158063903767996</c:v>
                </c:pt>
                <c:pt idx="2479" formatCode="General">
                  <c:v>76.16829103731871</c:v>
                </c:pt>
                <c:pt idx="2480" formatCode="General">
                  <c:v>76.178529233040493</c:v>
                </c:pt>
                <c:pt idx="2481" formatCode="General">
                  <c:v>76.188778536814439</c:v>
                </c:pt>
                <c:pt idx="2482" formatCode="General">
                  <c:v>76.199038994794677</c:v>
                </c:pt>
                <c:pt idx="2483" formatCode="General">
                  <c:v>76.20931065341054</c:v>
                </c:pt>
                <c:pt idx="2484" formatCode="General">
                  <c:v>76.21959355936896</c:v>
                </c:pt>
                <c:pt idx="2485" formatCode="General">
                  <c:v>76.229887759656734</c:v>
                </c:pt>
                <c:pt idx="2486" formatCode="General">
                  <c:v>76.240193301542902</c:v>
                </c:pt>
                <c:pt idx="2487" formatCode="General">
                  <c:v>76.250510232581092</c:v>
                </c:pt>
                <c:pt idx="2488" formatCode="General">
                  <c:v>76.260838600611962</c:v>
                </c:pt>
                <c:pt idx="2489" formatCode="General">
                  <c:v>76.271178453765586</c:v>
                </c:pt>
                <c:pt idx="2490" formatCode="General">
                  <c:v>76.281529840463904</c:v>
                </c:pt>
                <c:pt idx="2491" formatCode="General">
                  <c:v>76.291892809423231</c:v>
                </c:pt>
                <c:pt idx="2492" formatCode="General">
                  <c:v>76.302267409656721</c:v>
                </c:pt>
                <c:pt idx="2493" formatCode="General">
                  <c:v>76.312653690476949</c:v>
                </c:pt>
                <c:pt idx="2494" formatCode="General">
                  <c:v>76.323051701498386</c:v>
                </c:pt>
                <c:pt idx="2495" formatCode="General">
                  <c:v>76.333461492640069</c:v>
                </c:pt>
                <c:pt idx="2496" formatCode="General">
                  <c:v>76.343883114128161</c:v>
                </c:pt>
                <c:pt idx="2497" formatCode="General">
                  <c:v>76.35431661649865</c:v>
                </c:pt>
                <c:pt idx="2498" formatCode="General">
                  <c:v>76.364762050599907</c:v>
                </c:pt>
                <c:pt idx="2499" formatCode="General">
                  <c:v>76.375219467595556</c:v>
                </c:pt>
                <c:pt idx="2500" formatCode="General">
                  <c:v>76.385688918967006</c:v>
                </c:pt>
                <c:pt idx="2501" formatCode="General">
                  <c:v>76.396170456516373</c:v>
                </c:pt>
                <c:pt idx="2502" formatCode="General">
                  <c:v>76.406664132369201</c:v>
                </c:pt>
                <c:pt idx="2503" formatCode="General">
                  <c:v>76.417169998977286</c:v>
                </c:pt>
                <c:pt idx="2504" formatCode="General">
                  <c:v>76.427688109121533</c:v>
                </c:pt>
                <c:pt idx="2505" formatCode="General">
                  <c:v>76.438218515914826</c:v>
                </c:pt>
                <c:pt idx="2506" formatCode="General">
                  <c:v>76.448761272804987</c:v>
                </c:pt>
                <c:pt idx="2507" formatCode="General">
                  <c:v>76.459316433577655</c:v>
                </c:pt>
                <c:pt idx="2508" formatCode="General">
                  <c:v>76.469884052359347</c:v>
                </c:pt>
                <c:pt idx="2509" formatCode="General">
                  <c:v>76.480464183620384</c:v>
                </c:pt>
                <c:pt idx="2510" formatCode="General">
                  <c:v>76.491056882178057</c:v>
                </c:pt>
                <c:pt idx="2511" formatCode="General">
                  <c:v>76.501662203199601</c:v>
                </c:pt>
                <c:pt idx="2512" formatCode="General">
                  <c:v>76.512280202205332</c:v>
                </c:pt>
                <c:pt idx="2513" formatCode="General">
                  <c:v>76.522910935071863</c:v>
                </c:pt>
                <c:pt idx="2514" formatCode="General">
                  <c:v>76.533554458035226</c:v>
                </c:pt>
                <c:pt idx="2515" formatCode="General">
                  <c:v>76.54421082769413</c:v>
                </c:pt>
                <c:pt idx="2516" formatCode="General">
                  <c:v>76.554880101013225</c:v>
                </c:pt>
                <c:pt idx="2517" formatCode="General">
                  <c:v>76.565562335326391</c:v>
                </c:pt>
                <c:pt idx="2518" formatCode="General">
                  <c:v>76.576257588340027</c:v>
                </c:pt>
                <c:pt idx="2519" formatCode="General">
                  <c:v>76.586965918136556</c:v>
                </c:pt>
                <c:pt idx="2520" formatCode="General">
                  <c:v>76.597687383177728</c:v>
                </c:pt>
                <c:pt idx="2521" formatCode="General">
                  <c:v>76.60842204230805</c:v>
                </c:pt>
                <c:pt idx="2522" formatCode="General">
                  <c:v>76.619169954758405</c:v>
                </c:pt>
                <c:pt idx="2523" formatCode="General">
                  <c:v>76.629931180149498</c:v>
                </c:pt>
                <c:pt idx="2524" formatCode="General">
                  <c:v>76.640705778495416</c:v>
                </c:pt>
                <c:pt idx="2525" formatCode="General">
                  <c:v>76.651493810207327</c:v>
                </c:pt>
                <c:pt idx="2526" formatCode="General">
                  <c:v>76.662295336097046</c:v>
                </c:pt>
                <c:pt idx="2527" formatCode="General">
                  <c:v>76.673110417380784</c:v>
                </c:pt>
                <c:pt idx="2528" formatCode="General">
                  <c:v>76.683939115682918</c:v>
                </c:pt>
                <c:pt idx="2529" formatCode="General">
                  <c:v>76.694781493039713</c:v>
                </c:pt>
                <c:pt idx="2530" formatCode="General">
                  <c:v>76.705637611903271</c:v>
                </c:pt>
                <c:pt idx="2531" formatCode="General">
                  <c:v>76.716507535145226</c:v>
                </c:pt>
                <c:pt idx="2532" formatCode="General">
                  <c:v>76.727391326060868</c:v>
                </c:pt>
                <c:pt idx="2533" formatCode="General">
                  <c:v>76.738289048372977</c:v>
                </c:pt>
                <c:pt idx="2534" formatCode="General">
                  <c:v>76.749200766235944</c:v>
                </c:pt>
                <c:pt idx="2535" formatCode="General">
                  <c:v>76.760126544239725</c:v>
                </c:pt>
                <c:pt idx="2536" formatCode="General">
                  <c:v>76.771066447414043</c:v>
                </c:pt>
                <c:pt idx="2537" formatCode="General">
                  <c:v>76.782020541232555</c:v>
                </c:pt>
                <c:pt idx="2538" formatCode="General">
                  <c:v>76.792988891617014</c:v>
                </c:pt>
                <c:pt idx="2539" formatCode="General">
                  <c:v>76.803971564941591</c:v>
                </c:pt>
                <c:pt idx="2540" formatCode="General">
                  <c:v>76.81496862803715</c:v>
                </c:pt>
                <c:pt idx="2541" formatCode="General">
                  <c:v>76.825980148195654</c:v>
                </c:pt>
                <c:pt idx="2542" formatCode="General">
                  <c:v>76.83700619317456</c:v>
                </c:pt>
                <c:pt idx="2543" formatCode="General">
                  <c:v>76.848046831201302</c:v>
                </c:pt>
                <c:pt idx="2544" formatCode="General">
                  <c:v>76.859102130977888</c:v>
                </c:pt>
                <c:pt idx="2545" formatCode="General">
                  <c:v>76.870172161685375</c:v>
                </c:pt>
                <c:pt idx="2546" formatCode="General">
                  <c:v>76.881256992988597</c:v>
                </c:pt>
                <c:pt idx="2547" formatCode="General">
                  <c:v>76.89235669504086</c:v>
                </c:pt>
                <c:pt idx="2548" formatCode="General">
                  <c:v>76.903471338488643</c:v>
                </c:pt>
                <c:pt idx="2549" formatCode="General">
                  <c:v>76.914600994476544</c:v>
                </c:pt>
                <c:pt idx="2550" formatCode="General">
                  <c:v>76.925745734651983</c:v>
                </c:pt>
                <c:pt idx="2551" formatCode="General">
                  <c:v>76.936905631170291</c:v>
                </c:pt>
                <c:pt idx="2552" formatCode="General">
                  <c:v>76.948080756699667</c:v>
                </c:pt>
                <c:pt idx="2553" formatCode="General">
                  <c:v>76.959271184426228</c:v>
                </c:pt>
                <c:pt idx="2554" formatCode="General">
                  <c:v>76.970476988059104</c:v>
                </c:pt>
                <c:pt idx="2555" formatCode="General">
                  <c:v>76.981698241835758</c:v>
                </c:pt>
                <c:pt idx="2556" formatCode="General">
                  <c:v>76.992935020527042</c:v>
                </c:pt>
                <c:pt idx="2557" formatCode="General">
                  <c:v>77.004187399442756</c:v>
                </c:pt>
                <c:pt idx="2558" formatCode="General">
                  <c:v>77.015455454436861</c:v>
                </c:pt>
                <c:pt idx="2559" formatCode="General">
                  <c:v>77.026739261912994</c:v>
                </c:pt>
                <c:pt idx="2560" formatCode="General">
                  <c:v>77.038038898830081</c:v>
                </c:pt>
                <c:pt idx="2561" formatCode="General">
                  <c:v>77.049354442707781</c:v>
                </c:pt>
                <c:pt idx="2562" formatCode="General">
                  <c:v>77.060685971632296</c:v>
                </c:pt>
                <c:pt idx="2563" formatCode="General">
                  <c:v>77.072033564262071</c:v>
                </c:pt>
                <c:pt idx="2564" formatCode="General">
                  <c:v>77.083397299833607</c:v>
                </c:pt>
                <c:pt idx="2565" formatCode="General">
                  <c:v>77.094777258167341</c:v>
                </c:pt>
                <c:pt idx="2566" formatCode="General">
                  <c:v>77.106173519673703</c:v>
                </c:pt>
                <c:pt idx="2567" formatCode="General">
                  <c:v>77.117586165359015</c:v>
                </c:pt>
                <c:pt idx="2568" formatCode="General">
                  <c:v>77.129015276831822</c:v>
                </c:pt>
                <c:pt idx="2569" formatCode="General">
                  <c:v>77.140460936308926</c:v>
                </c:pt>
                <c:pt idx="2570" formatCode="General">
                  <c:v>77.151923226621747</c:v>
                </c:pt>
                <c:pt idx="2571" formatCode="General">
                  <c:v>77.163402231222719</c:v>
                </c:pt>
                <c:pt idx="2572" formatCode="General">
                  <c:v>77.174898034191742</c:v>
                </c:pt>
                <c:pt idx="2573" formatCode="General">
                  <c:v>77.186410720242648</c:v>
                </c:pt>
                <c:pt idx="2574" formatCode="General">
                  <c:v>77.197940374729981</c:v>
                </c:pt>
                <c:pt idx="2575" formatCode="General">
                  <c:v>77.20948708365556</c:v>
                </c:pt>
                <c:pt idx="2576" formatCode="General">
                  <c:v>77.221050933675372</c:v>
                </c:pt>
                <c:pt idx="2577" formatCode="General">
                  <c:v>77.232632012106492</c:v>
                </c:pt>
                <c:pt idx="2578" formatCode="General">
                  <c:v>77.244230406934051</c:v>
                </c:pt>
                <c:pt idx="2579" formatCode="General">
                  <c:v>77.255846206818248</c:v>
                </c:pt>
                <c:pt idx="2580" formatCode="General">
                  <c:v>77.267479501101647</c:v>
                </c:pt>
                <c:pt idx="2581" formatCode="General">
                  <c:v>77.279130379816436</c:v>
                </c:pt>
                <c:pt idx="2582" formatCode="General">
                  <c:v>77.290798933691732</c:v>
                </c:pt>
                <c:pt idx="2583" formatCode="General">
                  <c:v>77.302485254161141</c:v>
                </c:pt>
                <c:pt idx="2584" formatCode="General">
                  <c:v>77.314189433370288</c:v>
                </c:pt>
                <c:pt idx="2585" formatCode="General">
                  <c:v>77.325911564184551</c:v>
                </c:pt>
                <c:pt idx="2586" formatCode="General">
                  <c:v>77.337651740196762</c:v>
                </c:pt>
                <c:pt idx="2587" formatCode="General">
                  <c:v>77.349410055735277</c:v>
                </c:pt>
                <c:pt idx="2588" formatCode="General">
                  <c:v>77.361186605871765</c:v>
                </c:pt>
                <c:pt idx="2589" formatCode="General">
                  <c:v>77.372981486429509</c:v>
                </c:pt>
                <c:pt idx="2590" formatCode="General">
                  <c:v>77.384794793991531</c:v>
                </c:pt>
                <c:pt idx="2591" formatCode="General">
                  <c:v>77.396626625908979</c:v>
                </c:pt>
                <c:pt idx="2592" formatCode="General">
                  <c:v>77.408477080309609</c:v>
                </c:pt>
                <c:pt idx="2593" formatCode="General">
                  <c:v>77.420346256106313</c:v>
                </c:pt>
                <c:pt idx="2594" formatCode="General">
                  <c:v>77.432234253005859</c:v>
                </c:pt>
                <c:pt idx="2595" formatCode="General">
                  <c:v>77.444141171517714</c:v>
                </c:pt>
                <c:pt idx="2596" formatCode="General">
                  <c:v>77.456067112962998</c:v>
                </c:pt>
                <c:pt idx="2597" formatCode="General">
                  <c:v>77.468012179483523</c:v>
                </c:pt>
                <c:pt idx="2598" formatCode="General">
                  <c:v>77.479976474051085</c:v>
                </c:pt>
                <c:pt idx="2599" formatCode="General">
                  <c:v>77.491960100476689</c:v>
                </c:pt>
                <c:pt idx="2600" formatCode="General">
                  <c:v>77.503963163420124</c:v>
                </c:pt>
                <c:pt idx="2601" formatCode="General">
                  <c:v>77.515985768399489</c:v>
                </c:pt>
                <c:pt idx="2602" formatCode="General">
                  <c:v>77.528028021801035</c:v>
                </c:pt>
                <c:pt idx="2603" formatCode="General">
                  <c:v>77.540090030888948</c:v>
                </c:pt>
                <c:pt idx="2604" formatCode="General">
                  <c:v>77.552171903815449</c:v>
                </c:pt>
                <c:pt idx="2605" formatCode="General">
                  <c:v>77.564273749630914</c:v>
                </c:pt>
                <c:pt idx="2606" formatCode="General">
                  <c:v>77.576395678294332</c:v>
                </c:pt>
                <c:pt idx="2607" formatCode="General">
                  <c:v>77.588537800683582</c:v>
                </c:pt>
                <c:pt idx="2608" formatCode="General">
                  <c:v>77.600700228606229</c:v>
                </c:pt>
                <c:pt idx="2609" formatCode="General">
                  <c:v>77.612883074810227</c:v>
                </c:pt>
                <c:pt idx="2610" formatCode="General">
                  <c:v>77.62508645299495</c:v>
                </c:pt>
                <c:pt idx="2611" formatCode="General">
                  <c:v>77.63731047782214</c:v>
                </c:pt>
                <c:pt idx="2612" formatCode="General">
                  <c:v>77.649555264927372</c:v>
                </c:pt>
                <c:pt idx="2613" formatCode="General">
                  <c:v>77.66182093093137</c:v>
                </c:pt>
                <c:pt idx="2614" formatCode="General">
                  <c:v>77.674107593451666</c:v>
                </c:pt>
                <c:pt idx="2615" formatCode="General">
                  <c:v>77.686415371114421</c:v>
                </c:pt>
                <c:pt idx="2616" formatCode="General">
                  <c:v>77.698744383566265</c:v>
                </c:pt>
                <c:pt idx="2617" formatCode="General">
                  <c:v>77.711094751486641</c:v>
                </c:pt>
                <c:pt idx="2618" formatCode="General">
                  <c:v>77.723466596599934</c:v>
                </c:pt>
                <c:pt idx="2619" formatCode="General">
                  <c:v>77.735860041688156</c:v>
                </c:pt>
                <c:pt idx="2620" formatCode="General">
                  <c:v>77.748275210603552</c:v>
                </c:pt>
                <c:pt idx="2621" formatCode="General">
                  <c:v>77.76071222828152</c:v>
                </c:pt>
                <c:pt idx="2622" formatCode="General">
                  <c:v>77.773171220753753</c:v>
                </c:pt>
                <c:pt idx="2623" formatCode="General">
                  <c:v>77.785652315161514</c:v>
                </c:pt>
                <c:pt idx="2624" formatCode="General">
                  <c:v>77.798155639769163</c:v>
                </c:pt>
                <c:pt idx="2625" formatCode="General">
                  <c:v>77.810681323977875</c:v>
                </c:pt>
                <c:pt idx="2626" formatCode="General">
                  <c:v>77.823229498339501</c:v>
                </c:pt>
                <c:pt idx="2627" formatCode="General">
                  <c:v>77.835800294570873</c:v>
                </c:pt>
                <c:pt idx="2628" formatCode="General">
                  <c:v>77.848393845568054</c:v>
                </c:pt>
                <c:pt idx="2629" formatCode="General">
                  <c:v>77.861010285420932</c:v>
                </c:pt>
                <c:pt idx="2630" formatCode="General">
                  <c:v>77.873649749428139</c:v>
                </c:pt>
                <c:pt idx="2631" formatCode="General">
                  <c:v>77.886312374112023</c:v>
                </c:pt>
                <c:pt idx="2632" formatCode="General">
                  <c:v>77.898998297234058</c:v>
                </c:pt>
                <c:pt idx="2633" formatCode="General">
                  <c:v>77.911707657810226</c:v>
                </c:pt>
                <c:pt idx="2634" formatCode="General">
                  <c:v>77.924440596126999</c:v>
                </c:pt>
                <c:pt idx="2635" formatCode="General">
                  <c:v>77.937197253757247</c:v>
                </c:pt>
                <c:pt idx="2636" formatCode="General">
                  <c:v>77.949977773576634</c:v>
                </c:pt>
                <c:pt idx="2637" formatCode="General">
                  <c:v>77.96278229978013</c:v>
                </c:pt>
                <c:pt idx="2638" formatCode="General">
                  <c:v>77.975610977898853</c:v>
                </c:pt>
                <c:pt idx="2639" formatCode="General">
                  <c:v>77.988463954817263</c:v>
                </c:pt>
                <c:pt idx="2640" formatCode="General">
                  <c:v>78.001341378790443</c:v>
                </c:pt>
                <c:pt idx="2641" formatCode="General">
                  <c:v>78.014243399461847</c:v>
                </c:pt>
                <c:pt idx="2642" formatCode="General">
                  <c:v>78.027170167881238</c:v>
                </c:pt>
                <c:pt idx="2643" formatCode="General">
                  <c:v>78.040121836522985</c:v>
                </c:pt>
                <c:pt idx="2644" formatCode="General">
                  <c:v>78.053098559304587</c:v>
                </c:pt>
                <c:pt idx="2645" formatCode="General">
                  <c:v>78.066100491605553</c:v>
                </c:pt>
                <c:pt idx="2646" formatCode="General">
                  <c:v>78.079127790286648</c:v>
                </c:pt>
                <c:pt idx="2647" formatCode="General">
                  <c:v>78.092180613709374</c:v>
                </c:pt>
                <c:pt idx="2648" formatCode="General">
                  <c:v>78.105259121755722</c:v>
                </c:pt>
                <c:pt idx="2649" formatCode="General">
                  <c:v>78.118363475848483</c:v>
                </c:pt>
                <c:pt idx="2650" formatCode="General">
                  <c:v>78.131493838971707</c:v>
                </c:pt>
                <c:pt idx="2651" formatCode="General">
                  <c:v>78.144650375691512</c:v>
                </c:pt>
                <c:pt idx="2652" formatCode="General">
                  <c:v>78.157833252177383</c:v>
                </c:pt>
                <c:pt idx="2653" formatCode="General">
                  <c:v>78.171042636223703</c:v>
                </c:pt>
                <c:pt idx="2654" formatCode="General">
                  <c:v>78.184278697271708</c:v>
                </c:pt>
                <c:pt idx="2655" formatCode="General">
                  <c:v>78.197541606431841</c:v>
                </c:pt>
                <c:pt idx="2656" formatCode="General">
                  <c:v>78.210831536506461</c:v>
                </c:pt>
                <c:pt idx="2657" formatCode="General">
                  <c:v>78.224148662012894</c:v>
                </c:pt>
                <c:pt idx="2658" formatCode="General">
                  <c:v>78.237493159207034</c:v>
                </c:pt>
                <c:pt idx="2659" formatCode="General">
                  <c:v>78.250865206107179</c:v>
                </c:pt>
                <c:pt idx="2660" formatCode="General">
                  <c:v>78.264264982518469</c:v>
                </c:pt>
                <c:pt idx="2661" formatCode="General">
                  <c:v>78.277692670057561</c:v>
                </c:pt>
                <c:pt idx="2662" formatCode="General">
                  <c:v>78.291148452177893</c:v>
                </c:pt>
                <c:pt idx="2663" formatCode="General">
                  <c:v>78.304632514195291</c:v>
                </c:pt>
                <c:pt idx="2664" formatCode="General">
                  <c:v>78.318145043314146</c:v>
                </c:pt>
                <c:pt idx="2665" formatCode="General">
                  <c:v>78.331686228653936</c:v>
                </c:pt>
                <c:pt idx="2666" formatCode="General">
                  <c:v>78.345256261276361</c:v>
                </c:pt>
                <c:pt idx="2667" formatCode="General">
                  <c:v>78.35885533421272</c:v>
                </c:pt>
                <c:pt idx="2668" formatCode="General">
                  <c:v>78.372483642492156</c:v>
                </c:pt>
                <c:pt idx="2669" formatCode="General">
                  <c:v>78.38614138317007</c:v>
                </c:pt>
                <c:pt idx="2670" formatCode="General">
                  <c:v>78.399828755357262</c:v>
                </c:pt>
                <c:pt idx="2671" formatCode="General">
                  <c:v>78.413545960249465</c:v>
                </c:pt>
                <c:pt idx="2672" formatCode="General">
                  <c:v>78.427293201157568</c:v>
                </c:pt>
                <c:pt idx="2673" formatCode="General">
                  <c:v>78.441070683538229</c:v>
                </c:pt>
                <c:pt idx="2674" formatCode="General">
                  <c:v>78.454878615025265</c:v>
                </c:pt>
                <c:pt idx="2675" formatCode="General">
                  <c:v>78.468717205461346</c:v>
                </c:pt>
                <c:pt idx="2676" formatCode="General">
                  <c:v>78.482586666930601</c:v>
                </c:pt>
                <c:pt idx="2677" formatCode="General">
                  <c:v>78.496487213791553</c:v>
                </c:pt>
                <c:pt idx="2678" formatCode="General">
                  <c:v>78.510419062710881</c:v>
                </c:pt>
                <c:pt idx="2679" formatCode="General">
                  <c:v>78.524382432697664</c:v>
                </c:pt>
                <c:pt idx="2680" formatCode="General">
                  <c:v>78.538377545138331</c:v>
                </c:pt>
                <c:pt idx="2681" formatCode="General">
                  <c:v>78.552404623832373</c:v>
                </c:pt>
                <c:pt idx="2682" formatCode="General">
                  <c:v>78.566463895028605</c:v>
                </c:pt>
                <c:pt idx="2683" formatCode="General">
                  <c:v>78.580555587462115</c:v>
                </c:pt>
                <c:pt idx="2684" formatCode="General">
                  <c:v>78.594679932392054</c:v>
                </c:pt>
                <c:pt idx="2685" formatCode="General">
                  <c:v>78.608837163640104</c:v>
                </c:pt>
                <c:pt idx="2686" formatCode="General">
                  <c:v>78.623027517629566</c:v>
                </c:pt>
                <c:pt idx="2687" formatCode="General">
                  <c:v>78.637251233425431</c:v>
                </c:pt>
                <c:pt idx="2688" formatCode="General">
                  <c:v>78.651508552775041</c:v>
                </c:pt>
                <c:pt idx="2689" formatCode="General">
                  <c:v>78.665799720149664</c:v>
                </c:pt>
                <c:pt idx="2690" formatCode="General">
                  <c:v>78.680124982786893</c:v>
                </c:pt>
                <c:pt idx="2691" formatCode="General">
                  <c:v>78.694484590733808</c:v>
                </c:pt>
                <c:pt idx="2692" formatCode="General">
                  <c:v>78.708878796891</c:v>
                </c:pt>
                <c:pt idx="2693" formatCode="General">
                  <c:v>78.723307857057662</c:v>
                </c:pt>
                <c:pt idx="2694" formatCode="General">
                  <c:v>78.737772029977251</c:v>
                </c:pt>
                <c:pt idx="2695" formatCode="General">
                  <c:v>78.75227157738442</c:v>
                </c:pt>
                <c:pt idx="2696" formatCode="General">
                  <c:v>78.766806764052674</c:v>
                </c:pt>
                <c:pt idx="2697" formatCode="General">
                  <c:v>78.781377857843026</c:v>
                </c:pt>
                <c:pt idx="2698" formatCode="General">
                  <c:v>78.795985129753817</c:v>
                </c:pt>
                <c:pt idx="2699" formatCode="General">
                  <c:v>78.810628853971266</c:v>
                </c:pt>
                <c:pt idx="2700" formatCode="General">
                  <c:v>78.82530930792133</c:v>
                </c:pt>
                <c:pt idx="2701" formatCode="General">
                  <c:v>78.84002677232256</c:v>
                </c:pt>
                <c:pt idx="2702" formatCode="General">
                  <c:v>78.854781531239894</c:v>
                </c:pt>
                <c:pt idx="2703" formatCode="General">
                  <c:v>78.869573872139867</c:v>
                </c:pt>
                <c:pt idx="2704" formatCode="General">
                  <c:v>78.884404085946713</c:v>
                </c:pt>
                <c:pt idx="2705" formatCode="General">
                  <c:v>78.899272467099806</c:v>
                </c:pt>
                <c:pt idx="2706" formatCode="General">
                  <c:v>78.914179313612294</c:v>
                </c:pt>
                <c:pt idx="2707" formatCode="General">
                  <c:v>78.9291249271309</c:v>
                </c:pt>
                <c:pt idx="2708" formatCode="General">
                  <c:v>78.94410961299711</c:v>
                </c:pt>
                <c:pt idx="2709" formatCode="General">
                  <c:v>78.95913368030962</c:v>
                </c:pt>
                <c:pt idx="2710" formatCode="General">
                  <c:v>78.974197441988096</c:v>
                </c:pt>
                <c:pt idx="2711" formatCode="General">
                  <c:v>78.98930121483842</c:v>
                </c:pt>
                <c:pt idx="2712" formatCode="General">
                  <c:v>79.004445319619194</c:v>
                </c:pt>
                <c:pt idx="2713" formatCode="General">
                  <c:v>79.019630081109923</c:v>
                </c:pt>
                <c:pt idx="2714" formatCode="General">
                  <c:v>79.034855828180511</c:v>
                </c:pt>
                <c:pt idx="2715" formatCode="General">
                  <c:v>79.050122893862252</c:v>
                </c:pt>
                <c:pt idx="2716" formatCode="General">
                  <c:v>79.065431615420664</c:v>
                </c:pt>
                <c:pt idx="2717" formatCode="General">
                  <c:v>79.080782334429685</c:v>
                </c:pt>
                <c:pt idx="2718" formatCode="General">
                  <c:v>79.096175396847613</c:v>
                </c:pt>
                <c:pt idx="2719" formatCode="General">
                  <c:v>79.111611153094827</c:v>
                </c:pt>
                <c:pt idx="2720" formatCode="General">
                  <c:v>79.127089958133084</c:v>
                </c:pt>
                <c:pt idx="2721" formatCode="General">
                  <c:v>79.142612171546872</c:v>
                </c:pt>
                <c:pt idx="2722" formatCode="General">
                  <c:v>79.158178157626381</c:v>
                </c:pt>
                <c:pt idx="2723" formatCode="General">
                  <c:v>79.173788285452574</c:v>
                </c:pt>
                <c:pt idx="2724" formatCode="General">
                  <c:v>79.189442928984008</c:v>
                </c:pt>
                <c:pt idx="2725" formatCode="General">
                  <c:v>79.205142467145876</c:v>
                </c:pt>
                <c:pt idx="2726" formatCode="General">
                  <c:v>79.220887283920987</c:v>
                </c:pt>
                <c:pt idx="2727" formatCode="General">
                  <c:v>79.236677768442931</c:v>
                </c:pt>
                <c:pt idx="2728" formatCode="General">
                  <c:v>79.25251431509146</c:v>
                </c:pt>
                <c:pt idx="2729" formatCode="General">
                  <c:v>79.268397323589951</c:v>
                </c:pt>
                <c:pt idx="2730" formatCode="General">
                  <c:v>79.284327199105533</c:v>
                </c:pt>
                <c:pt idx="2731" formatCode="General">
                  <c:v>79.30030435235112</c:v>
                </c:pt>
                <c:pt idx="2732" formatCode="General">
                  <c:v>79.316329199690415</c:v>
                </c:pt>
                <c:pt idx="2733" formatCode="General">
                  <c:v>79.33240216324505</c:v>
                </c:pt>
                <c:pt idx="2734" formatCode="General">
                  <c:v>79.348523671004486</c:v>
                </c:pt>
                <c:pt idx="2735" formatCode="General">
                  <c:v>79.364694156938583</c:v>
                </c:pt>
                <c:pt idx="2736" formatCode="General">
                  <c:v>79.380914061112932</c:v>
                </c:pt>
                <c:pt idx="2737" formatCode="General">
                  <c:v>79.397183829806963</c:v>
                </c:pt>
                <c:pt idx="2738" formatCode="General">
                  <c:v>79.413503915635076</c:v>
                </c:pt>
                <c:pt idx="2739" formatCode="General">
                  <c:v>79.429874777670719</c:v>
                </c:pt>
                <c:pt idx="2740" formatCode="General">
                  <c:v>79.446296881573531</c:v>
                </c:pt>
                <c:pt idx="2741" formatCode="General">
                  <c:v>79.462770699719826</c:v>
                </c:pt>
                <c:pt idx="2742" formatCode="General">
                  <c:v>79.479296711336261</c:v>
                </c:pt>
                <c:pt idx="2743" formatCode="General">
                  <c:v>79.495875402636827</c:v>
                </c:pt>
                <c:pt idx="2744" formatCode="General">
                  <c:v>79.512507266963624</c:v>
                </c:pt>
                <c:pt idx="2745" formatCode="General">
                  <c:v>79.529192804930915</c:v>
                </c:pt>
                <c:pt idx="2746" formatCode="General">
                  <c:v>79.545932524573161</c:v>
                </c:pt>
                <c:pt idx="2747" formatCode="General">
                  <c:v>79.56272694149672</c:v>
                </c:pt>
                <c:pt idx="2748" formatCode="General">
                  <c:v>79.579576579035702</c:v>
                </c:pt>
                <c:pt idx="2749" formatCode="General">
                  <c:v>79.596481968411709</c:v>
                </c:pt>
                <c:pt idx="2750" formatCode="General">
                  <c:v>79.613443648897913</c:v>
                </c:pt>
                <c:pt idx="2751" formatCode="General">
                  <c:v>79.630462167987545</c:v>
                </c:pt>
                <c:pt idx="2752" formatCode="General">
                  <c:v>79.647538081566765</c:v>
                </c:pt>
                <c:pt idx="2753" formatCode="General">
                  <c:v>79.664671954092213</c:v>
                </c:pt>
                <c:pt idx="2754" formatCode="General">
                  <c:v>79.681864358773453</c:v>
                </c:pt>
                <c:pt idx="2755" formatCode="General">
                  <c:v>79.699115877760235</c:v>
                </c:pt>
                <c:pt idx="2756" formatCode="General">
                  <c:v>79.716427102335004</c:v>
                </c:pt>
                <c:pt idx="2757" formatCode="General">
                  <c:v>79.733798633110581</c:v>
                </c:pt>
                <c:pt idx="2758" formatCode="General">
                  <c:v>79.751231080233438</c:v>
                </c:pt>
                <c:pt idx="2759" formatCode="General">
                  <c:v>79.768725063592555</c:v>
                </c:pt>
                <c:pt idx="2760" formatCode="General">
                  <c:v>79.786281213034144</c:v>
                </c:pt>
                <c:pt idx="2761" formatCode="General">
                  <c:v>79.803900168582388</c:v>
                </c:pt>
                <c:pt idx="2762" formatCode="General">
                  <c:v>79.821582580666529</c:v>
                </c:pt>
                <c:pt idx="2763" formatCode="General">
                  <c:v>79.839329110354313</c:v>
                </c:pt>
                <c:pt idx="2764" formatCode="General">
                  <c:v>79.857140429592206</c:v>
                </c:pt>
                <c:pt idx="2765" formatCode="General">
                  <c:v>79.875017221452552</c:v>
                </c:pt>
                <c:pt idx="2766" formatCode="General">
                  <c:v>79.892960180387789</c:v>
                </c:pt>
                <c:pt idx="2767" formatCode="General">
                  <c:v>79.910970012492228</c:v>
                </c:pt>
                <c:pt idx="2768" formatCode="General">
                  <c:v>79.929047435771579</c:v>
                </c:pt>
                <c:pt idx="2769" formatCode="General">
                  <c:v>79.947193180420157</c:v>
                </c:pt>
                <c:pt idx="2770" formatCode="General">
                  <c:v>79.96540798910668</c:v>
                </c:pt>
                <c:pt idx="2771" formatCode="General">
                  <c:v>79.98369261726846</c:v>
                </c:pt>
                <c:pt idx="2772" formatCode="General">
                  <c:v>80.002047833414437</c:v>
                </c:pt>
                <c:pt idx="2773" formatCode="General">
                  <c:v>80.020474419437491</c:v>
                </c:pt>
                <c:pt idx="2774" formatCode="General">
                  <c:v>80.038973170936345</c:v>
                </c:pt>
                <c:pt idx="2775" formatCode="General">
                  <c:v>80.057544897547132</c:v>
                </c:pt>
                <c:pt idx="2776" formatCode="General">
                  <c:v>80.076190423285524</c:v>
                </c:pt>
                <c:pt idx="2777" formatCode="General">
                  <c:v>80.094910586899246</c:v>
                </c:pt>
                <c:pt idx="2778" formatCode="General">
                  <c:v>80.113706242231899</c:v>
                </c:pt>
                <c:pt idx="2779" formatCode="General">
                  <c:v>80.132578258598059</c:v>
                </c:pt>
                <c:pt idx="2780" formatCode="General">
                  <c:v>80.151527521170351</c:v>
                </c:pt>
                <c:pt idx="2781" formatCode="General">
                  <c:v>80.170554931379087</c:v>
                </c:pt>
                <c:pt idx="2782" formatCode="General">
                  <c:v>80.189661407324451</c:v>
                </c:pt>
                <c:pt idx="2783" formatCode="General">
                  <c:v>80.208847884202356</c:v>
                </c:pt>
                <c:pt idx="2784" formatCode="General">
                  <c:v>80.228115314744102</c:v>
                </c:pt>
                <c:pt idx="2785" formatCode="General">
                  <c:v>80.247464669670407</c:v>
                </c:pt>
                <c:pt idx="2786" formatCode="General">
                  <c:v>80.266896938160656</c:v>
                </c:pt>
                <c:pt idx="2787" formatCode="General">
                  <c:v>80.286413128337657</c:v>
                </c:pt>
                <c:pt idx="2788" formatCode="General">
                  <c:v>80.306014267768759</c:v>
                </c:pt>
                <c:pt idx="2789" formatCode="General">
                  <c:v>80.325701403983928</c:v>
                </c:pt>
                <c:pt idx="2790" formatCode="General">
                  <c:v>80.345475605011487</c:v>
                </c:pt>
                <c:pt idx="2791" formatCode="General">
                  <c:v>80.365337959932148</c:v>
                </c:pt>
                <c:pt idx="2792" formatCode="General">
                  <c:v>80.385289579452419</c:v>
                </c:pt>
                <c:pt idx="2793" formatCode="General">
                  <c:v>80.405331596497817</c:v>
                </c:pt>
                <c:pt idx="2794" formatCode="General">
                  <c:v>80.425465166826925</c:v>
                </c:pt>
                <c:pt idx="2795" formatCode="General">
                  <c:v>80.445691469667267</c:v>
                </c:pt>
                <c:pt idx="2796" formatCode="General">
                  <c:v>80.466011708373784</c:v>
                </c:pt>
                <c:pt idx="2797" formatCode="General">
                  <c:v>80.486427111110899</c:v>
                </c:pt>
                <c:pt idx="2798" formatCode="General">
                  <c:v>80.506938931559361</c:v>
                </c:pt>
                <c:pt idx="2799" formatCode="General">
                  <c:v>80.527548449648876</c:v>
                </c:pt>
                <c:pt idx="2800" formatCode="General">
                  <c:v>80.548256972317574</c:v>
                </c:pt>
                <c:pt idx="2801" formatCode="General">
                  <c:v>80.569065834299622</c:v>
                </c:pt>
                <c:pt idx="2802" formatCode="General">
                  <c:v>80.589976398942369</c:v>
                </c:pt>
                <c:pt idx="2803" formatCode="General">
                  <c:v>80.610990059054117</c:v>
                </c:pt>
                <c:pt idx="2804" formatCode="General">
                  <c:v>80.632108237784067</c:v>
                </c:pt>
                <c:pt idx="2805" formatCode="General">
                  <c:v>80.653332389536004</c:v>
                </c:pt>
                <c:pt idx="2806" formatCode="General">
                  <c:v>80.674664000917133</c:v>
                </c:pt>
                <c:pt idx="2807" formatCode="General">
                  <c:v>80.696104591723881</c:v>
                </c:pt>
                <c:pt idx="2808" formatCode="General">
                  <c:v>80.717655715966274</c:v>
                </c:pt>
                <c:pt idx="2809" formatCode="General">
                  <c:v>80.739318962932842</c:v>
                </c:pt>
                <c:pt idx="2810" formatCode="General">
                  <c:v>80.761095958298029</c:v>
                </c:pt>
                <c:pt idx="2811" formatCode="General">
                  <c:v>80.782988365274079</c:v>
                </c:pt>
                <c:pt idx="2812" formatCode="General">
                  <c:v>80.804997885809655</c:v>
                </c:pt>
                <c:pt idx="2813" formatCode="General">
                  <c:v>80.827126261837492</c:v>
                </c:pt>
                <c:pt idx="2814" formatCode="General">
                  <c:v>80.849375276573568</c:v>
                </c:pt>
                <c:pt idx="2815" formatCode="General">
                  <c:v>80.871746755870319</c:v>
                </c:pt>
                <c:pt idx="2816" formatCode="General">
                  <c:v>80.894242569626797</c:v>
                </c:pt>
                <c:pt idx="2817" formatCode="General">
                  <c:v>80.916864633258442</c:v>
                </c:pt>
                <c:pt idx="2818" formatCode="General">
                  <c:v>80.93961490922986</c:v>
                </c:pt>
                <c:pt idx="2819" formatCode="General">
                  <c:v>80.962495408653723</c:v>
                </c:pt>
                <c:pt idx="2820" formatCode="General">
                  <c:v>80.985508192959273</c:v>
                </c:pt>
                <c:pt idx="2821" formatCode="General">
                  <c:v>81.008655375634319</c:v>
                </c:pt>
                <c:pt idx="2822" formatCode="General">
                  <c:v>81.031939124044385</c:v>
                </c:pt>
                <c:pt idx="2823" formatCode="General">
                  <c:v>81.055361661333436</c:v>
                </c:pt>
                <c:pt idx="2824" formatCode="General">
                  <c:v>81.078925268410757</c:v>
                </c:pt>
                <c:pt idx="2825" formatCode="General">
                  <c:v>81.10263228602831</c:v>
                </c:pt>
                <c:pt idx="2826" formatCode="General">
                  <c:v>81.126485116954186</c:v>
                </c:pt>
                <c:pt idx="2827" formatCode="General">
                  <c:v>81.150486228247061</c:v>
                </c:pt>
                <c:pt idx="2828" formatCode="General">
                  <c:v>81.174638153637844</c:v>
                </c:pt>
                <c:pt idx="2829" formatCode="General">
                  <c:v>81.198943496024512</c:v>
                </c:pt>
                <c:pt idx="2830" formatCode="General">
                  <c:v>81.223404930086573</c:v>
                </c:pt>
                <c:pt idx="2831" formatCode="General">
                  <c:v>81.24802520502648</c:v>
                </c:pt>
                <c:pt idx="2832" formatCode="General">
                  <c:v>81.272807147445477</c:v>
                </c:pt>
                <c:pt idx="2833" formatCode="General">
                  <c:v>81.297753664361579</c:v>
                </c:pt>
                <c:pt idx="2834" formatCode="General">
                  <c:v>81.322867746378961</c:v>
                </c:pt>
                <c:pt idx="2835" formatCode="General">
                  <c:v>81.348152471017556</c:v>
                </c:pt>
                <c:pt idx="2836" formatCode="General">
                  <c:v>81.373611006212798</c:v>
                </c:pt>
                <c:pt idx="2837" formatCode="General">
                  <c:v>81.399246613996596</c:v>
                </c:pt>
                <c:pt idx="2838" formatCode="General">
                  <c:v>81.425062654370564</c:v>
                </c:pt>
                <c:pt idx="2839" formatCode="General">
                  <c:v>81.45106258938398</c:v>
                </c:pt>
                <c:pt idx="2840" formatCode="General">
                  <c:v>81.477249987429971</c:v>
                </c:pt>
                <c:pt idx="2841" formatCode="General">
                  <c:v>81.503628527773898</c:v>
                </c:pt>
                <c:pt idx="2842" formatCode="General">
                  <c:v>81.530202005329514</c:v>
                </c:pt>
                <c:pt idx="2843" formatCode="General">
                  <c:v>81.556974335699579</c:v>
                </c:pt>
                <c:pt idx="2844" formatCode="General">
                  <c:v>81.583949560498738</c:v>
                </c:pt>
                <c:pt idx="2845" formatCode="General">
                  <c:v>81.61113185297819</c:v>
                </c:pt>
                <c:pt idx="2846" formatCode="General">
                  <c:v>81.638525523973129</c:v>
                </c:pt>
                <c:pt idx="2847" formatCode="General">
                  <c:v>81.666135028195541</c:v>
                </c:pt>
                <c:pt idx="2848" formatCode="General">
                  <c:v>81.693964970897341</c:v>
                </c:pt>
                <c:pt idx="2849" formatCode="General">
                  <c:v>81.722020114930089</c:v>
                </c:pt>
                <c:pt idx="2850" formatCode="General">
                  <c:v>81.750305388230728</c:v>
                </c:pt>
                <c:pt idx="2851" formatCode="General">
                  <c:v>81.778825891764811</c:v>
                </c:pt>
                <c:pt idx="2852" formatCode="General">
                  <c:v>81.807586907961209</c:v>
                </c:pt>
                <c:pt idx="2853" formatCode="General">
                  <c:v>81.836593909676381</c:v>
                </c:pt>
                <c:pt idx="2854" formatCode="General">
                  <c:v>81.865852569728233</c:v>
                </c:pt>
                <c:pt idx="2855" formatCode="General">
                  <c:v>81.895368771044659</c:v>
                </c:pt>
                <c:pt idx="2856" formatCode="General">
                  <c:v>81.925148617475301</c:v>
                </c:pt>
                <c:pt idx="2857" formatCode="General">
                  <c:v>81.955198445319738</c:v>
                </c:pt>
                <c:pt idx="2858" formatCode="General">
                  <c:v>81.985524835630429</c:v>
                </c:pt>
                <c:pt idx="2859" formatCode="General">
                  <c:v>82.016134627354816</c:v>
                </c:pt>
                <c:pt idx="2860" formatCode="General">
                  <c:v>82.047034931386534</c:v>
                </c:pt>
                <c:pt idx="2861" formatCode="General">
                  <c:v>82.078233145603534</c:v>
                </c:pt>
                <c:pt idx="2862" formatCode="General">
                  <c:v>82.109736970978048</c:v>
                </c:pt>
                <c:pt idx="2863" formatCode="General">
                  <c:v>82.141554428852757</c:v>
                </c:pt>
                <c:pt idx="2864" formatCode="General">
                  <c:v>82.173693879486976</c:v>
                </c:pt>
                <c:pt idx="2865" formatCode="General">
                  <c:v>82.206164041987975</c:v>
                </c:pt>
                <c:pt idx="2866" formatCode="General">
                  <c:v>82.238974015754437</c:v>
                </c:pt>
                <c:pt idx="2867" formatCode="General">
                  <c:v>82.272133303574279</c:v>
                </c:pt>
                <c:pt idx="2868" formatCode="General">
                  <c:v>82.305651836533187</c:v>
                </c:pt>
                <c:pt idx="2869" formatCode="General">
                  <c:v>82.339540000909736</c:v>
                </c:pt>
                <c:pt idx="2870" formatCode="General">
                  <c:v>82.37380866725168</c:v>
                </c:pt>
                <c:pt idx="2871" formatCode="General">
                  <c:v>82.408469221852499</c:v>
                </c:pt>
                <c:pt idx="2872" formatCode="General">
                  <c:v>82.443533600872001</c:v>
                </c:pt>
                <c:pt idx="2873" formatCode="General">
                  <c:v>82.47901432737558</c:v>
                </c:pt>
                <c:pt idx="2874" formatCode="General">
                  <c:v>82.514924551600117</c:v>
                </c:pt>
                <c:pt idx="2875" formatCode="General">
                  <c:v>82.551278094794114</c:v>
                </c:pt>
                <c:pt idx="2876" formatCode="General">
                  <c:v>82.588089497023716</c:v>
                </c:pt>
                <c:pt idx="2877" formatCode="General">
                  <c:v>82.625374069388272</c:v>
                </c:pt>
                <c:pt idx="2878" formatCode="General">
                  <c:v>82.663147951148531</c:v>
                </c:pt>
                <c:pt idx="2879" formatCode="General">
                  <c:v>82.701428172338879</c:v>
                </c:pt>
                <c:pt idx="2880" formatCode="General">
                  <c:v>82.740232722515728</c:v>
                </c:pt>
                <c:pt idx="2881" formatCode="General">
                  <c:v>82.779580626385922</c:v>
                </c:pt>
                <c:pt idx="2882" formatCode="General">
                  <c:v>82.819492027168465</c:v>
                </c:pt>
                <c:pt idx="2883" formatCode="General">
                  <c:v>82.859988278669661</c:v>
                </c:pt>
                <c:pt idx="2884" formatCode="General">
                  <c:v>82.901092047200336</c:v>
                </c:pt>
                <c:pt idx="2885" formatCode="General">
                  <c:v>82.942827424640782</c:v>
                </c:pt>
                <c:pt idx="2886" formatCode="General">
                  <c:v>82.985220054166504</c:v>
                </c:pt>
                <c:pt idx="2887" formatCode="General">
                  <c:v>83.028297270395385</c:v>
                </c:pt>
                <c:pt idx="2888" formatCode="General">
                  <c:v>83.072088256012137</c:v>
                </c:pt>
                <c:pt idx="2889" formatCode="General">
                  <c:v>83.116624217278186</c:v>
                </c:pt>
                <c:pt idx="2890" formatCode="General">
                  <c:v>83.161938581260614</c:v>
                </c:pt>
                <c:pt idx="2891" formatCode="General">
                  <c:v>83.208067218126317</c:v>
                </c:pt>
                <c:pt idx="2892" formatCode="General">
                  <c:v>83.25504869247014</c:v>
                </c:pt>
                <c:pt idx="2893" formatCode="General">
                  <c:v>83.302924548405414</c:v>
                </c:pt>
                <c:pt idx="2894" formatCode="General">
                  <c:v>83.351739634076651</c:v>
                </c:pt>
                <c:pt idx="2895" formatCode="General">
                  <c:v>83.401542472402994</c:v>
                </c:pt>
                <c:pt idx="2896" formatCode="General">
                  <c:v>83.452385686285496</c:v>
                </c:pt>
                <c:pt idx="2897" formatCode="General">
                  <c:v>83.504326488290459</c:v>
                </c:pt>
                <c:pt idx="2898" formatCode="General">
                  <c:v>83.557427247054491</c:v>
                </c:pt>
                <c:pt idx="2899" formatCode="General">
                  <c:v>83.61175614548597</c:v>
                </c:pt>
                <c:pt idx="2900" formatCode="General">
                  <c:v>83.667387949440183</c:v>
                </c:pt>
                <c:pt idx="2901" formatCode="General">
                  <c:v>83.724404910177128</c:v>
                </c:pt>
                <c:pt idx="2902" formatCode="General">
                  <c:v>83.782897829911931</c:v>
                </c:pt>
                <c:pt idx="2903" formatCode="General">
                  <c:v>83.842967327613721</c:v>
                </c:pt>
                <c:pt idx="2904" formatCode="General">
                  <c:v>83.904725352570736</c:v>
                </c:pt>
                <c:pt idx="2905" formatCode="General">
                  <c:v>83.96829700706256</c:v>
                </c:pt>
                <c:pt idx="2906" formatCode="General">
                  <c:v>84.033822758137035</c:v>
                </c:pt>
                <c:pt idx="2907" formatCode="General">
                  <c:v>84.101461143972344</c:v>
                </c:pt>
                <c:pt idx="2908" formatCode="General">
                  <c:v>84.171392115583004</c:v>
                </c:pt>
                <c:pt idx="2909" formatCode="General">
                  <c:v>84.243821204174552</c:v>
                </c:pt>
                <c:pt idx="2910" formatCode="General">
                  <c:v>84.318984775149033</c:v>
                </c:pt>
                <c:pt idx="2911" formatCode="General">
                  <c:v>84.397156732408874</c:v>
                </c:pt>
                <c:pt idx="2912" formatCode="General">
                  <c:v>84.478657188533546</c:v>
                </c:pt>
                <c:pt idx="2913" formatCode="General">
                  <c:v>84.563863846117954</c:v>
                </c:pt>
                <c:pt idx="2914" formatCode="General">
                  <c:v>84.653227191270602</c:v>
                </c:pt>
                <c:pt idx="2915" formatCode="General">
                  <c:v>84.747291166058275</c:v>
                </c:pt>
                <c:pt idx="2916" formatCode="General">
                  <c:v>84.846721914393598</c:v>
                </c:pt>
                <c:pt idx="2917" formatCode="General">
                  <c:v>84.952348770866067</c:v>
                </c:pt>
                <c:pt idx="2918" formatCode="General">
                  <c:v>85.065224445674076</c:v>
                </c:pt>
                <c:pt idx="2919" formatCode="General">
                  <c:v>85.186716515819171</c:v>
                </c:pt>
                <c:pt idx="2920" formatCode="General">
                  <c:v>85.318652436324172</c:v>
                </c:pt>
                <c:pt idx="2921" formatCode="General">
                  <c:v>85.463561467164467</c:v>
                </c:pt>
                <c:pt idx="2922" formatCode="General">
                  <c:v>85.625105206181871</c:v>
                </c:pt>
                <c:pt idx="2923" formatCode="General">
                  <c:v>85.808910994900288</c:v>
                </c:pt>
                <c:pt idx="2924" formatCode="General">
                  <c:v>86.024381440932842</c:v>
                </c:pt>
                <c:pt idx="2925" formatCode="General">
                  <c:v>86.289342341310075</c:v>
                </c:pt>
                <c:pt idx="2926" formatCode="General">
                  <c:v>86.645803675171962</c:v>
                </c:pt>
                <c:pt idx="2927" formatCode="General">
                  <c:v>87.258978745050115</c:v>
                </c:pt>
              </c:numCache>
            </c:numRef>
          </c:yVal>
          <c:smooth val="0"/>
          <c:extLst>
            <c:ext xmlns:c16="http://schemas.microsoft.com/office/drawing/2014/chart" uri="{C3380CC4-5D6E-409C-BE32-E72D297353CC}">
              <c16:uniqueId val="{00000002-459B-424D-8B90-B7DFE2AC2C50}"/>
            </c:ext>
          </c:extLst>
        </c:ser>
        <c:dLbls>
          <c:showLegendKey val="0"/>
          <c:showVal val="0"/>
          <c:showCatName val="0"/>
          <c:showSerName val="0"/>
          <c:showPercent val="0"/>
          <c:showBubbleSize val="0"/>
        </c:dLbls>
        <c:axId val="409641296"/>
        <c:axId val="275134800"/>
      </c:scatterChart>
      <c:valAx>
        <c:axId val="409641296"/>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75134800"/>
        <c:crosses val="autoZero"/>
        <c:crossBetween val="midCat"/>
      </c:valAx>
      <c:valAx>
        <c:axId val="27513480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4096412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FCEE-4139-A36F-E21777A1F94F}"/>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FCEE-4139-A36F-E21777A1F94F}"/>
            </c:ext>
          </c:extLst>
        </c:ser>
        <c:dLbls>
          <c:showLegendKey val="0"/>
          <c:showVal val="0"/>
          <c:showCatName val="0"/>
          <c:showSerName val="0"/>
          <c:showPercent val="0"/>
          <c:showBubbleSize val="0"/>
        </c:dLbls>
        <c:axId val="409633872"/>
        <c:axId val="275131920"/>
      </c:scatterChart>
      <c:valAx>
        <c:axId val="409633872"/>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275131920"/>
        <c:crosses val="autoZero"/>
        <c:crossBetween val="midCat"/>
      </c:valAx>
      <c:valAx>
        <c:axId val="275131920"/>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40963387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Profile NLL</a:t>
            </a:r>
          </a:p>
        </c:rich>
      </c:tx>
      <c:overlay val="0"/>
    </c:title>
    <c:autoTitleDeleted val="0"/>
    <c:plotArea>
      <c:layout/>
      <c:scatterChart>
        <c:scatterStyle val="lineMarker"/>
        <c:varyColors val="0"/>
        <c:ser>
          <c:idx val="0"/>
          <c:order val="0"/>
          <c:tx>
            <c:v>Weibull profile NLL</c:v>
          </c:tx>
          <c:marker>
            <c:symbol val="diamond"/>
            <c:size val="4"/>
          </c:marker>
          <c:xVal>
            <c:numRef>
              <c:f>Univariate!UV_Profile_WB_S1_Axis</c:f>
              <c:numCache>
                <c:formatCode>0.0</c:formatCode>
                <c:ptCount val="20"/>
                <c:pt idx="0">
                  <c:v>2.8721780705850737</c:v>
                </c:pt>
                <c:pt idx="1">
                  <c:v>4.0815162055682626</c:v>
                </c:pt>
                <c:pt idx="2">
                  <c:v>5.2908543405514514</c:v>
                </c:pt>
                <c:pt idx="3">
                  <c:v>6.5001924755346403</c:v>
                </c:pt>
                <c:pt idx="4">
                  <c:v>7.7095306105178292</c:v>
                </c:pt>
                <c:pt idx="5">
                  <c:v>8.9188687455010189</c:v>
                </c:pt>
                <c:pt idx="6">
                  <c:v>10.128206880484207</c:v>
                </c:pt>
                <c:pt idx="7">
                  <c:v>11.337545015467395</c:v>
                </c:pt>
                <c:pt idx="8">
                  <c:v>12.546883150450583</c:v>
                </c:pt>
                <c:pt idx="9">
                  <c:v>13.756221285433771</c:v>
                </c:pt>
                <c:pt idx="10">
                  <c:v>14.965559420416959</c:v>
                </c:pt>
                <c:pt idx="11">
                  <c:v>16.174897555400147</c:v>
                </c:pt>
                <c:pt idx="12">
                  <c:v>17.384235690383335</c:v>
                </c:pt>
                <c:pt idx="13">
                  <c:v>18.593573825366523</c:v>
                </c:pt>
                <c:pt idx="14">
                  <c:v>19.802911960349711</c:v>
                </c:pt>
                <c:pt idx="15">
                  <c:v>21.012250095332899</c:v>
                </c:pt>
                <c:pt idx="16">
                  <c:v>22.221588230316087</c:v>
                </c:pt>
                <c:pt idx="17">
                  <c:v>23.430926365299275</c:v>
                </c:pt>
                <c:pt idx="18">
                  <c:v>24.640264500282463</c:v>
                </c:pt>
                <c:pt idx="19">
                  <c:v>25.849602635265651</c:v>
                </c:pt>
              </c:numCache>
            </c:numRef>
          </c:xVal>
          <c:yVal>
            <c:numRef>
              <c:f>Univariate!UV_Profile_WB_S1_NLL</c:f>
              <c:numCache>
                <c:formatCode>0.0E+00</c:formatCode>
                <c:ptCount val="20"/>
                <c:pt idx="0">
                  <c:v>12443.894335552821</c:v>
                </c:pt>
                <c:pt idx="1">
                  <c:v>11623.15241023911</c:v>
                </c:pt>
                <c:pt idx="2">
                  <c:v>11122.453003142782</c:v>
                </c:pt>
                <c:pt idx="3">
                  <c:v>10822.184921760019</c:v>
                </c:pt>
                <c:pt idx="4">
                  <c:v>10662.450684304087</c:v>
                </c:pt>
                <c:pt idx="5">
                  <c:v>10608.526484786835</c:v>
                </c:pt>
                <c:pt idx="6">
                  <c:v>10638.348611298326</c:v>
                </c:pt>
                <c:pt idx="7">
                  <c:v>10736.989185342525</c:v>
                </c:pt>
                <c:pt idx="8">
                  <c:v>10893.86927890006</c:v>
                </c:pt>
                <c:pt idx="9">
                  <c:v>11101.212094223032</c:v>
                </c:pt>
                <c:pt idx="10">
                  <c:v>11353.121529301503</c:v>
                </c:pt>
                <c:pt idx="11">
                  <c:v>11645.003075008126</c:v>
                </c:pt>
                <c:pt idx="12">
                  <c:v>11973.184529855769</c:v>
                </c:pt>
                <c:pt idx="13">
                  <c:v>12334.659506630496</c:v>
                </c:pt>
                <c:pt idx="14">
                  <c:v>12726.909642362296</c:v>
                </c:pt>
                <c:pt idx="15">
                  <c:v>13147.779049562118</c:v>
                </c:pt>
                <c:pt idx="16">
                  <c:v>13595.384471784384</c:v>
                </c:pt>
                <c:pt idx="17">
                  <c:v>14068.050436456368</c:v>
                </c:pt>
                <c:pt idx="18">
                  <c:v>14564.262247969769</c:v>
                </c:pt>
                <c:pt idx="19">
                  <c:v>15082.631896167655</c:v>
                </c:pt>
              </c:numCache>
            </c:numRef>
          </c:yVal>
          <c:smooth val="0"/>
          <c:extLst>
            <c:ext xmlns:c16="http://schemas.microsoft.com/office/drawing/2014/chart" uri="{C3380CC4-5D6E-409C-BE32-E72D297353CC}">
              <c16:uniqueId val="{00000001-6200-491A-A7E0-2C27A5BA843B}"/>
            </c:ext>
          </c:extLst>
        </c:ser>
        <c:ser>
          <c:idx val="1"/>
          <c:order val="1"/>
          <c:tx>
            <c:v>Weibull profile NLL — refined</c:v>
          </c:tx>
          <c:marker>
            <c:symbol val="plus"/>
            <c:size val="5"/>
          </c:marker>
          <c:xVal>
            <c:numRef>
              <c:f>Univariate!UV_Profile_WB_S2_Axis</c:f>
              <c:numCache>
                <c:formatCode>0.0</c:formatCode>
                <c:ptCount val="20"/>
                <c:pt idx="0">
                  <c:v>7.7095306105178301</c:v>
                </c:pt>
                <c:pt idx="1">
                  <c:v>7.8368293615686921</c:v>
                </c:pt>
                <c:pt idx="2">
                  <c:v>7.9641281126195542</c:v>
                </c:pt>
                <c:pt idx="3">
                  <c:v>8.0914268636704154</c:v>
                </c:pt>
                <c:pt idx="4">
                  <c:v>8.2187256147212775</c:v>
                </c:pt>
                <c:pt idx="5">
                  <c:v>8.3460243657721396</c:v>
                </c:pt>
                <c:pt idx="6">
                  <c:v>8.4733231168230017</c:v>
                </c:pt>
                <c:pt idx="7">
                  <c:v>8.6006218678738637</c:v>
                </c:pt>
                <c:pt idx="8">
                  <c:v>8.7279206189247258</c:v>
                </c:pt>
                <c:pt idx="9">
                  <c:v>8.8552193699755879</c:v>
                </c:pt>
                <c:pt idx="10">
                  <c:v>8.98251812102645</c:v>
                </c:pt>
                <c:pt idx="11">
                  <c:v>9.1098168720773121</c:v>
                </c:pt>
                <c:pt idx="12">
                  <c:v>9.2371156231281741</c:v>
                </c:pt>
                <c:pt idx="13">
                  <c:v>9.3644143741790362</c:v>
                </c:pt>
                <c:pt idx="14">
                  <c:v>9.4917131252298983</c:v>
                </c:pt>
                <c:pt idx="15">
                  <c:v>9.6190118762807604</c:v>
                </c:pt>
                <c:pt idx="16">
                  <c:v>9.7463106273316225</c:v>
                </c:pt>
                <c:pt idx="17">
                  <c:v>9.8736093783824845</c:v>
                </c:pt>
                <c:pt idx="18">
                  <c:v>10.000908129433347</c:v>
                </c:pt>
                <c:pt idx="19">
                  <c:v>10.128206880484209</c:v>
                </c:pt>
              </c:numCache>
            </c:numRef>
          </c:xVal>
          <c:yVal>
            <c:numRef>
              <c:f>Univariate!UV_Profile_WB_S2_NLL</c:f>
              <c:numCache>
                <c:formatCode>0.0E+00</c:formatCode>
                <c:ptCount val="20"/>
                <c:pt idx="0">
                  <c:v>10662.450684304096</c:v>
                </c:pt>
                <c:pt idx="1">
                  <c:v>10652.252569659937</c:v>
                </c:pt>
                <c:pt idx="2">
                  <c:v>10643.185779230529</c:v>
                </c:pt>
                <c:pt idx="3">
                  <c:v>10635.221432041004</c:v>
                </c:pt>
                <c:pt idx="4">
                  <c:v>10628.331918470969</c:v>
                </c:pt>
                <c:pt idx="5">
                  <c:v>10622.490826059668</c:v>
                </c:pt>
                <c:pt idx="6">
                  <c:v>10617.672870734659</c:v>
                </c:pt>
                <c:pt idx="7">
                  <c:v>10613.853832985571</c:v>
                </c:pt>
                <c:pt idx="8">
                  <c:v>10611.010498554271</c:v>
                </c:pt>
                <c:pt idx="9">
                  <c:v>10609.120603255127</c:v>
                </c:pt>
                <c:pt idx="10">
                  <c:v>10608.162781578792</c:v>
                </c:pt>
                <c:pt idx="11">
                  <c:v>10608.116518765228</c:v>
                </c:pt>
                <c:pt idx="12">
                  <c:v>10608.962106063647</c:v>
                </c:pt>
                <c:pt idx="13">
                  <c:v>10610.680598923198</c:v>
                </c:pt>
                <c:pt idx="14">
                  <c:v>10613.253777880629</c:v>
                </c:pt>
                <c:pt idx="15">
                  <c:v>10616.66411193798</c:v>
                </c:pt>
                <c:pt idx="16">
                  <c:v>10620.894724234297</c:v>
                </c:pt>
                <c:pt idx="17">
                  <c:v>10625.929359840749</c:v>
                </c:pt>
                <c:pt idx="18">
                  <c:v>10631.752355519131</c:v>
                </c:pt>
                <c:pt idx="19">
                  <c:v>10638.34861129833</c:v>
                </c:pt>
              </c:numCache>
            </c:numRef>
          </c:yVal>
          <c:smooth val="0"/>
          <c:extLst>
            <c:ext xmlns:c16="http://schemas.microsoft.com/office/drawing/2014/chart" uri="{C3380CC4-5D6E-409C-BE32-E72D297353CC}">
              <c16:uniqueId val="{00000002-6200-491A-A7E0-2C27A5BA843B}"/>
            </c:ext>
          </c:extLst>
        </c:ser>
        <c:dLbls>
          <c:showLegendKey val="0"/>
          <c:showVal val="0"/>
          <c:showCatName val="0"/>
          <c:showSerName val="0"/>
          <c:showPercent val="0"/>
          <c:showBubbleSize val="0"/>
        </c:dLbls>
        <c:axId val="409632016"/>
        <c:axId val="275129520"/>
      </c:scatterChart>
      <c:valAx>
        <c:axId val="409632016"/>
        <c:scaling>
          <c:orientation val="minMax"/>
        </c:scaling>
        <c:delete val="0"/>
        <c:axPos val="b"/>
        <c:title>
          <c:tx>
            <c:rich>
              <a:bodyPr/>
              <a:lstStyle/>
              <a:p>
                <a:pPr>
                  <a:defRPr/>
                </a:pPr>
                <a:r>
                  <a:rPr lang="en-US"/>
                  <a:t>Shape (k)</a:t>
                </a:r>
              </a:p>
            </c:rich>
          </c:tx>
          <c:overlay val="0"/>
        </c:title>
        <c:numFmt formatCode="0.0" sourceLinked="1"/>
        <c:majorTickMark val="out"/>
        <c:minorTickMark val="none"/>
        <c:tickLblPos val="nextTo"/>
        <c:crossAx val="275129520"/>
        <c:crosses val="autoZero"/>
        <c:crossBetween val="midCat"/>
      </c:valAx>
      <c:valAx>
        <c:axId val="275129520"/>
        <c:scaling>
          <c:orientation val="minMax"/>
        </c:scaling>
        <c:delete val="0"/>
        <c:axPos val="l"/>
        <c:majorGridlines/>
        <c:title>
          <c:tx>
            <c:rich>
              <a:bodyPr/>
              <a:lstStyle/>
              <a:p>
                <a:pPr>
                  <a:defRPr/>
                </a:pPr>
                <a:r>
                  <a:rPr lang="en-US"/>
                  <a:t>Profile NLL</a:t>
                </a:r>
              </a:p>
            </c:rich>
          </c:tx>
          <c:overlay val="0"/>
        </c:title>
        <c:numFmt formatCode="0.0E+00" sourceLinked="1"/>
        <c:majorTickMark val="out"/>
        <c:minorTickMark val="none"/>
        <c:tickLblPos val="nextTo"/>
        <c:crossAx val="40963201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Profile NLL</a:t>
            </a:r>
          </a:p>
        </c:rich>
      </c:tx>
      <c:overlay val="0"/>
    </c:title>
    <c:autoTitleDeleted val="0"/>
    <c:plotArea>
      <c:layout/>
      <c:scatterChart>
        <c:scatterStyle val="lineMarker"/>
        <c:varyColors val="0"/>
        <c:ser>
          <c:idx val="0"/>
          <c:order val="0"/>
          <c:tx>
            <c:v>Gamma profile NLL</c:v>
          </c:tx>
          <c:marker>
            <c:symbol val="diamond"/>
            <c:size val="4"/>
          </c:marker>
          <c:xVal>
            <c:numRef>
              <c:f>Univariate!UV_Profile_GAMMA_S1_Axis</c:f>
              <c:numCache>
                <c:formatCode>0.0</c:formatCode>
                <c:ptCount val="20"/>
                <c:pt idx="0">
                  <c:v>16.210803140163936</c:v>
                </c:pt>
                <c:pt idx="1">
                  <c:v>23.036404462338226</c:v>
                </c:pt>
                <c:pt idx="2">
                  <c:v>29.862005784512515</c:v>
                </c:pt>
                <c:pt idx="3">
                  <c:v>36.687607106686805</c:v>
                </c:pt>
                <c:pt idx="4">
                  <c:v>43.513208428861098</c:v>
                </c:pt>
                <c:pt idx="5">
                  <c:v>50.338809751035392</c:v>
                </c:pt>
                <c:pt idx="6">
                  <c:v>57.164411073209685</c:v>
                </c:pt>
                <c:pt idx="7">
                  <c:v>63.990012395383978</c:v>
                </c:pt>
                <c:pt idx="8">
                  <c:v>70.815613717558264</c:v>
                </c:pt>
                <c:pt idx="9">
                  <c:v>77.641215039732558</c:v>
                </c:pt>
                <c:pt idx="10">
                  <c:v>84.466816361906851</c:v>
                </c:pt>
                <c:pt idx="11">
                  <c:v>91.292417684081144</c:v>
                </c:pt>
                <c:pt idx="12">
                  <c:v>98.118019006255437</c:v>
                </c:pt>
                <c:pt idx="13">
                  <c:v>104.94362032842973</c:v>
                </c:pt>
                <c:pt idx="14">
                  <c:v>111.76922165060402</c:v>
                </c:pt>
                <c:pt idx="15">
                  <c:v>118.59482297277832</c:v>
                </c:pt>
                <c:pt idx="16">
                  <c:v>125.42042429495261</c:v>
                </c:pt>
                <c:pt idx="17">
                  <c:v>132.24602561712689</c:v>
                </c:pt>
                <c:pt idx="18">
                  <c:v>139.07162693930118</c:v>
                </c:pt>
                <c:pt idx="19">
                  <c:v>145.89722826147548</c:v>
                </c:pt>
              </c:numCache>
            </c:numRef>
          </c:xVal>
          <c:yVal>
            <c:numRef>
              <c:f>Univariate!UV_Profile_GAMMA_S1_NLL</c:f>
              <c:numCache>
                <c:formatCode>0.0E+00</c:formatCode>
                <c:ptCount val="20"/>
                <c:pt idx="0">
                  <c:v>11493.923143269343</c:v>
                </c:pt>
                <c:pt idx="1">
                  <c:v>11181.193570712745</c:v>
                </c:pt>
                <c:pt idx="2">
                  <c:v>11005.023979290923</c:v>
                </c:pt>
                <c:pt idx="3">
                  <c:v>10908.31199369239</c:v>
                </c:pt>
                <c:pt idx="4">
                  <c:v>10863.648500146539</c:v>
                </c:pt>
                <c:pt idx="5">
                  <c:v>10855.741557412646</c:v>
                </c:pt>
                <c:pt idx="6">
                  <c:v>10875.183087858453</c:v>
                </c:pt>
                <c:pt idx="7">
                  <c:v>10915.770653877949</c:v>
                </c:pt>
                <c:pt idx="8">
                  <c:v>10973.198535066487</c:v>
                </c:pt>
                <c:pt idx="9">
                  <c:v>11044.35541768548</c:v>
                </c:pt>
                <c:pt idx="10">
                  <c:v>11126.919778008152</c:v>
                </c:pt>
                <c:pt idx="11">
                  <c:v>11219.113301445446</c:v>
                </c:pt>
                <c:pt idx="12">
                  <c:v>11319.543604079574</c:v>
                </c:pt>
                <c:pt idx="13">
                  <c:v>11427.100054031298</c:v>
                </c:pt>
                <c:pt idx="14">
                  <c:v>11540.882533952197</c:v>
                </c:pt>
                <c:pt idx="15">
                  <c:v>11660.151385548277</c:v>
                </c:pt>
                <c:pt idx="16">
                  <c:v>11784.29140051489</c:v>
                </c:pt>
                <c:pt idx="17">
                  <c:v>11912.785378211263</c:v>
                </c:pt>
                <c:pt idx="18">
                  <c:v>12045.194353370644</c:v>
                </c:pt>
                <c:pt idx="19">
                  <c:v>12181.142571441256</c:v>
                </c:pt>
              </c:numCache>
            </c:numRef>
          </c:yVal>
          <c:smooth val="0"/>
          <c:extLst>
            <c:ext xmlns:c16="http://schemas.microsoft.com/office/drawing/2014/chart" uri="{C3380CC4-5D6E-409C-BE32-E72D297353CC}">
              <c16:uniqueId val="{00000001-658B-436B-917F-269015E7C8CA}"/>
            </c:ext>
          </c:extLst>
        </c:ser>
        <c:ser>
          <c:idx val="1"/>
          <c:order val="1"/>
          <c:tx>
            <c:v>Gamma profile NLL — refined</c:v>
          </c:tx>
          <c:marker>
            <c:symbol val="plus"/>
            <c:size val="5"/>
          </c:marker>
          <c:xVal>
            <c:numRef>
              <c:f>Univariate!UV_Profile_GAMMA_S2_Axis</c:f>
              <c:numCache>
                <c:formatCode>0.0</c:formatCode>
                <c:ptCount val="20"/>
                <c:pt idx="0">
                  <c:v>43.513208428861098</c:v>
                </c:pt>
                <c:pt idx="1">
                  <c:v>44.231692778563655</c:v>
                </c:pt>
                <c:pt idx="2">
                  <c:v>44.950177128266212</c:v>
                </c:pt>
                <c:pt idx="3">
                  <c:v>45.668661477968769</c:v>
                </c:pt>
                <c:pt idx="4">
                  <c:v>46.387145827671326</c:v>
                </c:pt>
                <c:pt idx="5">
                  <c:v>47.105630177373882</c:v>
                </c:pt>
                <c:pt idx="6">
                  <c:v>47.824114527076439</c:v>
                </c:pt>
                <c:pt idx="7">
                  <c:v>48.542598876778996</c:v>
                </c:pt>
                <c:pt idx="8">
                  <c:v>49.261083226481553</c:v>
                </c:pt>
                <c:pt idx="9">
                  <c:v>49.97956757618411</c:v>
                </c:pt>
                <c:pt idx="10">
                  <c:v>50.698051925886666</c:v>
                </c:pt>
                <c:pt idx="11">
                  <c:v>51.416536275589223</c:v>
                </c:pt>
                <c:pt idx="12">
                  <c:v>52.13502062529178</c:v>
                </c:pt>
                <c:pt idx="13">
                  <c:v>52.853504974994337</c:v>
                </c:pt>
                <c:pt idx="14">
                  <c:v>53.571989324696894</c:v>
                </c:pt>
                <c:pt idx="15">
                  <c:v>54.29047367439945</c:v>
                </c:pt>
                <c:pt idx="16">
                  <c:v>55.008958024102007</c:v>
                </c:pt>
                <c:pt idx="17">
                  <c:v>55.727442373804564</c:v>
                </c:pt>
                <c:pt idx="18">
                  <c:v>56.445926723507121</c:v>
                </c:pt>
                <c:pt idx="19">
                  <c:v>57.164411073209678</c:v>
                </c:pt>
              </c:numCache>
            </c:numRef>
          </c:xVal>
          <c:yVal>
            <c:numRef>
              <c:f>Univariate!UV_Profile_GAMMA_S2_NLL</c:f>
              <c:numCache>
                <c:formatCode>0.0E+00</c:formatCode>
                <c:ptCount val="20"/>
                <c:pt idx="0">
                  <c:v>10863.648500146539</c:v>
                </c:pt>
                <c:pt idx="1">
                  <c:v>10861.284126979699</c:v>
                </c:pt>
                <c:pt idx="2">
                  <c:v>10859.309001987205</c:v>
                </c:pt>
                <c:pt idx="3">
                  <c:v>10857.710734477681</c:v>
                </c:pt>
                <c:pt idx="4">
                  <c:v>10856.477516131963</c:v>
                </c:pt>
                <c:pt idx="5">
                  <c:v>10855.598085070309</c:v>
                </c:pt>
                <c:pt idx="6">
                  <c:v>10855.061692648536</c:v>
                </c:pt>
                <c:pt idx="7">
                  <c:v>10854.858072737918</c:v>
                </c:pt>
                <c:pt idx="8">
                  <c:v>10854.977413270488</c:v>
                </c:pt>
                <c:pt idx="9">
                  <c:v>10855.410329851171</c:v>
                </c:pt>
                <c:pt idx="10">
                  <c:v>10856.147841258657</c:v>
                </c:pt>
                <c:pt idx="11">
                  <c:v>10857.181346677084</c:v>
                </c:pt>
                <c:pt idx="12">
                  <c:v>10858.502604511361</c:v>
                </c:pt>
                <c:pt idx="13">
                  <c:v>10860.103712658023</c:v>
                </c:pt>
                <c:pt idx="14">
                  <c:v>10861.97709011111</c:v>
                </c:pt>
                <c:pt idx="15">
                  <c:v>10864.115459798317</c:v>
                </c:pt>
                <c:pt idx="16">
                  <c:v>10866.511832547931</c:v>
                </c:pt>
                <c:pt idx="17">
                  <c:v>10869.159492099685</c:v>
                </c:pt>
                <c:pt idx="18">
                  <c:v>10872.051981078715</c:v>
                </c:pt>
                <c:pt idx="19">
                  <c:v>10875.183087858453</c:v>
                </c:pt>
              </c:numCache>
            </c:numRef>
          </c:yVal>
          <c:smooth val="0"/>
          <c:extLst>
            <c:ext xmlns:c16="http://schemas.microsoft.com/office/drawing/2014/chart" uri="{C3380CC4-5D6E-409C-BE32-E72D297353CC}">
              <c16:uniqueId val="{00000002-658B-436B-917F-269015E7C8CA}"/>
            </c:ext>
          </c:extLst>
        </c:ser>
        <c:dLbls>
          <c:showLegendKey val="0"/>
          <c:showVal val="0"/>
          <c:showCatName val="0"/>
          <c:showSerName val="0"/>
          <c:showPercent val="0"/>
          <c:showBubbleSize val="0"/>
        </c:dLbls>
        <c:axId val="409641296"/>
        <c:axId val="275122320"/>
      </c:scatterChart>
      <c:valAx>
        <c:axId val="409641296"/>
        <c:scaling>
          <c:orientation val="minMax"/>
        </c:scaling>
        <c:delete val="0"/>
        <c:axPos val="b"/>
        <c:title>
          <c:tx>
            <c:rich>
              <a:bodyPr/>
              <a:lstStyle/>
              <a:p>
                <a:pPr>
                  <a:defRPr/>
                </a:pPr>
                <a:r>
                  <a:rPr lang="en-US"/>
                  <a:t>Shape (</a:t>
                </a:r>
                <a:r>
                  <a:rPr lang="el-GR"/>
                  <a:t>α)</a:t>
                </a:r>
              </a:p>
            </c:rich>
          </c:tx>
          <c:overlay val="0"/>
        </c:title>
        <c:numFmt formatCode="0.0" sourceLinked="1"/>
        <c:majorTickMark val="out"/>
        <c:minorTickMark val="none"/>
        <c:tickLblPos val="nextTo"/>
        <c:crossAx val="275122320"/>
        <c:crosses val="autoZero"/>
        <c:crossBetween val="midCat"/>
      </c:valAx>
      <c:valAx>
        <c:axId val="275122320"/>
        <c:scaling>
          <c:orientation val="minMax"/>
        </c:scaling>
        <c:delete val="0"/>
        <c:axPos val="l"/>
        <c:majorGridlines/>
        <c:title>
          <c:tx>
            <c:rich>
              <a:bodyPr/>
              <a:lstStyle/>
              <a:p>
                <a:pPr>
                  <a:defRPr/>
                </a:pPr>
                <a:r>
                  <a:rPr lang="en-US"/>
                  <a:t>Profile NLL</a:t>
                </a:r>
              </a:p>
            </c:rich>
          </c:tx>
          <c:overlay val="0"/>
        </c:title>
        <c:numFmt formatCode="0.0E+00" sourceLinked="1"/>
        <c:majorTickMark val="out"/>
        <c:minorTickMark val="none"/>
        <c:tickLblPos val="nextTo"/>
        <c:crossAx val="40964129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B0B85640-953A-EC33-9E6D-142FFEF38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33</xdr:row>
      <xdr:rowOff>0</xdr:rowOff>
    </xdr:from>
    <xdr:to>
      <xdr:col>19</xdr:col>
      <xdr:colOff>0</xdr:colOff>
      <xdr:row>53</xdr:row>
      <xdr:rowOff>0</xdr:rowOff>
    </xdr:to>
    <xdr:graphicFrame macro="">
      <xdr:nvGraphicFramePr>
        <xdr:cNvPr id="3" name="Chart 2">
          <a:extLst>
            <a:ext uri="{FF2B5EF4-FFF2-40B4-BE49-F238E27FC236}">
              <a16:creationId xmlns:a16="http://schemas.microsoft.com/office/drawing/2014/main" id="{C2C82FD0-0BB7-4E7A-CC26-43539DE20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53</xdr:row>
      <xdr:rowOff>0</xdr:rowOff>
    </xdr:from>
    <xdr:to>
      <xdr:col>19</xdr:col>
      <xdr:colOff>0</xdr:colOff>
      <xdr:row>73</xdr:row>
      <xdr:rowOff>0</xdr:rowOff>
    </xdr:to>
    <xdr:graphicFrame macro="">
      <xdr:nvGraphicFramePr>
        <xdr:cNvPr id="4" name="Chart 3">
          <a:extLst>
            <a:ext uri="{FF2B5EF4-FFF2-40B4-BE49-F238E27FC236}">
              <a16:creationId xmlns:a16="http://schemas.microsoft.com/office/drawing/2014/main" id="{4D39F6E9-4E94-C63B-18FE-7FCD277E3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5" name="Chart 4">
          <a:extLst>
            <a:ext uri="{FF2B5EF4-FFF2-40B4-BE49-F238E27FC236}">
              <a16:creationId xmlns:a16="http://schemas.microsoft.com/office/drawing/2014/main" id="{A6570D5B-7150-BCB7-F026-22B0531F8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6" name="Chart 5">
          <a:extLst>
            <a:ext uri="{FF2B5EF4-FFF2-40B4-BE49-F238E27FC236}">
              <a16:creationId xmlns:a16="http://schemas.microsoft.com/office/drawing/2014/main" id="{C95AF1F5-7959-9603-4B61-850CBBE7C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7" name="Chart 6">
          <a:extLst>
            <a:ext uri="{FF2B5EF4-FFF2-40B4-BE49-F238E27FC236}">
              <a16:creationId xmlns:a16="http://schemas.microsoft.com/office/drawing/2014/main" id="{C700549A-AEF4-61AE-9361-F92BCB9F1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8" name="Chart 7">
          <a:extLst>
            <a:ext uri="{FF2B5EF4-FFF2-40B4-BE49-F238E27FC236}">
              <a16:creationId xmlns:a16="http://schemas.microsoft.com/office/drawing/2014/main" id="{81BFD9B8-68B0-66D1-DDCF-F74815812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9" name="Chart 8">
          <a:extLst>
            <a:ext uri="{FF2B5EF4-FFF2-40B4-BE49-F238E27FC236}">
              <a16:creationId xmlns:a16="http://schemas.microsoft.com/office/drawing/2014/main" id="{2BD3584A-B130-0619-90CB-4F8A040C2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10" name="Chart 9">
          <a:extLst>
            <a:ext uri="{FF2B5EF4-FFF2-40B4-BE49-F238E27FC236}">
              <a16:creationId xmlns:a16="http://schemas.microsoft.com/office/drawing/2014/main" id="{26317453-586C-36E0-D244-C0C8FEADF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11" name="Chart 10">
          <a:extLst>
            <a:ext uri="{FF2B5EF4-FFF2-40B4-BE49-F238E27FC236}">
              <a16:creationId xmlns:a16="http://schemas.microsoft.com/office/drawing/2014/main" id="{8D81457D-C816-F51E-4C2B-73C39B83B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2" name="Chart 11">
          <a:extLst>
            <a:ext uri="{FF2B5EF4-FFF2-40B4-BE49-F238E27FC236}">
              <a16:creationId xmlns:a16="http://schemas.microsoft.com/office/drawing/2014/main" id="{0E9E8315-00B2-647B-EF6D-E5B92EAF9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67</xdr:col>
      <xdr:colOff>0</xdr:colOff>
      <xdr:row>12</xdr:row>
      <xdr:rowOff>0</xdr:rowOff>
    </xdr:from>
    <xdr:to>
      <xdr:col>71</xdr:col>
      <xdr:colOff>0</xdr:colOff>
      <xdr:row>30</xdr:row>
      <xdr:rowOff>0</xdr:rowOff>
    </xdr:to>
    <xdr:graphicFrame macro="">
      <xdr:nvGraphicFramePr>
        <xdr:cNvPr id="13" name="Chart 12">
          <a:extLst>
            <a:ext uri="{FF2B5EF4-FFF2-40B4-BE49-F238E27FC236}">
              <a16:creationId xmlns:a16="http://schemas.microsoft.com/office/drawing/2014/main" id="{74A72647-2B1A-7903-4844-9419C0FAD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72</xdr:col>
      <xdr:colOff>0</xdr:colOff>
      <xdr:row>12</xdr:row>
      <xdr:rowOff>0</xdr:rowOff>
    </xdr:from>
    <xdr:to>
      <xdr:col>76</xdr:col>
      <xdr:colOff>0</xdr:colOff>
      <xdr:row>30</xdr:row>
      <xdr:rowOff>0</xdr:rowOff>
    </xdr:to>
    <xdr:graphicFrame macro="">
      <xdr:nvGraphicFramePr>
        <xdr:cNvPr id="14" name="Chart 13">
          <a:extLst>
            <a:ext uri="{FF2B5EF4-FFF2-40B4-BE49-F238E27FC236}">
              <a16:creationId xmlns:a16="http://schemas.microsoft.com/office/drawing/2014/main" id="{8DCD751F-6841-3D0A-E7E0-243A27F03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C4D65B-F1A2-4766-9A19-A322ECF99771}" name="LifeExpectancyData" displayName="LifeExpectancyData" ref="A1:W2939" totalsRowShown="0">
  <autoFilter ref="A1:W2939" xr:uid="{9FC4D65B-F1A2-4766-9A19-A322ECF99771}"/>
  <tableColumns count="23">
    <tableColumn id="1" xr3:uid="{43295F75-92E0-4006-8E82-D0ABF47EE321}" name="Country"/>
    <tableColumn id="2" xr3:uid="{77CE306A-542A-48F3-BB53-C55C6C2B7CF6}" name="Year"/>
    <tableColumn id="3" xr3:uid="{F2E026C5-9FC0-436A-8ADA-973C101DCCD5}" name="Status"/>
    <tableColumn id="4" xr3:uid="{27526C88-3226-47EC-91E1-71E25A82BD2F}" name="Life expectancy"/>
    <tableColumn id="5" xr3:uid="{E570B079-AEC4-414C-BF10-6EAE422A8D8E}" name="Adult Mortality"/>
    <tableColumn id="6" xr3:uid="{B5779FCB-F0E8-417E-BB39-2134047FE722}" name="infant deaths"/>
    <tableColumn id="7" xr3:uid="{74BCCFA9-CF14-435B-B7E6-D51E6FCF5529}" name="Alcohol"/>
    <tableColumn id="8" xr3:uid="{AAFCAE3C-A523-45BD-80D9-03F4F4F105D0}" name="percentage expenditure"/>
    <tableColumn id="9" xr3:uid="{6BD17CB0-C74B-48AB-A6DB-81E96F714602}" name="Hepatitis B"/>
    <tableColumn id="10" xr3:uid="{8BD317BD-1A8E-48F0-A79A-0431E512027A}" name="Measles"/>
    <tableColumn id="11" xr3:uid="{0B56047A-5291-46DD-8CF5-009A949EC6FC}" name="BMI"/>
    <tableColumn id="12" xr3:uid="{409FB595-250F-443D-8E55-48C728E359B7}" name="under-five deaths"/>
    <tableColumn id="13" xr3:uid="{7A309838-994F-4596-B0C3-834B1D3210A6}" name="Polio"/>
    <tableColumn id="14" xr3:uid="{E957E667-824D-4AC6-AA25-EF6BDFF6B0C7}" name="Total expenditure"/>
    <tableColumn id="15" xr3:uid="{9EC890E8-C20B-4521-AAA4-113FB5B1553C}" name="Diphtheria"/>
    <tableColumn id="16" xr3:uid="{28A26B66-C8FF-42C4-B2D1-72F5E768CFD7}" name="HIV/AIDS"/>
    <tableColumn id="17" xr3:uid="{A04624D8-AB1E-4B61-A205-31A2C2F9CB96}" name="GDP"/>
    <tableColumn id="18" xr3:uid="{A5BB4665-C598-481D-A55D-CB94F86DA868}" name="Population"/>
    <tableColumn id="19" xr3:uid="{4DC23846-7A1A-4135-95DC-0EE74A8FAFD1}" name="thinness 1-19 years"/>
    <tableColumn id="20" xr3:uid="{A84E6972-3203-4B5A-AAE2-EBBA7FE6FABD}" name="thinness 5-9 years"/>
    <tableColumn id="21" xr3:uid="{6C80868C-3866-4146-851E-B22711D290D1}" name="Income composition of resources"/>
    <tableColumn id="22" xr3:uid="{A5AE7527-E9C7-4081-A148-77B3BE66E67D}" name="Schooling"/>
    <tableColumn id="23" xr3:uid="{D87F2C75-77FE-406C-B033-B6ADCF9C17EC}"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606176-151A-4259-A097-004ADE56A337}" name="LAMBDAFunctionsCatalog" displayName="LAMBDAFunctionsCatalog" ref="A1:G142" totalsRowShown="0" headerRowDxfId="15" dataDxfId="14">
  <autoFilter ref="A1:G142" xr:uid="{79606176-151A-4259-A097-004ADE56A337}"/>
  <tableColumns count="7">
    <tableColumn id="1" xr3:uid="{12BACFA4-DB00-47EC-85B6-0CEC2CDE48A6}" name="Function Name" dataDxfId="13"/>
    <tableColumn id="2" xr3:uid="{F0EB6441-DA69-4A72-8AE1-1A9BE40E521B}" name="Scope" dataDxfId="12"/>
    <tableColumn id="3" xr3:uid="{BCAE355A-12A8-4917-A674-AB59D090DEF7}" name="Definition" dataDxfId="11"/>
    <tableColumn id="4" xr3:uid="{88E96E07-1431-4F09-936C-71B7D0322653}" name="Arguments" dataDxfId="10"/>
    <tableColumn id="5" xr3:uid="{F7C01D15-58AF-458D-B391-499193BFFD9D}" name="Yields" dataDxfId="9"/>
    <tableColumn id="6" xr3:uid="{5C2B0241-66DC-468E-96A5-CAB27EFEEB26}" name="Plain-Language Summary" dataDxfId="8"/>
    <tableColumn id="7" xr3:uid="{DDB08B15-7CDC-4F7E-814B-5932DE6D4CD8}" name="Description"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C570-4F5B-4A37-A3D3-46F90E9B464B}">
  <sheetPr>
    <tabColor rgb="FFDCE6F1"/>
  </sheetPr>
  <dimension ref="A1:CD2941"/>
  <sheetViews>
    <sheetView tabSelected="1" workbookViewId="0">
      <pane xSplit="2" ySplit="3" topLeftCell="C4" activePane="bottomRight" state="frozen"/>
      <selection pane="topRight" activeCell="C1" sqref="C1"/>
      <selection pane="bottomLeft" activeCell="A4" sqref="A4"/>
      <selection pane="bottomRight" activeCell="C4" sqref="C4"/>
    </sheetView>
  </sheetViews>
  <sheetFormatPr defaultRowHeight="15" x14ac:dyDescent="0.25"/>
  <cols>
    <col min="1" max="1" width="23" bestFit="1" customWidth="1"/>
    <col min="2" max="2" width="6" bestFit="1" customWidth="1"/>
    <col min="3" max="3" width="2.7109375" customWidth="1"/>
    <col min="4" max="4" width="20.5703125" bestFit="1" customWidth="1"/>
    <col min="5" max="5" width="5" bestFit="1" customWidth="1"/>
    <col min="6" max="6" width="2.7109375" customWidth="1"/>
    <col min="7" max="7" width="11.85546875" bestFit="1" customWidth="1"/>
    <col min="8" max="8" width="6.42578125" bestFit="1" customWidth="1"/>
    <col min="9" max="9" width="6" bestFit="1" customWidth="1"/>
    <col min="10" max="10" width="7.28515625" bestFit="1" customWidth="1"/>
    <col min="11" max="11" width="6" bestFit="1" customWidth="1"/>
    <col min="12" max="12" width="4.5703125" bestFit="1" customWidth="1"/>
    <col min="13" max="13" width="6" bestFit="1" customWidth="1"/>
    <col min="14" max="14" width="7.5703125" bestFit="1" customWidth="1"/>
    <col min="15" max="15" width="2" bestFit="1" customWidth="1"/>
    <col min="16" max="17" width="18.85546875" bestFit="1" customWidth="1"/>
    <col min="18" max="18" width="9.5703125" bestFit="1" customWidth="1"/>
    <col min="19" max="19" width="7.42578125" bestFit="1" customWidth="1"/>
    <col min="20" max="20" width="2.7109375" customWidth="1"/>
    <col min="21" max="22" width="12.28515625" bestFit="1" customWidth="1"/>
    <col min="23" max="23" width="7.85546875" bestFit="1" customWidth="1"/>
    <col min="24" max="24" width="7.5703125" bestFit="1" customWidth="1"/>
    <col min="25" max="25" width="10.42578125" bestFit="1" customWidth="1"/>
    <col min="26" max="26" width="11.7109375" bestFit="1" customWidth="1"/>
    <col min="27" max="27" width="8" bestFit="1" customWidth="1"/>
    <col min="28" max="28" width="7.85546875" bestFit="1" customWidth="1"/>
    <col min="29" max="29" width="9.85546875" bestFit="1" customWidth="1"/>
    <col min="30" max="30" width="6.5703125" bestFit="1" customWidth="1"/>
    <col min="31" max="31" width="9.5703125" bestFit="1" customWidth="1"/>
    <col min="32" max="32" width="2.7109375" customWidth="1"/>
    <col min="33" max="34" width="12.28515625" bestFit="1" customWidth="1"/>
    <col min="35" max="35" width="6.5703125" bestFit="1" customWidth="1"/>
    <col min="36" max="36" width="7.5703125" bestFit="1" customWidth="1"/>
    <col min="37" max="37" width="10.42578125" bestFit="1" customWidth="1"/>
    <col min="38" max="38" width="11.7109375" bestFit="1" customWidth="1"/>
    <col min="39" max="39" width="8" bestFit="1" customWidth="1"/>
    <col min="40" max="40" width="7.85546875" bestFit="1" customWidth="1"/>
    <col min="41" max="41" width="9.85546875" bestFit="1" customWidth="1"/>
    <col min="42" max="42" width="6.5703125" bestFit="1" customWidth="1"/>
    <col min="43" max="43" width="9.5703125" bestFit="1" customWidth="1"/>
    <col min="44" max="44" width="2.7109375" customWidth="1"/>
    <col min="45" max="46" width="12.28515625" bestFit="1" customWidth="1"/>
    <col min="47" max="47" width="6.5703125" bestFit="1" customWidth="1"/>
    <col min="48" max="48" width="7.5703125" bestFit="1" customWidth="1"/>
    <col min="49" max="49" width="10.42578125" bestFit="1" customWidth="1"/>
    <col min="50" max="50" width="11.7109375" bestFit="1" customWidth="1"/>
    <col min="51" max="51" width="8" bestFit="1" customWidth="1"/>
    <col min="52" max="52" width="7.85546875" bestFit="1" customWidth="1"/>
    <col min="53" max="53" width="9.85546875" bestFit="1" customWidth="1"/>
    <col min="54" max="54" width="6.5703125" bestFit="1" customWidth="1"/>
    <col min="55" max="55" width="9.5703125" bestFit="1" customWidth="1"/>
    <col min="56" max="56" width="2.7109375" customWidth="1"/>
    <col min="57" max="57" width="6.5703125" bestFit="1" customWidth="1"/>
    <col min="58" max="58" width="7.7109375" bestFit="1" customWidth="1"/>
    <col min="59" max="59" width="7.5703125" bestFit="1" customWidth="1"/>
    <col min="60" max="60" width="10.42578125" bestFit="1" customWidth="1"/>
    <col min="61" max="61" width="11.7109375" bestFit="1" customWidth="1"/>
    <col min="62" max="62" width="8" bestFit="1" customWidth="1"/>
    <col min="63" max="63" width="7.85546875" bestFit="1" customWidth="1"/>
    <col min="64" max="64" width="9.85546875" bestFit="1" customWidth="1"/>
    <col min="65" max="65" width="7" bestFit="1" customWidth="1"/>
    <col min="66" max="66" width="9.5703125" bestFit="1" customWidth="1"/>
    <col min="67" max="67" width="2.7109375" customWidth="1"/>
    <col min="68" max="68" width="25.140625" bestFit="1" customWidth="1"/>
    <col min="69" max="69" width="20.28515625" bestFit="1" customWidth="1"/>
    <col min="70" max="70" width="16" bestFit="1" customWidth="1"/>
    <col min="71" max="71" width="10.85546875" bestFit="1" customWidth="1"/>
    <col min="72" max="72" width="2.7109375" customWidth="1"/>
    <col min="73" max="73" width="24.5703125" bestFit="1" customWidth="1"/>
    <col min="74" max="74" width="20.28515625" bestFit="1" customWidth="1"/>
    <col min="75" max="75" width="16" bestFit="1" customWidth="1"/>
    <col min="76" max="76" width="10.85546875" bestFit="1" customWidth="1"/>
    <col min="77" max="77" width="10.7109375" bestFit="1" customWidth="1"/>
    <col min="78" max="78" width="20.28515625" bestFit="1" customWidth="1"/>
    <col min="79" max="79" width="4.5703125" bestFit="1" customWidth="1"/>
    <col min="80" max="80" width="16" bestFit="1" customWidth="1"/>
    <col min="81" max="81" width="8" bestFit="1" customWidth="1"/>
    <col min="82" max="82" width="4.42578125" bestFit="1" customWidth="1"/>
  </cols>
  <sheetData>
    <row r="1" spans="1:82" ht="20.100000000000001" customHeight="1" x14ac:dyDescent="0.3">
      <c r="A1" s="3" t="s">
        <v>786</v>
      </c>
      <c r="U1" s="44" t="s">
        <v>801</v>
      </c>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E1" s="44" t="s">
        <v>834</v>
      </c>
      <c r="BF1" s="44"/>
      <c r="BG1" s="44"/>
      <c r="BH1" s="44"/>
      <c r="BI1" s="44"/>
      <c r="BJ1" s="44"/>
      <c r="BK1" s="44"/>
      <c r="BL1" s="44"/>
      <c r="BM1" s="44"/>
      <c r="BN1" s="44"/>
      <c r="BP1" s="44" t="s">
        <v>1071</v>
      </c>
      <c r="BQ1" s="44"/>
      <c r="BR1" s="44"/>
      <c r="BS1" s="44"/>
      <c r="BU1" s="44" t="s">
        <v>1077</v>
      </c>
      <c r="BV1" s="44"/>
      <c r="BW1" s="44"/>
      <c r="BX1" s="44"/>
      <c r="BY1" s="44" t="s">
        <v>1080</v>
      </c>
      <c r="BZ1" s="44"/>
      <c r="CA1" s="44"/>
      <c r="CB1" s="44"/>
      <c r="CC1" s="44"/>
      <c r="CD1" s="44"/>
    </row>
    <row r="2" spans="1:82" ht="18" customHeight="1" x14ac:dyDescent="0.25">
      <c r="G2" s="44" t="s">
        <v>817</v>
      </c>
      <c r="H2" s="44"/>
      <c r="I2" s="44"/>
      <c r="J2" s="44"/>
      <c r="K2" s="44"/>
      <c r="L2" s="44"/>
      <c r="M2" s="44"/>
      <c r="N2" s="44"/>
      <c r="O2" s="44"/>
      <c r="P2" s="44"/>
      <c r="Q2" s="44"/>
      <c r="R2" s="44"/>
      <c r="S2" s="44"/>
      <c r="V2" s="4" t="s">
        <v>802</v>
      </c>
      <c r="W2" s="4" t="s">
        <v>803</v>
      </c>
      <c r="AH2" s="4" t="s">
        <v>802</v>
      </c>
      <c r="AI2" s="4" t="s">
        <v>815</v>
      </c>
      <c r="AT2" s="4" t="s">
        <v>802</v>
      </c>
      <c r="AU2" s="4" t="s">
        <v>816</v>
      </c>
    </row>
    <row r="3" spans="1:82" ht="18" customHeight="1" x14ac:dyDescent="0.25">
      <c r="A3" s="5" t="s">
        <v>787</v>
      </c>
      <c r="B3" s="4" t="s">
        <v>788</v>
      </c>
      <c r="D3" s="34" t="s">
        <v>789</v>
      </c>
      <c r="E3" s="36"/>
      <c r="V3" t="s">
        <v>814</v>
      </c>
      <c r="W3" s="10" cm="1">
        <f t="array" ref="W3">Number_Of_Histogram_Bins(UV_Data,W2,UV_Include)</f>
        <v>13</v>
      </c>
      <c r="AH3" t="s">
        <v>814</v>
      </c>
      <c r="AI3" s="10" cm="1">
        <f t="array" ref="AI3">Number_Of_Histogram_Bins(UV_Data,AI2,UV_Include)</f>
        <v>23</v>
      </c>
      <c r="AT3" t="s">
        <v>814</v>
      </c>
      <c r="AU3" s="10" cm="1">
        <f t="array" ref="AU3">Number_Of_Histogram_Bins(UV_Data,AU2,UV_Include)</f>
        <v>30</v>
      </c>
      <c r="BQ3" s="8" t="s">
        <v>1072</v>
      </c>
      <c r="BR3" s="8" t="s">
        <v>1073</v>
      </c>
      <c r="BV3" s="8" t="s">
        <v>1072</v>
      </c>
      <c r="BW3" s="8" t="s">
        <v>1073</v>
      </c>
      <c r="BZ3" s="8" t="s">
        <v>1072</v>
      </c>
      <c r="CA3" s="8"/>
      <c r="CB3" s="8" t="s">
        <v>1073</v>
      </c>
    </row>
    <row r="4" spans="1:82" ht="18" customHeight="1" x14ac:dyDescent="0.25">
      <c r="A4" s="6" cm="1">
        <f t="array" ref="A4:A2941">IF(LifeExpectancyData[Life expectancy]="","",LifeExpectancyData[Life expectancy])</f>
        <v>65</v>
      </c>
      <c r="B4" s="7" t="b" cm="1">
        <f t="array" ref="B4:B2941">ISNUMBER(LifeExpectancyData[Life expectancy])</f>
        <v>1</v>
      </c>
      <c r="D4" s="11" t="s">
        <v>791</v>
      </c>
      <c r="E4" s="15">
        <f>AVERAGE(_xlfn._xlws.FILTER(UV_Data,UV_Include))</f>
        <v>69.22493169398912</v>
      </c>
      <c r="G4" s="37" t="s">
        <v>818</v>
      </c>
      <c r="H4" s="38" t="s">
        <v>819</v>
      </c>
      <c r="I4" s="38" t="s">
        <v>790</v>
      </c>
      <c r="J4" s="38" t="s">
        <v>820</v>
      </c>
      <c r="K4" s="38" t="s">
        <v>790</v>
      </c>
      <c r="L4" s="38" t="s">
        <v>821</v>
      </c>
      <c r="M4" s="38" t="s">
        <v>790</v>
      </c>
      <c r="N4" s="38" t="s">
        <v>822</v>
      </c>
      <c r="O4" s="38" t="s">
        <v>823</v>
      </c>
      <c r="P4" s="38" t="s">
        <v>57</v>
      </c>
      <c r="Q4" s="38" t="s">
        <v>60</v>
      </c>
      <c r="R4" s="38" t="s">
        <v>824</v>
      </c>
      <c r="S4" s="39" t="s">
        <v>825</v>
      </c>
      <c r="U4" s="8" t="s">
        <v>804</v>
      </c>
      <c r="V4" s="8" t="s">
        <v>805</v>
      </c>
      <c r="W4" s="8" t="s">
        <v>799</v>
      </c>
      <c r="X4" s="8" t="s">
        <v>806</v>
      </c>
      <c r="Y4" s="8" t="s">
        <v>807</v>
      </c>
      <c r="Z4" s="8" t="s">
        <v>808</v>
      </c>
      <c r="AA4" s="8" t="s">
        <v>809</v>
      </c>
      <c r="AB4" s="8" t="s">
        <v>810</v>
      </c>
      <c r="AC4" s="8" t="s">
        <v>811</v>
      </c>
      <c r="AD4" s="8" t="s">
        <v>812</v>
      </c>
      <c r="AE4" s="8" t="s">
        <v>813</v>
      </c>
      <c r="AG4" s="8" t="s">
        <v>804</v>
      </c>
      <c r="AH4" s="8" t="s">
        <v>805</v>
      </c>
      <c r="AI4" s="8" t="s">
        <v>799</v>
      </c>
      <c r="AJ4" s="8" t="s">
        <v>806</v>
      </c>
      <c r="AK4" s="8" t="s">
        <v>807</v>
      </c>
      <c r="AL4" s="8" t="s">
        <v>808</v>
      </c>
      <c r="AM4" s="8" t="s">
        <v>809</v>
      </c>
      <c r="AN4" s="8" t="s">
        <v>810</v>
      </c>
      <c r="AO4" s="8" t="s">
        <v>811</v>
      </c>
      <c r="AP4" s="8" t="s">
        <v>812</v>
      </c>
      <c r="AQ4" s="8" t="s">
        <v>813</v>
      </c>
      <c r="AS4" s="8" t="s">
        <v>804</v>
      </c>
      <c r="AT4" s="8" t="s">
        <v>805</v>
      </c>
      <c r="AU4" s="8" t="s">
        <v>799</v>
      </c>
      <c r="AV4" s="8" t="s">
        <v>806</v>
      </c>
      <c r="AW4" s="8" t="s">
        <v>807</v>
      </c>
      <c r="AX4" s="8" t="s">
        <v>808</v>
      </c>
      <c r="AY4" s="8" t="s">
        <v>809</v>
      </c>
      <c r="AZ4" s="8" t="s">
        <v>810</v>
      </c>
      <c r="BA4" s="8" t="s">
        <v>811</v>
      </c>
      <c r="BB4" s="8" t="s">
        <v>812</v>
      </c>
      <c r="BC4" s="8" t="s">
        <v>813</v>
      </c>
      <c r="BE4" s="8" t="s">
        <v>835</v>
      </c>
      <c r="BF4" s="8" t="s">
        <v>836</v>
      </c>
      <c r="BG4" s="8" t="s">
        <v>806</v>
      </c>
      <c r="BH4" s="8" t="s">
        <v>807</v>
      </c>
      <c r="BI4" s="8" t="s">
        <v>808</v>
      </c>
      <c r="BJ4" s="8" t="s">
        <v>809</v>
      </c>
      <c r="BK4" s="8" t="s">
        <v>810</v>
      </c>
      <c r="BL4" s="8" t="s">
        <v>811</v>
      </c>
      <c r="BM4" s="8" t="s">
        <v>812</v>
      </c>
      <c r="BN4" s="8" t="s">
        <v>813</v>
      </c>
      <c r="BP4" s="40" t="s">
        <v>1004</v>
      </c>
      <c r="BQ4" s="41">
        <v>20</v>
      </c>
      <c r="BR4" s="42">
        <f>$BQ$4</f>
        <v>20</v>
      </c>
      <c r="BU4" s="40" t="s">
        <v>1004</v>
      </c>
      <c r="BV4" s="41">
        <v>20</v>
      </c>
      <c r="BW4" s="42">
        <f>$BV$4</f>
        <v>20</v>
      </c>
      <c r="BY4" s="40" t="s">
        <v>1004</v>
      </c>
      <c r="BZ4" s="41">
        <v>10</v>
      </c>
      <c r="CA4" s="35"/>
      <c r="CB4" s="41">
        <f>$BZ$4</f>
        <v>10</v>
      </c>
      <c r="CC4" s="36"/>
    </row>
    <row r="5" spans="1:82" x14ac:dyDescent="0.25">
      <c r="A5" s="6">
        <v>59.9</v>
      </c>
      <c r="B5" s="7" t="b">
        <v>1</v>
      </c>
      <c r="D5" s="12" t="s">
        <v>792</v>
      </c>
      <c r="E5" s="16">
        <f>MEDIAN(_xlfn._xlws.FILTER(UV_Data,UV_Include))</f>
        <v>72.099999999999994</v>
      </c>
      <c r="G5" s="12" t="s">
        <v>806</v>
      </c>
      <c r="H5" t="s">
        <v>791</v>
      </c>
      <c r="I5" s="9">
        <f>AVERAGE(_xlfn._xlws.FILTER(UV_Data,UV_Include))</f>
        <v>69.22493169398912</v>
      </c>
      <c r="J5" t="s">
        <v>794</v>
      </c>
      <c r="K5" s="9">
        <f>_xlfn.STDEV.S(_xlfn._xlws.FILTER(UV_Data,UV_Include))</f>
        <v>9.5238674878241394</v>
      </c>
      <c r="M5" s="9"/>
      <c r="N5" s="33" cm="1">
        <f t="array" ref="N5">NLL_Normal(UV_Data,$I$5,$K$5,UV_Include)</f>
        <v>10753.281397224202</v>
      </c>
      <c r="O5" s="10">
        <v>2</v>
      </c>
      <c r="P5" s="9" cm="1">
        <f t="array" ref="P5">GoF_AIC($N$5,$O$5)</f>
        <v>21510.562794448404</v>
      </c>
      <c r="Q5" s="9" cm="1">
        <f t="array" ref="Q5">GoF_BIC($N$5,$O$5,UV_n)</f>
        <v>21522.526944198566</v>
      </c>
      <c r="R5" s="20" cm="1">
        <f t="array" ref="R5">GoF_Anderson_Darling(UV_Data,_xlfn.NORM.DIST(UV_Data,$I$5,$K$5,TRUE),UV_Include)</f>
        <v>49.530137845392801</v>
      </c>
      <c r="S5" s="25" cm="1">
        <f t="array" ref="S5">GoF_Kolmogorov_Smirnov(UV_Data,_xlfn.NORM.DIST(UV_Data,$I$5,$K$5,TRUE),UV_Include)</f>
        <v>0.12720570774832907</v>
      </c>
      <c r="U5" s="9" cm="1">
        <f t="array" ref="U5:U17">Bin_Lower_Edges(UV_Data,W2,UV_Include)</f>
        <v>36.299999999999997</v>
      </c>
      <c r="V5" s="9" cm="1">
        <f t="array" ref="V5:V17">Upper_Bin_Edges(UV_Data,W2,UV_Include)</f>
        <v>40.353846153846149</v>
      </c>
      <c r="W5" s="10" cm="1">
        <f t="array" ref="W5:W17">Bin_Counts(UV_Data,W2,UV_Include)</f>
        <v>2</v>
      </c>
      <c r="X5" s="20" cm="1">
        <f t="array" ref="X5:X17">_xlfn.LET(_xlpm.edges,_xlfn.ANCHORARRAY(V5),_xlpm.lower,_xlfn.ANCHORARRAY(U5),CDF_Normal(_xlpm.edges,$I$5,$K$5,_xlpm.lower))</f>
        <v>9.4391479088602173E-4</v>
      </c>
      <c r="Y5" s="20" cm="1">
        <f t="array" ref="Y5:Y17">_xlfn.LET(_xlpm.edges,_xlfn.ANCHORARRAY(V5),_xlpm.lower,_xlfn.ANCHORARRAY(U5),CDF_Lognormal(_xlpm.edges,$I$6,$K$6,_xlpm.lower))</f>
        <v>1.5154388970031824E-4</v>
      </c>
      <c r="Z5" s="20" cm="1">
        <f t="array" ref="Z5:Z17">_xlfn.LET(_xlpm.edges,_xlfn.ANCHORARRAY(V5),_xlpm.lower,_xlfn.ANCHORARRAY(U5),CDF_Exponential(_xlpm.edges,$I$7,_xlpm.lower))</f>
        <v>3.366791760063792E-2</v>
      </c>
      <c r="AA5" s="20" cm="1">
        <f t="array" ref="AA5:AA17">_xlfn.LET(_xlpm.edges,_xlfn.ANCHORARRAY(V5),_xlpm.lower,_xlfn.ANCHORARRAY(U5),CDF_Weibull(_xlpm.edges,$I$8,$K$8,_xlpm.lower))</f>
        <v>2.7104231173240407E-3</v>
      </c>
      <c r="AB5" s="20" cm="1">
        <f t="array" ref="AB5:AB17">_xlfn.LET(_xlpm.edges,_xlfn.ANCHORARRAY(V5),_xlpm.lower,_xlfn.ANCHORARRAY(U5),CDF_Gamma(_xlpm.edges,$I$9,$K$9,_xlpm.lower))</f>
        <v>3.0626598393851422E-4</v>
      </c>
      <c r="AC5" s="20" cm="1">
        <f t="array" ref="AC5:AC17">_xlfn.LET(_xlpm.edges,_xlfn.ANCHORARRAY(V5),_xlpm.lower,_xlfn.ANCHORARRAY(U5),CDF_Triangular(_xlpm.edges,$I$10,$K$10,$M$10,_xlpm.lower))</f>
        <v>8.68788973393168E-3</v>
      </c>
      <c r="AD5" s="20" cm="1">
        <f t="array" aca="1" ref="AD5:AD17" ca="1">_xlfn.LET(_xlpm.edges,_xlfn.ANCHORARRAY(V5),_xlpm.lower,_xlfn.ANCHORARRAY(U5),_xlpm.dmin,$E$9,_xlpm.drange,$E$11,CDF_Beta(_xlpm.edges,$I$11,$K$11,_xlpm.dmin,_xlpm.drange,_xlpm.lower))</f>
        <v>2.439108437321339E-5</v>
      </c>
      <c r="AE5" s="20" cm="1">
        <f t="array" ref="AE5:AE17">_xlfn.LET(_xlpm.edges,_xlfn.ANCHORARRAY(V5),_xlpm.lower,_xlfn.ANCHORARRAY(U5),CDF_BetaPERT(_xlpm.edges,$I$12,$K$12,$M$12,_xlpm.lower))</f>
        <v>3.6417380469642025E-4</v>
      </c>
      <c r="AG5" s="9" cm="1">
        <f t="array" ref="AG5:AG27">Bin_Lower_Edges(UV_Data,AI2,UV_Include)</f>
        <v>36.299999999999997</v>
      </c>
      <c r="AH5" s="9" cm="1">
        <f t="array" ref="AH5:AH27">Upper_Bin_Edges(UV_Data,AI2,UV_Include)</f>
        <v>38.591304347826082</v>
      </c>
      <c r="AI5" s="10" cm="1">
        <f t="array" ref="AI5:AI27">Bin_Counts(UV_Data,AI2,UV_Include)</f>
        <v>1</v>
      </c>
      <c r="AJ5" s="20" cm="1">
        <f t="array" ref="AJ5:AJ27">_xlfn.LET(_xlpm.edges,_xlfn.ANCHORARRAY(AH5),_xlpm.lower,_xlfn.ANCHORARRAY(AG5),CDF_Normal(_xlpm.edges,$I$5,$K$5,_xlpm.lower))</f>
        <v>3.7578277995245349E-4</v>
      </c>
      <c r="AK5" s="20" cm="1">
        <f t="array" ref="AK5:AK27">_xlfn.LET(_xlpm.edges,_xlfn.ANCHORARRAY(AH5),_xlpm.lower,_xlfn.ANCHORARRAY(AG5),CDF_Lognormal(_xlpm.edges,$I$6,$K$6,_xlpm.lower))</f>
        <v>3.9631999654656627E-5</v>
      </c>
      <c r="AL5" s="20" cm="1">
        <f t="array" ref="AL5:AL27">_xlfn.LET(_xlpm.edges,_xlfn.ANCHORARRAY(AH5),_xlpm.lower,_xlfn.ANCHORARRAY(AG5),CDF_Exponential(_xlpm.edges,$I$7,_xlpm.lower))</f>
        <v>1.9271625468535225E-2</v>
      </c>
      <c r="AM5" s="20" cm="1">
        <f t="array" ref="AM5:AM27">_xlfn.LET(_xlpm.edges,_xlfn.ANCHORARRAY(AH5),_xlpm.lower,_xlfn.ANCHORARRAY(AG5),CDF_Weibull(_xlpm.edges,$I$8,$K$8,_xlpm.lower))</f>
        <v>1.2472920472419344E-3</v>
      </c>
      <c r="AN5" s="20" cm="1">
        <f t="array" ref="AN5:AN27">_xlfn.LET(_xlpm.edges,_xlfn.ANCHORARRAY(AH5),_xlpm.lower,_xlfn.ANCHORARRAY(AG5),CDF_Gamma(_xlpm.edges,$I$9,$K$9,_xlpm.lower))</f>
        <v>9.5665682883406695E-5</v>
      </c>
      <c r="AO5" s="20" cm="1">
        <f t="array" ref="AO5:AO27">_xlfn.LET(_xlpm.edges,_xlfn.ANCHORARRAY(AH5),_xlpm.lower,_xlfn.ANCHORARRAY(AG5),CDF_Triangular(_xlpm.edges,$I$10,$K$10,$M$10,_xlpm.lower))</f>
        <v>2.8296300346492848E-3</v>
      </c>
      <c r="AP5" s="20" cm="1">
        <f t="array" aca="1" ref="AP5:AP27" ca="1">_xlfn.LET(_xlpm.edges,_xlfn.ANCHORARRAY(AH5),_xlpm.lower,_xlfn.ANCHORARRAY(AG5),_xlpm.dmin,$E$9,_xlpm.drange,$E$11,CDF_Beta(_xlpm.edges,$I$11,$K$11,_xlpm.dmin,_xlpm.drange,_xlpm.lower))</f>
        <v>1.0680281250259409E-6</v>
      </c>
      <c r="AQ5" s="20" cm="1">
        <f t="array" ref="AQ5:AQ27">_xlfn.LET(_xlpm.edges,_xlfn.ANCHORARRAY(AH5),_xlpm.lower,_xlfn.ANCHORARRAY(AG5),CDF_BetaPERT(_xlpm.edges,$I$12,$K$12,$M$12,_xlpm.lower))</f>
        <v>4.5131103873402107E-5</v>
      </c>
      <c r="AS5" s="9" cm="1">
        <f t="array" ref="AS5:AS34">Bin_Lower_Edges(UV_Data,AU2,UV_Include)</f>
        <v>36.299999999999997</v>
      </c>
      <c r="AT5" s="9" cm="1">
        <f t="array" ref="AT5:AT34">Upper_Bin_Edges(UV_Data,AU2,UV_Include)</f>
        <v>38.056666666666665</v>
      </c>
      <c r="AU5" s="10" cm="1">
        <f t="array" ref="AU5:AU34">Bin_Counts(UV_Data,AU2,UV_Include)</f>
        <v>1</v>
      </c>
      <c r="AV5" s="20" cm="1">
        <f t="array" ref="AV5:AV34">_xlfn.LET(_xlpm.edges,_xlfn.ANCHORARRAY(AT5),_xlpm.lower,_xlfn.ANCHORARRAY(AS5),CDF_Normal(_xlpm.edges,$I$5,$K$5,_xlpm.lower))</f>
        <v>2.5971119875817911E-4</v>
      </c>
      <c r="AW5" s="20" cm="1">
        <f t="array" ref="AW5:AW34">_xlfn.LET(_xlpm.edges,_xlfn.ANCHORARRAY(AT5),_xlpm.lower,_xlfn.ANCHORARRAY(AS5),CDF_Lognormal(_xlpm.edges,$I$6,$K$6,_xlpm.lower))</f>
        <v>2.4102830231884171E-5</v>
      </c>
      <c r="AX5" s="20" cm="1">
        <f t="array" ref="AX5:AX34">_xlfn.LET(_xlpm.edges,_xlfn.ANCHORARRAY(AT5),_xlpm.lower,_xlfn.ANCHORARRAY(AS5),CDF_Exponential(_xlpm.edges,$I$7,_xlpm.lower))</f>
        <v>1.4831798837577015E-2</v>
      </c>
      <c r="AY5" s="20" cm="1">
        <f t="array" ref="AY5:AY34">_xlfn.LET(_xlpm.edges,_xlfn.ANCHORARRAY(AT5),_xlpm.lower,_xlfn.ANCHORARRAY(AS5),CDF_Weibull(_xlpm.edges,$I$8,$K$8,_xlpm.lower))</f>
        <v>8.9918137250202812E-4</v>
      </c>
      <c r="AZ5" s="20" cm="1">
        <f t="array" ref="AZ5:AZ34">_xlfn.LET(_xlpm.edges,_xlfn.ANCHORARRAY(AT5),_xlpm.lower,_xlfn.ANCHORARRAY(AS5),CDF_Gamma(_xlpm.edges,$I$9,$K$9,_xlpm.lower))</f>
        <v>6.1437023691607271E-5</v>
      </c>
      <c r="BA5" s="20" cm="1">
        <f t="array" ref="BA5:BA34">_xlfn.LET(_xlpm.edges,_xlfn.ANCHORARRAY(AT5),_xlpm.lower,_xlfn.ANCHORARRAY(AS5),CDF_Triangular(_xlpm.edges,$I$10,$K$10,$M$10,_xlpm.lower))</f>
        <v>1.685454371817767E-3</v>
      </c>
      <c r="BB5" s="20" cm="1">
        <f t="array" aca="1" ref="BB5:BB34" ca="1">_xlfn.LET(_xlpm.edges,_xlfn.ANCHORARRAY(AT5),_xlpm.lower,_xlfn.ANCHORARRAY(AS5),_xlpm.dmin,$E$9,_xlpm.drange,$E$11,CDF_Beta(_xlpm.edges,$I$11,$K$11,_xlpm.dmin,_xlpm.drange,_xlpm.lower))</f>
        <v>2.4839759168240899E-7</v>
      </c>
      <c r="BC5" s="20" cm="1">
        <f t="array" ref="BC5:BC34">_xlfn.LET(_xlpm.edges,_xlfn.ANCHORARRAY(AT5),_xlpm.lower,_xlfn.ANCHORARRAY(AS5),CDF_BetaPERT(_xlpm.edges,$I$12,$K$12,$M$12,_xlpm.lower))</f>
        <v>1.7115746157230821E-5</v>
      </c>
      <c r="BE5" s="20" cm="1">
        <f t="array" ref="BE5:BE2932">_xlfn.LET(_xlpm.n_,UV_n,IF(_xlpm.n_&lt;=0,NA(),(_xlfn.SEQUENCE(_xlpm.n_)-0.5)/_xlpm.n_))</f>
        <v>1.7076502732240437E-4</v>
      </c>
      <c r="BF5" s="9" cm="1">
        <f t="array" ref="BF5:BF2932">_xlfn._xlws.SORT(_xlfn._xlws.FILTER(UV_Data,UV_Include))</f>
        <v>36.299999999999997</v>
      </c>
      <c r="BG5" s="9" cm="1">
        <f t="array" ref="BG5:BG2932">_xlfn.LET(_xlpm.p_,_xlfn.ANCHORARRAY($BE$5),_xlfn.NORM.INV(_xlpm.p_,$I$5,$K$5))</f>
        <v>35.114493229390149</v>
      </c>
      <c r="BH5" s="9" cm="1">
        <f t="array" ref="BH5:BH2932">_xlfn.LET(_xlpm.p_,_xlfn.ANCHORARRAY($BE$5),_xlfn.LOGNORM.INV(_xlpm.p_,$I$6,$K$6))</f>
        <v>40.460862908973468</v>
      </c>
      <c r="BI5" s="9" cm="1">
        <f t="array" ref="BI5:BI2932">_xlfn.LET(_xlpm.p_,_xlfn.ANCHORARRAY($BE$5),-LN(1-_xlpm.p_)/$I$7)</f>
        <v>1.1822206790578103E-2</v>
      </c>
      <c r="BJ5" s="9" cm="1">
        <f t="array" ref="BJ5:BJ2932">_xlfn.LET(_xlpm.p_,_xlfn.ANCHORARRAY($BE$5),$K$8*(-LN(1-_xlpm.p_))^(1/$I$8))</f>
        <v>28.253150554720197</v>
      </c>
      <c r="BK5" s="9" cm="1">
        <f t="array" ref="BK5:BK2932">_xlfn.LET(_xlpm.p_,_xlfn.ANCHORARRAY($BE$5),_xlfn.GAMMA.INV(_xlpm.p_,$I$9,1/$K$9))</f>
        <v>39.12062711998388</v>
      </c>
      <c r="BL5" s="9" cm="1">
        <f t="array" ref="BL5:BL2932">_xlfn.LET(_xlpm.p_,_xlfn.ANCHORARRAY($BE$5),_xlpm.mn,$I$10,_xlpm.md,$K$10,_xlpm.mx,$M$10,IF(_xlpm.p_&lt;(_xlpm.md-_xlpm.mn)/(_xlpm.mx-_xlpm.mn),_xlpm.mn+SQRT(_xlpm.p_*(_xlpm.mx-_xlpm.mn)*(_xlpm.md-_xlpm.mn)),_xlpm.mx-SQRT((1-_xlpm.p_)*(_xlpm.mx-_xlpm.mn)*(_xlpm.mx-_xlpm.md))))</f>
        <v>36.822982806837331</v>
      </c>
      <c r="BM5" s="9" cm="1">
        <f t="array" aca="1" ref="BM5:BM2932" ca="1">_xlfn.LET(_xlpm.p_,_xlfn.ANCHORARRAY($BE$5),_xlpm.mn,$E$9,_xlpm.range_,$E$11,_xlpm.pad,_xlpm.range_*0.001,_xlpm.scale_,_xlpm.range_+2*_xlpm.pad,_xlfn.BETA.INV(_xlpm.p_,$I$11,$K$11)*_xlpm.scale_+_xlpm.mn-_xlpm.pad)</f>
        <v>42.102931015048185</v>
      </c>
      <c r="BN5" s="9" cm="1">
        <f t="array" ref="BN5:BN2932">_xlfn.LET(_xlpm.p_,_xlfn.ANCHORARRAY($BE$5),_xlpm.mn,$I$12,_xlpm.md,$K$12,_xlpm.mx,$M$12,_xlpm.alpha_param,1+4*(_xlpm.md-_xlpm.mn)/(_xlpm.mx-_xlpm.mn+1E-30),_xlpm.beta_param,1+4*(_xlpm.mx-_xlpm.md)/(_xlpm.mx-_xlpm.mn+1E-30),_xlfn.BETA.INV(_xlpm.p_,_xlpm.alpha_param,_xlpm.beta_param)*(_xlpm.mx-_xlpm.mn)+_xlpm.mn)</f>
        <v>39.596020288794662</v>
      </c>
      <c r="BP5" s="12" t="s">
        <v>796</v>
      </c>
      <c r="BQ5" s="6">
        <f>MAX(0.001,$BQ$7/3)</f>
        <v>2.8721780705850737</v>
      </c>
      <c r="BR5" s="16">
        <f>MAX(0.001,$BQ$10-$BQ$9)</f>
        <v>7.7095306105178301</v>
      </c>
      <c r="BU5" s="12" t="s">
        <v>796</v>
      </c>
      <c r="BV5" s="6">
        <f>MAX(0.001,$BV$7/3)</f>
        <v>16.210803140163936</v>
      </c>
      <c r="BW5" s="16">
        <f>MAX(0.001,$BV$10-$BV$9)</f>
        <v>43.513208428861098</v>
      </c>
      <c r="BY5" s="12" t="s">
        <v>1081</v>
      </c>
      <c r="BZ5" s="6">
        <v>0.2</v>
      </c>
      <c r="CA5" s="9"/>
      <c r="CB5" s="9">
        <f ca="1">MAX(0.001,$BZ$12-$BZ$7)</f>
        <v>5.7333333333333325</v>
      </c>
      <c r="CC5" s="16"/>
    </row>
    <row r="6" spans="1:82" x14ac:dyDescent="0.25">
      <c r="A6" s="6">
        <v>59.9</v>
      </c>
      <c r="B6" s="7" t="b">
        <v>1</v>
      </c>
      <c r="D6" s="12" t="s">
        <v>793</v>
      </c>
      <c r="E6" s="16">
        <f>IFERROR(_xlfn.MODE.SNGL(_xlfn._xlws.FILTER(UV_Data,UV_Include)),"N/A")</f>
        <v>73</v>
      </c>
      <c r="G6" s="12" t="s">
        <v>807</v>
      </c>
      <c r="H6" t="s">
        <v>826</v>
      </c>
      <c r="I6" s="9" cm="1">
        <f t="array" ref="I6">AVERAGE(LN(_xlfn._xlws.FILTER(UV_Data,(UV_Include)*(ISNUMBER(UV_Data)))))</f>
        <v>4.2270447585350537</v>
      </c>
      <c r="J6" t="s">
        <v>827</v>
      </c>
      <c r="K6" s="9" cm="1">
        <f t="array" ref="K6">_xlfn.STDEV.S(LN(_xlfn._xlws.FILTER(UV_Data,(UV_Include)*(ISNUMBER(UV_Data)))))</f>
        <v>0.14706091907970009</v>
      </c>
      <c r="M6" s="9"/>
      <c r="N6" s="33" cm="1">
        <f t="array" ref="N6">NLL_Lognormal(UV_Data,$I$6,$K$6,UV_Include)</f>
        <v>10918.231392692034</v>
      </c>
      <c r="O6" s="10">
        <v>2</v>
      </c>
      <c r="P6" s="9" cm="1">
        <f t="array" ref="P6">GoF_AIC($N$6,$O$6)</f>
        <v>21840.462785384068</v>
      </c>
      <c r="Q6" s="9" cm="1">
        <f t="array" ref="Q6">GoF_BIC($N$6,$O$6,UV_n)</f>
        <v>21852.42693513423</v>
      </c>
      <c r="R6" s="20" cm="1">
        <f t="array" ref="R6">GoF_Anderson_Darling(UV_Data,_xlfn.LOGNORM.DIST(UV_Data,$I$6,$K$6,TRUE),UV_Include)</f>
        <v>78.307353213923307</v>
      </c>
      <c r="S6" s="25" cm="1">
        <f t="array" ref="S6">GoF_Kolmogorov_Smirnov(UV_Data,_xlfn.LOGNORM.DIST(UV_Data,$I$6,$K$6,TRUE),UV_Include)</f>
        <v>0.14901077937037588</v>
      </c>
      <c r="U6" s="9">
        <v>40.353846153846149</v>
      </c>
      <c r="V6" s="9">
        <v>44.407692307692301</v>
      </c>
      <c r="W6" s="10">
        <v>10</v>
      </c>
      <c r="X6" s="20">
        <v>3.3661457178731109E-3</v>
      </c>
      <c r="Y6" s="20">
        <v>1.4364316601807102E-3</v>
      </c>
      <c r="Z6" s="20">
        <v>3.1752926380709812E-2</v>
      </c>
      <c r="AA6" s="20">
        <v>6.0693451165569371E-3</v>
      </c>
      <c r="AB6" s="20">
        <v>1.9856562706151372E-3</v>
      </c>
      <c r="AC6" s="20">
        <v>2.5623347304948585E-2</v>
      </c>
      <c r="AD6" s="20">
        <f ca="1"/>
        <v>9.9077533639883907E-4</v>
      </c>
      <c r="AE6" s="20">
        <v>4.1496533728314269E-3</v>
      </c>
      <c r="AG6" s="9">
        <v>38.591304347826082</v>
      </c>
      <c r="AH6" s="9">
        <v>40.882608695652166</v>
      </c>
      <c r="AI6" s="10">
        <v>1</v>
      </c>
      <c r="AJ6" s="20">
        <v>8.1173049876288557E-4</v>
      </c>
      <c r="AK6" s="20">
        <v>1.7570837812127689E-4</v>
      </c>
      <c r="AL6" s="20">
        <v>1.8644187249057476E-2</v>
      </c>
      <c r="AM6" s="20">
        <v>2.0137280877063346E-3</v>
      </c>
      <c r="AN6" s="20">
        <v>3.179988780831188E-4</v>
      </c>
      <c r="AO6" s="20">
        <v>8.2400125100781218E-3</v>
      </c>
      <c r="AP6" s="20">
        <f ca="1"/>
        <v>4.6503529782183047E-5</v>
      </c>
      <c r="AQ6" s="20">
        <v>5.2487906589482325E-4</v>
      </c>
      <c r="AS6" s="9">
        <v>38.056666666666665</v>
      </c>
      <c r="AT6" s="9">
        <v>39.813333333333333</v>
      </c>
      <c r="AU6" s="10">
        <v>1</v>
      </c>
      <c r="AV6" s="20">
        <v>4.7414221709001273E-4</v>
      </c>
      <c r="AW6" s="20">
        <v>7.9641957868959069E-5</v>
      </c>
      <c r="AX6" s="20">
        <v>1.4460159284635898E-2</v>
      </c>
      <c r="AY6" s="20">
        <v>1.3054686937430237E-3</v>
      </c>
      <c r="AZ6" s="20">
        <v>1.5973408637198446E-4</v>
      </c>
      <c r="BA6" s="20">
        <v>4.8655569601531706E-3</v>
      </c>
      <c r="BB6" s="20">
        <f ca="1"/>
        <v>1.0906065105383677E-5</v>
      </c>
      <c r="BC6" s="20">
        <v>1.9861655428279559E-4</v>
      </c>
      <c r="BE6" s="20">
        <v>5.1229508196721314E-4</v>
      </c>
      <c r="BF6" s="9">
        <v>39</v>
      </c>
      <c r="BG6" s="9">
        <v>37.951541547725853</v>
      </c>
      <c r="BH6" s="9">
        <v>42.272758873331234</v>
      </c>
      <c r="BI6" s="9">
        <v>3.5472679071871405E-2</v>
      </c>
      <c r="BJ6" s="9">
        <v>31.874944244555284</v>
      </c>
      <c r="BK6" s="9">
        <v>41.162540251126202</v>
      </c>
      <c r="BL6" s="9">
        <v>37.244411870486125</v>
      </c>
      <c r="BM6" s="9">
        <f ca="1"/>
        <v>43.424839002028776</v>
      </c>
      <c r="BN6" s="9">
        <v>40.750595549102627</v>
      </c>
      <c r="BP6" s="12" t="s">
        <v>797</v>
      </c>
      <c r="BQ6" s="6">
        <f>$BQ$7*3</f>
        <v>25.849602635265661</v>
      </c>
      <c r="BR6" s="16">
        <f>$BQ$10+$BQ$9</f>
        <v>10.128206880484207</v>
      </c>
      <c r="BU6" s="12" t="s">
        <v>797</v>
      </c>
      <c r="BV6" s="6">
        <f>$BV$7*3</f>
        <v>145.89722826147545</v>
      </c>
      <c r="BW6" s="16">
        <f>$BV$10+$BV$9</f>
        <v>57.164411073209685</v>
      </c>
      <c r="BY6" s="12" t="s">
        <v>1082</v>
      </c>
      <c r="BZ6" s="6">
        <v>50</v>
      </c>
      <c r="CA6" s="9"/>
      <c r="CB6" s="9">
        <f ca="1">$BZ$12+$BZ$7</f>
        <v>16.799999999999997</v>
      </c>
      <c r="CC6" s="16"/>
    </row>
    <row r="7" spans="1:82" x14ac:dyDescent="0.25">
      <c r="A7" s="6">
        <v>59.5</v>
      </c>
      <c r="B7" s="7" t="b">
        <v>1</v>
      </c>
      <c r="D7" s="12" t="s">
        <v>794</v>
      </c>
      <c r="E7" s="16">
        <f>_xlfn.STDEV.S(_xlfn._xlws.FILTER(UV_Data,UV_Include))</f>
        <v>9.5238674878241394</v>
      </c>
      <c r="G7" s="12" t="s">
        <v>808</v>
      </c>
      <c r="H7" t="s">
        <v>828</v>
      </c>
      <c r="I7" s="9">
        <f>1/AVERAGE(_xlfn._xlws.FILTER(UV_Data,UV_Include))</f>
        <v>1.4445662502355797E-2</v>
      </c>
      <c r="K7" s="9"/>
      <c r="M7" s="9"/>
      <c r="N7" s="33" cm="1">
        <f t="array" ref="N7">NLL_Exponential(UV_Data,$I$7,UV_Include)</f>
        <v>15334.993249067882</v>
      </c>
      <c r="O7" s="10">
        <v>1</v>
      </c>
      <c r="P7" s="9" cm="1">
        <f t="array" ref="P7">GoF_AIC($N$7,$O$7)</f>
        <v>30671.986498135764</v>
      </c>
      <c r="Q7" s="9" cm="1">
        <f t="array" ref="Q7">GoF_BIC($N$7,$O$7,UV_n)</f>
        <v>30677.968573010847</v>
      </c>
      <c r="R7" s="20" cm="1">
        <f t="array" ref="R7">GoF_Anderson_Darling(UV_Data,_xlfn.EXPON.DIST(UV_Data,$I$7,TRUE),UV_Include)</f>
        <v>1006.1988634823924</v>
      </c>
      <c r="S7" s="25" cm="1">
        <f t="array" ref="S7">GoF_Kolmogorov_Smirnov(UV_Data,_xlfn.EXPON.DIST(UV_Data,$I$7,TRUE),UV_Include)</f>
        <v>0.47794847104865268</v>
      </c>
      <c r="U7" s="9">
        <v>44.407692307692301</v>
      </c>
      <c r="V7" s="9">
        <v>48.461538461538453</v>
      </c>
      <c r="W7" s="10">
        <v>76</v>
      </c>
      <c r="X7" s="20">
        <v>1.0040355986001379E-2</v>
      </c>
      <c r="Y7" s="20">
        <v>7.6747416512020442E-3</v>
      </c>
      <c r="Z7" s="20">
        <v>2.9946857590017917E-2</v>
      </c>
      <c r="AA7" s="20">
        <v>1.2566352878902209E-2</v>
      </c>
      <c r="AB7" s="20">
        <v>8.5162525701128079E-3</v>
      </c>
      <c r="AC7" s="20">
        <v>4.25588048759655E-2</v>
      </c>
      <c r="AD7" s="20">
        <f ca="1"/>
        <v>7.18053913647714E-3</v>
      </c>
      <c r="AE7" s="20">
        <v>1.4521290689172954E-2</v>
      </c>
      <c r="AG7" s="9">
        <v>40.882608695652166</v>
      </c>
      <c r="AH7" s="9">
        <v>43.173913043478251</v>
      </c>
      <c r="AI7" s="10">
        <v>4</v>
      </c>
      <c r="AJ7" s="20">
        <v>1.6552630813993351E-3</v>
      </c>
      <c r="AK7" s="20">
        <v>6.2085332778785652E-4</v>
      </c>
      <c r="AL7" s="20">
        <v>1.8037176923422993E-2</v>
      </c>
      <c r="AM7" s="20">
        <v>3.1619353334585666E-3</v>
      </c>
      <c r="AN7" s="20">
        <v>9.0541839111310681E-4</v>
      </c>
      <c r="AO7" s="20">
        <v>1.3650394985506959E-2</v>
      </c>
      <c r="AP7" s="20">
        <f ca="1"/>
        <v>3.7568697946386404E-4</v>
      </c>
      <c r="AQ7" s="20">
        <v>1.9196990023503044E-3</v>
      </c>
      <c r="AS7" s="9">
        <v>39.813333333333333</v>
      </c>
      <c r="AT7" s="9">
        <v>41.57</v>
      </c>
      <c r="AU7" s="10">
        <v>2</v>
      </c>
      <c r="AV7" s="20">
        <v>8.3674361543302858E-4</v>
      </c>
      <c r="AW7" s="20">
        <v>2.2823421941909841E-4</v>
      </c>
      <c r="AX7" s="20">
        <v>1.4097831883162326E-2</v>
      </c>
      <c r="AY7" s="20">
        <v>1.8634755660562083E-3</v>
      </c>
      <c r="AZ7" s="20">
        <v>3.7746684752151696E-4</v>
      </c>
      <c r="BA7" s="20">
        <v>8.0456595484885741E-3</v>
      </c>
      <c r="BB7" s="20">
        <f ca="1"/>
        <v>9.0375459882103062E-5</v>
      </c>
      <c r="BC7" s="20">
        <v>7.3324162918561337E-4</v>
      </c>
      <c r="BE7" s="20">
        <v>8.5382513661202183E-4</v>
      </c>
      <c r="BF7" s="9">
        <v>41</v>
      </c>
      <c r="BG7" s="9">
        <v>39.349849874195414</v>
      </c>
      <c r="BH7" s="9">
        <v>43.195424799434171</v>
      </c>
      <c r="BI7" s="9">
        <v>5.9131234221489762E-2</v>
      </c>
      <c r="BJ7" s="9">
        <v>33.714000712843863</v>
      </c>
      <c r="BK7" s="9">
        <v>42.195741072247976</v>
      </c>
      <c r="BL7" s="9">
        <v>37.53456588956616</v>
      </c>
      <c r="BM7" s="9">
        <f ca="1"/>
        <v>44.145837402017378</v>
      </c>
      <c r="BN7" s="9">
        <v>41.419370473556505</v>
      </c>
      <c r="BP7" s="12" t="s">
        <v>1005</v>
      </c>
      <c r="BQ7" s="9" cm="1">
        <f t="array" ref="BQ7">IFERROR(_xlfn.LET(_xlpm.x,_xlfn._xlws.SORT(_xlfn._xlws.FILTER(UV_Data,UV_Include)),_xlpm.n,ROWS(_xlpm.x),_xlpm.p,(_xlfn.SEQUENCE(_xlpm.n)-0.5)/_xlpm.n,SLOPE(LN(-LN(1-_xlpm.p)),LN(_xlpm.x))),2)</f>
        <v>8.6165342117552211</v>
      </c>
      <c r="BR7" s="16">
        <f>$BQ$10</f>
        <v>8.9188687455010189</v>
      </c>
      <c r="BU7" s="12" t="s">
        <v>1005</v>
      </c>
      <c r="BV7" s="9" cm="1">
        <f t="array" ref="BV7">IFERROR(_xlfn.LET(_xlpm.x,_xlfn._xlws.FILTER(UV_Data,UV_Include),_xlpm.s,LN(AVERAGE(_xlpm.x))-AVERAGE(LN(_xlpm.x)),IF(_xlpm.s&lt;=0,1,(3-_xlpm.s+SQRT((_xlpm.s-3)^2+24*_xlpm.s))/(12*_xlpm.s))),1)</f>
        <v>48.632409420491811</v>
      </c>
      <c r="BW7" s="16">
        <f>$BV$10</f>
        <v>50.338809751035392</v>
      </c>
      <c r="BY7" s="12" t="s">
        <v>1083</v>
      </c>
      <c r="BZ7" s="9">
        <f>($BZ$6-$BZ$5)/($BZ$4-1)</f>
        <v>5.5333333333333332</v>
      </c>
      <c r="CA7" s="9"/>
      <c r="CB7" s="9">
        <f ca="1">($CB$6-$CB$5)/($CB$4-1)</f>
        <v>1.2296296296296294</v>
      </c>
      <c r="CC7" s="16"/>
    </row>
    <row r="8" spans="1:82" x14ac:dyDescent="0.25">
      <c r="A8" s="6">
        <v>59.2</v>
      </c>
      <c r="B8" s="7" t="b">
        <v>1</v>
      </c>
      <c r="D8" s="12" t="s">
        <v>795</v>
      </c>
      <c r="E8" s="16">
        <f>_xlfn.VAR.S(_xlfn._xlws.FILTER(UV_Data,UV_Include))</f>
        <v>90.704051925633692</v>
      </c>
      <c r="G8" s="12" t="s">
        <v>809</v>
      </c>
      <c r="H8" t="s">
        <v>829</v>
      </c>
      <c r="I8" s="9">
        <f>$BR$10</f>
        <v>9.1098168720773121</v>
      </c>
      <c r="J8" t="s">
        <v>830</v>
      </c>
      <c r="K8" s="9">
        <f>$BR$11</f>
        <v>73.221522019762418</v>
      </c>
      <c r="M8" s="9"/>
      <c r="N8" s="33" cm="1">
        <f t="array" ref="N8">NLL_Weibull(UV_Data,$I$8,$K$8,UV_Include)</f>
        <v>10608.116518765228</v>
      </c>
      <c r="O8" s="10">
        <v>2</v>
      </c>
      <c r="P8" s="9" cm="1">
        <f t="array" ref="P8">GoF_AIC($N$8,$O$8)</f>
        <v>21220.233037530455</v>
      </c>
      <c r="Q8" s="9" cm="1">
        <f t="array" ref="Q8">GoF_BIC($N$8,$O$8,UV_n)</f>
        <v>21232.197187280617</v>
      </c>
      <c r="R8" s="20" cm="1">
        <f t="array" ref="R8">GoF_Anderson_Darling(UV_Data,_xlfn.WEIBULL.DIST(UV_Data,$I$8,$K$8,TRUE),UV_Include)</f>
        <v>19.986704526254016</v>
      </c>
      <c r="S8" s="25" cm="1">
        <f t="array" ref="S8">GoF_Kolmogorov_Smirnov(UV_Data,_xlfn.WEIBULL.DIST(UV_Data,$I$8,$K$8,TRUE),UV_Include)</f>
        <v>8.5567810071790429E-2</v>
      </c>
      <c r="U8" s="9">
        <v>48.461538461538453</v>
      </c>
      <c r="V8" s="9">
        <v>52.515384615384605</v>
      </c>
      <c r="W8" s="10">
        <v>118</v>
      </c>
      <c r="X8" s="20">
        <v>2.5049709025487005E-2</v>
      </c>
      <c r="Y8" s="20">
        <v>2.6004967809873387E-2</v>
      </c>
      <c r="Z8" s="20">
        <v>2.8243515849979972E-2</v>
      </c>
      <c r="AA8" s="20">
        <v>2.4242008207015109E-2</v>
      </c>
      <c r="AB8" s="20">
        <v>2.579669435621422E-2</v>
      </c>
      <c r="AC8" s="20">
        <v>5.9494262446982388E-2</v>
      </c>
      <c r="AD8" s="20">
        <f ca="1"/>
        <v>2.5108336244000429E-2</v>
      </c>
      <c r="AE8" s="20">
        <v>3.2239839691540664E-2</v>
      </c>
      <c r="AG8" s="9">
        <v>43.173913043478251</v>
      </c>
      <c r="AH8" s="9">
        <v>45.465217391304336</v>
      </c>
      <c r="AI8" s="10">
        <v>20</v>
      </c>
      <c r="AJ8" s="20">
        <v>3.186418754949787E-3</v>
      </c>
      <c r="AK8" s="20">
        <v>1.8026344084315421E-3</v>
      </c>
      <c r="AL8" s="20">
        <v>1.7449929408068665E-2</v>
      </c>
      <c r="AM8" s="20">
        <v>4.8400884167067622E-3</v>
      </c>
      <c r="AN8" s="20">
        <v>2.2438464027102118E-3</v>
      </c>
      <c r="AO8" s="20">
        <v>1.9060777460935794E-2</v>
      </c>
      <c r="AP8" s="20">
        <f ca="1"/>
        <v>1.5054975787739831E-3</v>
      </c>
      <c r="AQ8" s="20">
        <v>4.5119385194033615E-3</v>
      </c>
      <c r="AS8" s="9">
        <v>41.57</v>
      </c>
      <c r="AT8" s="9">
        <v>43.326666666666668</v>
      </c>
      <c r="AU8" s="10">
        <v>3</v>
      </c>
      <c r="AV8" s="20">
        <v>1.4273881898160688E-3</v>
      </c>
      <c r="AW8" s="20">
        <v>5.7608086337287881E-4</v>
      </c>
      <c r="AX8" s="20">
        <v>1.3744583299098223E-2</v>
      </c>
      <c r="AY8" s="20">
        <v>2.6184507071318761E-3</v>
      </c>
      <c r="AZ8" s="20">
        <v>8.1719325966146889E-4</v>
      </c>
      <c r="BA8" s="20">
        <v>1.1225762136823979E-2</v>
      </c>
      <c r="BB8" s="20">
        <f ca="1"/>
        <v>3.7430698242616286E-4</v>
      </c>
      <c r="BC8" s="20">
        <v>1.7465808159371544E-3</v>
      </c>
      <c r="BE8" s="20">
        <v>1.1953551912568306E-3</v>
      </c>
      <c r="BF8" s="9">
        <v>41.5</v>
      </c>
      <c r="BG8" s="9">
        <v>40.302454569950356</v>
      </c>
      <c r="BH8" s="9">
        <v>43.835502109722896</v>
      </c>
      <c r="BI8" s="9">
        <v>8.2797877766188605E-2</v>
      </c>
      <c r="BJ8" s="9">
        <v>34.983170044673507</v>
      </c>
      <c r="BK8" s="9">
        <v>42.909843432975478</v>
      </c>
      <c r="BL8" s="9">
        <v>37.770413540947224</v>
      </c>
      <c r="BM8" s="9">
        <f ca="1"/>
        <v>44.66361766107353</v>
      </c>
      <c r="BN8" s="9">
        <v>41.91501888567803</v>
      </c>
      <c r="BP8" s="12" t="s">
        <v>1074</v>
      </c>
      <c r="BQ8" s="33" cm="1">
        <f t="array" ref="BQ8">IFERROR(_xlfn.TAKE(Grid_Argument_Minimum(UV_WB_S1),,1),"—")</f>
        <v>10608.526484786835</v>
      </c>
      <c r="BR8" s="29" cm="1">
        <f t="array" ref="BR8">IFERROR(_xlfn.TAKE(Grid_Argument_Minimum(UV_WB_S2),,1),"—")</f>
        <v>10608.116518765228</v>
      </c>
      <c r="BU8" s="12" t="s">
        <v>1074</v>
      </c>
      <c r="BV8" s="33" cm="1">
        <f t="array" ref="BV8">IFERROR(_xlfn.TAKE(Grid_Argument_Minimum(UV_GAMMA_S1),,1),"—")</f>
        <v>10855.741557412646</v>
      </c>
      <c r="BW8" s="29" cm="1">
        <f t="array" ref="BW8">IFERROR(_xlfn.TAKE(Grid_Argument_Minimum(UV_GAMMA_S2),,1),"—")</f>
        <v>10854.858072737918</v>
      </c>
      <c r="BY8" s="12" t="s">
        <v>1084</v>
      </c>
      <c r="BZ8" s="9"/>
      <c r="CA8" s="6">
        <v>0.2</v>
      </c>
      <c r="CB8" s="9"/>
      <c r="CC8" s="16">
        <f ca="1">MAX(0.001,$CA$12-$CA$10)</f>
        <v>0.20000000000000018</v>
      </c>
    </row>
    <row r="9" spans="1:82" x14ac:dyDescent="0.25">
      <c r="A9" s="6">
        <v>58.8</v>
      </c>
      <c r="B9" s="7" t="b">
        <v>1</v>
      </c>
      <c r="D9" s="12" t="s">
        <v>796</v>
      </c>
      <c r="E9" s="16">
        <f>MIN(_xlfn._xlws.FILTER(UV_Data,UV_Include))</f>
        <v>36.299999999999997</v>
      </c>
      <c r="G9" s="12" t="s">
        <v>810</v>
      </c>
      <c r="H9" t="s">
        <v>829</v>
      </c>
      <c r="I9" s="9">
        <f>$BW$10</f>
        <v>48.542598876778996</v>
      </c>
      <c r="J9" t="s">
        <v>831</v>
      </c>
      <c r="K9" s="9">
        <f>$BW$11</f>
        <v>0.70123000036118499</v>
      </c>
      <c r="M9" s="9"/>
      <c r="N9" s="33" cm="1">
        <f t="array" ref="N9">NLL_Gamma(UV_Data,$I$9,$K$9,UV_Include)</f>
        <v>10854.858072737918</v>
      </c>
      <c r="O9" s="10">
        <v>2</v>
      </c>
      <c r="P9" s="9" cm="1">
        <f t="array" ref="P9">GoF_AIC($N$9,$O$9)</f>
        <v>21713.716145475835</v>
      </c>
      <c r="Q9" s="9" cm="1">
        <f t="array" ref="Q9">GoF_BIC($N$9,$O$9,UV_n)</f>
        <v>21725.680295225997</v>
      </c>
      <c r="R9" s="20" cm="1">
        <f t="array" ref="R9">GoF_Anderson_Darling(UV_Data,_xlfn.GAMMA.DIST(UV_Data,$I$9,1/$K$9,TRUE),UV_Include)</f>
        <v>67.878464819460532</v>
      </c>
      <c r="S9" s="25" cm="1">
        <f t="array" ref="S9">GoF_Kolmogorov_Smirnov(UV_Data,_xlfn.GAMMA.DIST(UV_Data,$I$9,1/$K$9,TRUE),UV_Include)</f>
        <v>0.14225603690736532</v>
      </c>
      <c r="U9" s="9">
        <v>52.515384615384605</v>
      </c>
      <c r="V9" s="9">
        <v>56.569230769230757</v>
      </c>
      <c r="W9" s="10">
        <v>170</v>
      </c>
      <c r="X9" s="20">
        <v>5.2277157235626343E-2</v>
      </c>
      <c r="Y9" s="20">
        <v>6.1059278432623681E-2</v>
      </c>
      <c r="Z9" s="20">
        <v>2.6637058167797711E-2</v>
      </c>
      <c r="AA9" s="20">
        <v>4.3653312154092891E-2</v>
      </c>
      <c r="AB9" s="20">
        <v>5.8084810733347751E-2</v>
      </c>
      <c r="AC9" s="20">
        <v>7.6429720017999303E-2</v>
      </c>
      <c r="AD9" s="20">
        <f ca="1"/>
        <v>5.8555826390913043E-2</v>
      </c>
      <c r="AE9" s="20">
        <v>5.626568726616623E-2</v>
      </c>
      <c r="AG9" s="9">
        <v>45.465217391304336</v>
      </c>
      <c r="AH9" s="9">
        <v>47.75652173913042</v>
      </c>
      <c r="AI9" s="10">
        <v>41</v>
      </c>
      <c r="AJ9" s="20">
        <v>5.7905493900548494E-3</v>
      </c>
      <c r="AK9" s="20">
        <v>4.4116430755240538E-3</v>
      </c>
      <c r="AL9" s="20">
        <v>1.6881801272967067E-2</v>
      </c>
      <c r="AM9" s="20">
        <v>7.2354490520528374E-3</v>
      </c>
      <c r="AN9" s="20">
        <v>4.9068230992393019E-3</v>
      </c>
      <c r="AO9" s="20">
        <v>2.4471159936364617E-2</v>
      </c>
      <c r="AP9" s="20">
        <f ca="1"/>
        <v>4.1380831879796309E-3</v>
      </c>
      <c r="AQ9" s="20">
        <v>8.4372212463441638E-3</v>
      </c>
      <c r="AS9" s="9">
        <v>43.326666666666668</v>
      </c>
      <c r="AT9" s="9">
        <v>45.083333333333336</v>
      </c>
      <c r="AU9" s="10">
        <v>12</v>
      </c>
      <c r="AV9" s="20">
        <v>2.3537361416350738E-3</v>
      </c>
      <c r="AW9" s="20">
        <v>1.2978835382690427E-3</v>
      </c>
      <c r="AX9" s="20">
        <v>1.3400186045024243E-2</v>
      </c>
      <c r="AY9" s="20">
        <v>3.625414752258015E-3</v>
      </c>
      <c r="AZ9" s="20">
        <v>1.6322063757220194E-3</v>
      </c>
      <c r="BA9" s="20">
        <v>1.4405864725159381E-2</v>
      </c>
      <c r="BB9" s="20">
        <f ca="1"/>
        <v>1.0690222793202941E-3</v>
      </c>
      <c r="BC9" s="20">
        <v>3.318319135634839E-3</v>
      </c>
      <c r="BE9" s="20">
        <v>1.5368852459016393E-3</v>
      </c>
      <c r="BF9" s="9">
        <v>42.3</v>
      </c>
      <c r="BG9" s="9">
        <v>41.0317842224283</v>
      </c>
      <c r="BH9" s="9">
        <v>44.331959010848585</v>
      </c>
      <c r="BI9" s="9">
        <v>0.10647261523839377</v>
      </c>
      <c r="BJ9" s="9">
        <v>35.962368281061224</v>
      </c>
      <c r="BK9" s="9">
        <v>43.462205996792605</v>
      </c>
      <c r="BL9" s="9">
        <v>37.974348420512008</v>
      </c>
      <c r="BM9" s="9">
        <f ca="1"/>
        <v>45.074640481143973</v>
      </c>
      <c r="BN9" s="9">
        <v>42.317072757750395</v>
      </c>
      <c r="BP9" s="12" t="s">
        <v>837</v>
      </c>
      <c r="BQ9" s="9">
        <f>($BQ$6-$BQ$5)/($BQ$4-1)</f>
        <v>1.2093381349831889</v>
      </c>
      <c r="BR9" s="16">
        <f>($BR$6-$BR$5)/($BR$4-1)</f>
        <v>0.12729875105086194</v>
      </c>
      <c r="BU9" s="12" t="s">
        <v>837</v>
      </c>
      <c r="BV9" s="9">
        <f>($BV$6-$BV$5)/($BV$4-1)</f>
        <v>6.8256013221742906</v>
      </c>
      <c r="BW9" s="16">
        <f>($BW$6-$BW$5)/($BW$4-1)</f>
        <v>0.71848434970255715</v>
      </c>
      <c r="BY9" s="12" t="s">
        <v>1085</v>
      </c>
      <c r="BZ9" s="9"/>
      <c r="CA9" s="6">
        <v>50</v>
      </c>
      <c r="CB9" s="9"/>
      <c r="CC9" s="16">
        <f ca="1">$CA$12+$CA$10</f>
        <v>11.266666666666666</v>
      </c>
    </row>
    <row r="10" spans="1:82" x14ac:dyDescent="0.25">
      <c r="A10" s="6">
        <v>58.6</v>
      </c>
      <c r="B10" s="7" t="b">
        <v>1</v>
      </c>
      <c r="D10" s="12" t="s">
        <v>797</v>
      </c>
      <c r="E10" s="16">
        <f>MAX(_xlfn._xlws.FILTER(UV_Data,UV_Include))</f>
        <v>89</v>
      </c>
      <c r="G10" s="12" t="s">
        <v>811</v>
      </c>
      <c r="H10" t="s">
        <v>796</v>
      </c>
      <c r="I10" s="9">
        <f>_xlfn.LET(_xlpm.d,_xlfn._xlws.FILTER(UV_Data,UV_Include),MIN(_xlpm.d)-(MAX(_xlpm.d)-MIN(_xlpm.d))*0.001)</f>
        <v>36.247299999999996</v>
      </c>
      <c r="J10" t="s">
        <v>793</v>
      </c>
      <c r="K10" s="9">
        <f>IFERROR(_xlfn.MODE.SNGL(_xlfn._xlws.FILTER(UV_Data,UV_Include)),MEDIAN(_xlfn._xlws.FILTER(UV_Data,UV_Include)))</f>
        <v>73</v>
      </c>
      <c r="L10" t="s">
        <v>797</v>
      </c>
      <c r="M10" s="9">
        <f>_xlfn.LET(_xlpm.d,_xlfn._xlws.FILTER(UV_Data,UV_Include),MAX(_xlpm.d)+(MAX(_xlpm.d)-MIN(_xlpm.d))*0.001)</f>
        <v>89.052700000000002</v>
      </c>
      <c r="N10" s="33" cm="1">
        <f t="array" ref="N10">NLL_Triangular(UV_Data,$I$10,$K$10,$M$10,UV_Include)</f>
        <v>10740.37156749701</v>
      </c>
      <c r="O10" s="10">
        <v>3</v>
      </c>
      <c r="P10" s="9" cm="1">
        <f t="array" ref="P10">GoF_AIC($N$10,$O$10)</f>
        <v>21486.74313499402</v>
      </c>
      <c r="Q10" s="9" cm="1">
        <f t="array" ref="Q10">GoF_BIC($N$10,$O$10,UV_n)</f>
        <v>21504.689359619264</v>
      </c>
      <c r="R10" s="20" cm="1">
        <f t="array" ref="R10">GoF_Anderson_Darling(UV_Data,IFERROR(IF(UV_Data&lt;$I$10,0,IF(UV_Data&lt;$K$10,(UV_Data-$I$10)^2/(($M$10-$I$10)*($K$10-$I$10)+1E-30),IF(UV_Data&lt;=$M$10,1-(($M$10-UV_Data)^2/(($M$10-$I$10)*($M$10-$K$10)+1E-30)),1))),0.5),UV_Include)</f>
        <v>140.14557892634139</v>
      </c>
      <c r="S10" s="25" cm="1">
        <f t="array" ref="S10">GoF_Kolmogorov_Smirnov(UV_Data,IFERROR(IF(UV_Data&lt;$I$10,0,IF(UV_Data&lt;$K$10,(UV_Data-$I$10)^2/(($M$10-$I$10)*($K$10-$I$10)+1E-30),IF(UV_Data&lt;=$M$10,1-(($M$10-UV_Data)^2/(($M$10-$I$10)*($M$10-$K$10)+1E-30)),1))),0.5),UV_Include)</f>
        <v>0.175592609853363</v>
      </c>
      <c r="U10" s="9">
        <v>56.569230769230757</v>
      </c>
      <c r="V10" s="9">
        <v>60.623076923076908</v>
      </c>
      <c r="W10" s="10">
        <v>218</v>
      </c>
      <c r="X10" s="20">
        <v>9.1262432982295708E-2</v>
      </c>
      <c r="Y10" s="20">
        <v>0.10634196686706426</v>
      </c>
      <c r="Z10" s="20">
        <v>2.5121973893174054E-2</v>
      </c>
      <c r="AA10" s="20">
        <v>7.3025822412336225E-2</v>
      </c>
      <c r="AB10" s="20">
        <v>0.10125891303167193</v>
      </c>
      <c r="AC10" s="20">
        <v>9.3365177589016246E-2</v>
      </c>
      <c r="AD10" s="20">
        <f ca="1"/>
        <v>0.10432983056819302</v>
      </c>
      <c r="AE10" s="20">
        <v>8.4148125895753212E-2</v>
      </c>
      <c r="AG10" s="9">
        <v>47.75652173913042</v>
      </c>
      <c r="AH10" s="9">
        <v>50.047826086956505</v>
      </c>
      <c r="AI10" s="10">
        <v>60</v>
      </c>
      <c r="AJ10" s="20">
        <v>9.9338637203018939E-3</v>
      </c>
      <c r="AK10" s="20">
        <v>9.297061917419705E-3</v>
      </c>
      <c r="AL10" s="20">
        <v>1.6332170036640836E-2</v>
      </c>
      <c r="AM10" s="20">
        <v>1.0575455342454469E-2</v>
      </c>
      <c r="AN10" s="20">
        <v>9.5803664201825553E-3</v>
      </c>
      <c r="AO10" s="20">
        <v>2.9881542411793471E-2</v>
      </c>
      <c r="AP10" s="20">
        <f ca="1"/>
        <v>8.9853577217230939E-3</v>
      </c>
      <c r="AQ10" s="20">
        <v>1.3713815066294564E-2</v>
      </c>
      <c r="AS10" s="9">
        <v>45.083333333333336</v>
      </c>
      <c r="AT10" s="9">
        <v>46.84</v>
      </c>
      <c r="AU10" s="10">
        <v>35</v>
      </c>
      <c r="AV10" s="20">
        <v>3.7517985204268793E-3</v>
      </c>
      <c r="AW10" s="20">
        <v>2.6403475163293819E-3</v>
      </c>
      <c r="AX10" s="20">
        <v>1.306441833366051E-2</v>
      </c>
      <c r="AY10" s="20">
        <v>4.9499664802378687E-3</v>
      </c>
      <c r="AZ10" s="20">
        <v>3.0263597430125917E-3</v>
      </c>
      <c r="BA10" s="20">
        <v>1.7585967313494787E-2</v>
      </c>
      <c r="BB10" s="20">
        <f ca="1"/>
        <v>2.4237910924447487E-3</v>
      </c>
      <c r="BC10" s="20">
        <v>5.4917652636835863E-3</v>
      </c>
      <c r="BE10" s="20">
        <v>1.878415300546448E-3</v>
      </c>
      <c r="BF10" s="9">
        <v>43.1</v>
      </c>
      <c r="BG10" s="9">
        <v>41.625817161110888</v>
      </c>
      <c r="BH10" s="9">
        <v>44.740470916542257</v>
      </c>
      <c r="BI10" s="9">
        <v>0.13015545217618615</v>
      </c>
      <c r="BJ10" s="9">
        <v>36.764025517790984</v>
      </c>
      <c r="BK10" s="9">
        <v>43.915726066288883</v>
      </c>
      <c r="BL10" s="9">
        <v>38.156623868538084</v>
      </c>
      <c r="BM10" s="9">
        <f ca="1"/>
        <v>45.418765682274781</v>
      </c>
      <c r="BN10" s="9">
        <v>42.659275503007621</v>
      </c>
      <c r="BP10" s="12" t="s">
        <v>1075</v>
      </c>
      <c r="BQ10" s="9" cm="1">
        <f t="array" ref="BQ10">IFERROR(INDEX(UV_WB_S1_Axis,INDEX(Grid_Argument_Minimum(UV_WB_S1),1,2)),"—")</f>
        <v>8.9188687455010189</v>
      </c>
      <c r="BR10" s="16" cm="1">
        <f t="array" ref="BR10">IFERROR(INDEX(UV_WB_S2_Axis,INDEX(Grid_Argument_Minimum(UV_WB_S2),1,2)),"—")</f>
        <v>9.1098168720773121</v>
      </c>
      <c r="BU10" s="12" t="s">
        <v>1078</v>
      </c>
      <c r="BV10" s="9" cm="1">
        <f t="array" ref="BV10">IFERROR(INDEX(UV_GAMMA_S1_Axis,INDEX(Grid_Argument_Minimum(UV_GAMMA_S1),1,2)),"—")</f>
        <v>50.338809751035392</v>
      </c>
      <c r="BW10" s="16" cm="1">
        <f t="array" ref="BW10">IFERROR(INDEX(UV_GAMMA_S2_Axis,INDEX(Grid_Argument_Minimum(UV_GAMMA_S2),1,2)),"—")</f>
        <v>48.542598876778996</v>
      </c>
      <c r="BY10" s="12" t="s">
        <v>1086</v>
      </c>
      <c r="BZ10" s="9"/>
      <c r="CA10" s="9">
        <f>($CA$9-$CA$8)/($BZ$4-1)</f>
        <v>5.5333333333333332</v>
      </c>
      <c r="CB10" s="9"/>
      <c r="CC10" s="16">
        <f ca="1">($CC$9-$CC$8)/($CB$4-1)</f>
        <v>1.2296296296296296</v>
      </c>
    </row>
    <row r="11" spans="1:82" x14ac:dyDescent="0.25">
      <c r="A11" s="6">
        <v>58.1</v>
      </c>
      <c r="B11" s="7" t="b">
        <v>1</v>
      </c>
      <c r="D11" s="12" t="s">
        <v>798</v>
      </c>
      <c r="E11" s="16">
        <f>_xlfn.LET(_xlpm.d,_xlfn._xlws.FILTER(UV_Data,UV_Include),MAX(_xlpm.d)-MIN(_xlpm.d))</f>
        <v>52.7</v>
      </c>
      <c r="G11" s="12" t="s">
        <v>812</v>
      </c>
      <c r="H11" t="s">
        <v>832</v>
      </c>
      <c r="I11" s="9">
        <f ca="1">$CB$12</f>
        <v>5.7333333333333325</v>
      </c>
      <c r="J11" t="s">
        <v>833</v>
      </c>
      <c r="K11" s="9">
        <f ca="1">$CC$12</f>
        <v>3.8888888888888893</v>
      </c>
      <c r="M11" s="9"/>
      <c r="N11" s="33" cm="1">
        <f t="array" aca="1" ref="N11" ca="1">IFERROR(_xlfn.LET(_xlpm.d,_xlfn._xlws.FILTER(UV_Data,UV_Include),_xlpm.range_,MAX(_xlpm.d)-MIN(_xlpm.d),_xlpm.pad,_xlpm.range_*0.001,_xlpm.scale_,_xlpm.range_+2*_xlpm.pad,_xlpm.z,(_xlpm.d-MIN(_xlpm.d)+_xlpm.pad)/_xlpm.scale_,NLL_Beta(_xlpm.z,$I$11,$K$11)+COUNT(_xlpm.d)*LN(_xlpm.scale_)),1000000000000000)</f>
        <v>10958.144251478754</v>
      </c>
      <c r="O11" s="10">
        <v>2</v>
      </c>
      <c r="P11" s="9" cm="1">
        <f t="array" aca="1" ref="P11" ca="1">GoF_AIC($N$11,$O$11)</f>
        <v>21920.288502957508</v>
      </c>
      <c r="Q11" s="9" cm="1">
        <f t="array" aca="1" ref="Q11" ca="1">GoF_BIC($N$11,$O$11,UV_n)</f>
        <v>21932.25265270767</v>
      </c>
      <c r="R11" s="20" cm="1">
        <f t="array" aca="1" ref="R11" ca="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152.62115475420615</v>
      </c>
      <c r="S11" s="25" cm="1">
        <f t="array" aca="1" ref="S11" ca="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0.19183543395669816</v>
      </c>
      <c r="U11" s="9">
        <v>60.623076923076908</v>
      </c>
      <c r="V11" s="9">
        <v>64.67692307692306</v>
      </c>
      <c r="W11" s="10">
        <v>237</v>
      </c>
      <c r="X11" s="20">
        <v>0.13327680461599717</v>
      </c>
      <c r="Y11" s="20">
        <v>0.14487140873136675</v>
      </c>
      <c r="Z11" s="20">
        <v>2.3693065815064029E-2</v>
      </c>
      <c r="AA11" s="20">
        <v>0.11201819516004674</v>
      </c>
      <c r="AB11" s="20">
        <v>0.14125106882229718</v>
      </c>
      <c r="AC11" s="20">
        <v>0.11030063516003313</v>
      </c>
      <c r="AD11" s="20">
        <f ca="1"/>
        <v>0.15126980167403306</v>
      </c>
      <c r="AE11" s="20">
        <v>0.11230959091232573</v>
      </c>
      <c r="AG11" s="9">
        <v>50.047826086956505</v>
      </c>
      <c r="AH11" s="9">
        <v>52.339130434782589</v>
      </c>
      <c r="AI11" s="10">
        <v>68</v>
      </c>
      <c r="AJ11" s="20">
        <v>1.6087868282984863E-2</v>
      </c>
      <c r="AK11" s="20">
        <v>1.7178716958583366E-2</v>
      </c>
      <c r="AL11" s="20">
        <v>1.5800433484125853E-2</v>
      </c>
      <c r="AM11" s="20">
        <v>1.5121897534758552E-2</v>
      </c>
      <c r="AN11" s="20">
        <v>1.6871929703694659E-2</v>
      </c>
      <c r="AO11" s="20">
        <v>3.5291924887222298E-2</v>
      </c>
      <c r="AP11" s="20">
        <f ca="1"/>
        <v>1.6577636150552168E-2</v>
      </c>
      <c r="AQ11" s="20">
        <v>2.0259721725098243E-2</v>
      </c>
      <c r="AS11" s="9">
        <v>46.84</v>
      </c>
      <c r="AT11" s="9">
        <v>48.596666666666671</v>
      </c>
      <c r="AU11" s="10">
        <v>38</v>
      </c>
      <c r="AV11" s="20">
        <v>5.7807922207435223E-3</v>
      </c>
      <c r="AW11" s="20">
        <v>4.8993964332053981E-3</v>
      </c>
      <c r="AX11" s="20">
        <v>1.2737063935038762E-2</v>
      </c>
      <c r="AY11" s="20">
        <v>6.6685118066835344E-3</v>
      </c>
      <c r="AZ11" s="20">
        <v>5.2378679234634596E-3</v>
      </c>
      <c r="BA11" s="20">
        <v>2.0766069901830178E-2</v>
      </c>
      <c r="BB11" s="20">
        <f ca="1"/>
        <v>4.6933559386615684E-3</v>
      </c>
      <c r="BC11" s="20">
        <v>8.2790982898038514E-3</v>
      </c>
      <c r="BE11" s="20">
        <v>2.2199453551912567E-3</v>
      </c>
      <c r="BF11" s="9">
        <v>43.3</v>
      </c>
      <c r="BG11" s="9">
        <v>42.128673647931777</v>
      </c>
      <c r="BH11" s="9">
        <v>45.089222129343611</v>
      </c>
      <c r="BI11" s="9">
        <v>0.15384639412335566</v>
      </c>
      <c r="BJ11" s="9">
        <v>37.445119690823489</v>
      </c>
      <c r="BK11" s="9">
        <v>44.302188552300784</v>
      </c>
      <c r="BL11" s="9">
        <v>38.322953878455046</v>
      </c>
      <c r="BM11" s="9">
        <f ca="1"/>
        <v>45.716618746615552</v>
      </c>
      <c r="BN11" s="9">
        <v>42.959421830010612</v>
      </c>
      <c r="BP11" s="13" t="s">
        <v>1076</v>
      </c>
      <c r="BQ11" s="22" cm="1">
        <f t="array" ref="BQ11">IFERROR(((AVERAGE(_xlfn._xlws.FILTER(UV_Data,UV_Include)^$BQ$10))^(1/$BQ$10)),"—")</f>
        <v>73.152953637493198</v>
      </c>
      <c r="BR11" s="32" cm="1">
        <f t="array" ref="BR11">IFERROR(((AVERAGE(_xlfn._xlws.FILTER(UV_Data,UV_Include)^$BR$10))^(1/$BR$10)),"—")</f>
        <v>73.221522019762418</v>
      </c>
      <c r="BU11" s="13" t="s">
        <v>1079</v>
      </c>
      <c r="BV11" s="22">
        <f>IFERROR(($BV$10/AVERAGE(_xlfn._xlws.FILTER(UV_Data,UV_Include))),"—")</f>
        <v>0.72717745643375431</v>
      </c>
      <c r="BW11" s="32">
        <f>IFERROR(($BW$10/AVERAGE(_xlfn._xlws.FILTER(UV_Data,UV_Include))),"—")</f>
        <v>0.70123000036118499</v>
      </c>
      <c r="BY11" s="12" t="s">
        <v>1074</v>
      </c>
      <c r="CA11" s="33" cm="1">
        <f t="array" aca="1" ref="CA11" ca="1">IFERROR(_xlfn.TAKE(Grid_Argument_Minimum(UV_BETA_S1_NLL),,1),"—")</f>
        <v>12010.403776252784</v>
      </c>
      <c r="CC11" s="43"/>
      <c r="CD11" s="33" cm="1">
        <f t="array" aca="1" ref="CD11" ca="1">IFERROR(_xlfn.TAKE(Grid_Argument_Minimum(UV_BETA_S2_NLL),,1),"—")</f>
        <v>10958.144251478754</v>
      </c>
    </row>
    <row r="12" spans="1:82" x14ac:dyDescent="0.25">
      <c r="A12" s="6">
        <v>57.5</v>
      </c>
      <c r="B12" s="7" t="b">
        <v>1</v>
      </c>
      <c r="D12" s="12" t="s">
        <v>246</v>
      </c>
      <c r="E12" s="16" cm="1">
        <f t="array" ref="E12">INDEX(Skewness(UV_Data,UV_Include),1)</f>
        <v>-0.6386047358773721</v>
      </c>
      <c r="G12" s="13" t="s">
        <v>813</v>
      </c>
      <c r="H12" s="21" t="s">
        <v>796</v>
      </c>
      <c r="I12" s="22">
        <f>_xlfn.LET(_xlpm.d,_xlfn._xlws.FILTER(UV_Data,UV_Include),MIN(_xlpm.d)-(MAX(_xlpm.d)-MIN(_xlpm.d))*0.001)</f>
        <v>36.247299999999996</v>
      </c>
      <c r="J12" s="21" t="s">
        <v>793</v>
      </c>
      <c r="K12" s="22">
        <f>IFERROR(_xlfn.MODE.SNGL(_xlfn._xlws.FILTER(UV_Data,UV_Include)),MEDIAN(_xlfn._xlws.FILTER(UV_Data,UV_Include)))</f>
        <v>73</v>
      </c>
      <c r="L12" s="21" t="s">
        <v>797</v>
      </c>
      <c r="M12" s="22">
        <f>_xlfn.LET(_xlpm.d,_xlfn._xlws.FILTER(UV_Data,UV_Include),MAX(_xlpm.d)+(MAX(_xlpm.d)-MIN(_xlpm.d))*0.001)</f>
        <v>89.052700000000002</v>
      </c>
      <c r="N12" s="23" cm="1">
        <f t="array" ref="N12">NLL_BetaPERT(UV_Data,$I$12,$K$12,$M$12,UV_Include)</f>
        <v>10677.665931320744</v>
      </c>
      <c r="O12" s="14">
        <v>3</v>
      </c>
      <c r="P12" s="22" cm="1">
        <f t="array" ref="P12">GoF_AIC($N$12,$O$12)</f>
        <v>21361.331862641488</v>
      </c>
      <c r="Q12" s="22" cm="1">
        <f t="array" ref="Q12">GoF_BIC($N$12,$O$12,UV_n)</f>
        <v>21379.278087266732</v>
      </c>
      <c r="R12" s="24" cm="1">
        <f t="array" ref="R12">GoF_Anderson_Darling(UV_Data,_xlfn.LET(_xlpm.mn,$I$12,_xlpm.md,$K$12,_xlpm.mx,$M$12,_xlpm.alpha_param,1+4*(_xlpm.md-_xlpm.mn)/(_xlpm.mx-_xlpm.mn+1E-30),_xlpm.beta_param,1+4*(_xlpm.mx-_xlpm.md)/(_xlpm.mx-_xlpm.mn+1E-30),_xlfn.BETA.DIST((UV_Data-_xlpm.mn)/(_xlpm.mx-_xlpm.mn+1E-30),_xlpm.alpha_param,_xlpm.beta_param,TRUE)),UV_Include)</f>
        <v>27.243676697578394</v>
      </c>
      <c r="S12" s="26" cm="1">
        <f t="array" ref="S12">GoF_Kolmogorov_Smirnov(UV_Data,_xlfn.LET(_xlpm.mn,$I$12,_xlpm.md,$K$12,_xlpm.mx,$M$12,_xlpm.alpha_param,1+4*(_xlpm.md-_xlpm.mn)/(_xlpm.mx-_xlpm.mn+1E-30),_xlpm.beta_param,1+4*(_xlpm.mx-_xlpm.md)/(_xlpm.mx-_xlpm.mn+1E-30),_xlfn.BETA.DIST((UV_Data-_xlpm.mn)/(_xlpm.mx-_xlpm.mn+1E-30),_xlpm.alpha_param,_xlpm.beta_param,TRUE)),UV_Include)</f>
        <v>7.7172164841113777E-2</v>
      </c>
      <c r="U12" s="9">
        <v>64.67692307692306</v>
      </c>
      <c r="V12" s="9">
        <v>68.730769230769212</v>
      </c>
      <c r="W12" s="10">
        <v>351</v>
      </c>
      <c r="X12" s="20">
        <v>0.16281993415941592</v>
      </c>
      <c r="Y12" s="20">
        <v>0.16100242684060423</v>
      </c>
      <c r="Z12" s="20">
        <v>2.2345432333622406E-2</v>
      </c>
      <c r="AA12" s="20">
        <v>0.1538680547311248</v>
      </c>
      <c r="AB12" s="20">
        <v>0.16198833601776352</v>
      </c>
      <c r="AC12" s="20">
        <v>0.12723609273104997</v>
      </c>
      <c r="AD12" s="20">
        <f ca="1"/>
        <v>0.18323386058265473</v>
      </c>
      <c r="AE12" s="20">
        <v>0.13631196676962831</v>
      </c>
      <c r="AG12" s="9">
        <v>52.339130434782589</v>
      </c>
      <c r="AH12" s="9">
        <v>54.630434782608674</v>
      </c>
      <c r="AI12" s="10">
        <v>93</v>
      </c>
      <c r="AJ12" s="20">
        <v>2.4595803487217231E-2</v>
      </c>
      <c r="AK12" s="20">
        <v>2.8262847750644998E-2</v>
      </c>
      <c r="AL12" s="20">
        <v>1.5286009007143164E-2</v>
      </c>
      <c r="AM12" s="20">
        <v>2.1152729857504202E-2</v>
      </c>
      <c r="AN12" s="20">
        <v>2.7040006502989759E-2</v>
      </c>
      <c r="AO12" s="20">
        <v>4.0702307362651124E-2</v>
      </c>
      <c r="AP12" s="20">
        <f ca="1"/>
        <v>2.7098363920640862E-2</v>
      </c>
      <c r="AQ12" s="20">
        <v>2.7905044602744261E-2</v>
      </c>
      <c r="AS12" s="9">
        <v>48.596666666666671</v>
      </c>
      <c r="AT12" s="9">
        <v>50.353333333333339</v>
      </c>
      <c r="AU12" s="10">
        <v>35</v>
      </c>
      <c r="AV12" s="20">
        <v>8.609965131299609E-3</v>
      </c>
      <c r="AW12" s="20">
        <v>8.3660747085348135E-3</v>
      </c>
      <c r="AX12" s="20">
        <v>1.2417912037251955E-2</v>
      </c>
      <c r="AY12" s="20">
        <v>8.8674862542662235E-3</v>
      </c>
      <c r="AZ12" s="20">
        <v>8.5038383069925786E-3</v>
      </c>
      <c r="BA12" s="20">
        <v>2.3946172490165604E-2</v>
      </c>
      <c r="BB12" s="20">
        <f ca="1"/>
        <v>8.0980052608691545E-3</v>
      </c>
      <c r="BC12" s="20">
        <v>1.1664949493637965E-2</v>
      </c>
      <c r="BE12" s="20">
        <v>2.5614754098360654E-3</v>
      </c>
      <c r="BF12" s="9">
        <v>43.5</v>
      </c>
      <c r="BG12" s="9">
        <v>42.565728570449522</v>
      </c>
      <c r="BH12" s="9">
        <v>45.394544746140596</v>
      </c>
      <c r="BI12" s="9">
        <v>0.17754544662938598</v>
      </c>
      <c r="BJ12" s="9">
        <v>38.038682035769931</v>
      </c>
      <c r="BK12" s="9">
        <v>44.639985986433558</v>
      </c>
      <c r="BL12" s="9">
        <v>38.476909923578944</v>
      </c>
      <c r="BM12" s="9">
        <f ca="1"/>
        <v>45.980357709904517</v>
      </c>
      <c r="BN12" s="9">
        <v>43.228158804532598</v>
      </c>
      <c r="BY12" s="13" t="s">
        <v>1087</v>
      </c>
      <c r="BZ12" s="22" cm="1">
        <f t="array" aca="1" ref="BZ12" ca="1">IFERROR(INDEX(UV_BETA_S1_Alpha,INDEX(Grid_Argument_Minimum(UV_BETA_S1_NLL),1,2)),"—")</f>
        <v>11.266666666666666</v>
      </c>
      <c r="CA12" s="22" cm="1">
        <f t="array" aca="1" ref="CA12" ca="1">IFERROR(INDEX(UV_BETA_S1_Beta,INDEX(Grid_Argument_Minimum(UV_BETA_S1_NLL),1,2)),"—")</f>
        <v>5.7333333333333334</v>
      </c>
      <c r="CB12" s="22" cm="1">
        <f t="array" aca="1" ref="CB12" ca="1">IFERROR(INDEX(UV_BETA_S2_Alpha,INDEX(Grid_Argument_Minimum(UV_BETA_S2_NLL),1,2)),"—")</f>
        <v>5.7333333333333325</v>
      </c>
      <c r="CC12" s="32" cm="1">
        <f t="array" aca="1" ref="CC12" ca="1">IFERROR(INDEX(UV_BETA_S2_Beta,INDEX(Grid_Argument_Minimum(UV_BETA_S2_NLL),1,2)),"—")</f>
        <v>3.8888888888888893</v>
      </c>
    </row>
    <row r="13" spans="1:82" x14ac:dyDescent="0.25">
      <c r="A13" s="6">
        <v>57.3</v>
      </c>
      <c r="B13" s="7" t="b">
        <v>1</v>
      </c>
      <c r="D13" s="12" t="s">
        <v>248</v>
      </c>
      <c r="E13" s="16" cm="1">
        <f t="array" ref="E13">INDEX(Kurtosis(UV_Data,UV_Include),1)</f>
        <v>-0.23447739417962499</v>
      </c>
      <c r="U13" s="9">
        <v>68.730769230769212</v>
      </c>
      <c r="V13" s="9">
        <v>72.784615384615364</v>
      </c>
      <c r="W13" s="10">
        <v>396</v>
      </c>
      <c r="X13" s="20">
        <v>0.16640076923874386</v>
      </c>
      <c r="Y13" s="20">
        <v>0.15095754585468457</v>
      </c>
      <c r="Z13" s="20">
        <v>2.1074450646190068E-2</v>
      </c>
      <c r="AA13" s="20">
        <v>0.18224660153687222</v>
      </c>
      <c r="AB13" s="20">
        <v>0.15619320810649545</v>
      </c>
      <c r="AC13" s="20">
        <v>0.14417155030206696</v>
      </c>
      <c r="AD13" s="20">
        <f ca="1"/>
        <v>0.18543334303214598</v>
      </c>
      <c r="AE13" s="20">
        <v>0.15115278422534406</v>
      </c>
      <c r="AG13" s="9">
        <v>54.630434782608674</v>
      </c>
      <c r="AH13" s="9">
        <v>56.921739130434759</v>
      </c>
      <c r="AI13" s="10">
        <v>109</v>
      </c>
      <c r="AJ13" s="20">
        <v>3.5498175242311372E-2</v>
      </c>
      <c r="AK13" s="20">
        <v>4.1951107893519822E-2</v>
      </c>
      <c r="AL13" s="20">
        <v>1.4788332965751438E-2</v>
      </c>
      <c r="AM13" s="20">
        <v>2.8923973159453803E-2</v>
      </c>
      <c r="AN13" s="20">
        <v>3.9745822858930989E-2</v>
      </c>
      <c r="AO13" s="20">
        <v>4.6112689838079979E-2</v>
      </c>
      <c r="AP13" s="20">
        <f ca="1"/>
        <v>4.0272287794192077E-2</v>
      </c>
      <c r="AQ13" s="20">
        <v>3.6402088782962264E-2</v>
      </c>
      <c r="AS13" s="9">
        <v>50.353333333333339</v>
      </c>
      <c r="AT13" s="9">
        <v>52.110000000000007</v>
      </c>
      <c r="AU13" s="10">
        <v>61</v>
      </c>
      <c r="AV13" s="20">
        <v>1.2396002706863023E-2</v>
      </c>
      <c r="AW13" s="20">
        <v>1.3248896439582981E-2</v>
      </c>
      <c r="AX13" s="20">
        <v>1.2106757110697197E-2</v>
      </c>
      <c r="AY13" s="20">
        <v>1.1640967209974436E-2</v>
      </c>
      <c r="AZ13" s="20">
        <v>1.3008266938490505E-2</v>
      </c>
      <c r="BA13" s="20">
        <v>2.7126275078500989E-2</v>
      </c>
      <c r="BB13" s="20">
        <f ca="1"/>
        <v>1.2786417177365634E-2</v>
      </c>
      <c r="BC13" s="20">
        <v>1.5609147456696275E-2</v>
      </c>
      <c r="BE13" s="20">
        <v>2.9030054644808745E-3</v>
      </c>
      <c r="BF13" s="9">
        <v>43.8</v>
      </c>
      <c r="BG13" s="9">
        <v>42.952957461502315</v>
      </c>
      <c r="BH13" s="9">
        <v>45.66678628352048</v>
      </c>
      <c r="BI13" s="9">
        <v>0.20125261524943913</v>
      </c>
      <c r="BJ13" s="9">
        <v>38.5656409038966</v>
      </c>
      <c r="BK13" s="9">
        <v>44.940757320033619</v>
      </c>
      <c r="BL13" s="9">
        <v>38.620901019442385</v>
      </c>
      <c r="BM13" s="9">
        <f ca="1"/>
        <v>46.217794337996828</v>
      </c>
      <c r="BN13" s="9">
        <v>43.472412289174905</v>
      </c>
    </row>
    <row r="14" spans="1:82" x14ac:dyDescent="0.25">
      <c r="A14" s="6">
        <v>57.3</v>
      </c>
      <c r="B14" s="7" t="b">
        <v>1</v>
      </c>
      <c r="D14" s="12" t="s">
        <v>799</v>
      </c>
      <c r="E14" s="17">
        <f>COUNT(_xlfn._xlws.FILTER(UV_Data,UV_Include))</f>
        <v>2928</v>
      </c>
      <c r="G14" t="str">
        <f>W2&amp;" Method Histogram"</f>
        <v>Sturges Method Histogram</v>
      </c>
      <c r="U14" s="9">
        <v>72.784615384615364</v>
      </c>
      <c r="V14" s="9">
        <v>76.838461538461516</v>
      </c>
      <c r="W14" s="10">
        <v>754</v>
      </c>
      <c r="X14" s="20">
        <v>0.14226507676377242</v>
      </c>
      <c r="Y14" s="20">
        <v>0.12270244200902125</v>
      </c>
      <c r="Z14" s="20">
        <v>1.9875760889639826E-2</v>
      </c>
      <c r="AA14" s="20">
        <v>0.17600197541055407</v>
      </c>
      <c r="AB14" s="20">
        <v>0.12903594135317431</v>
      </c>
      <c r="AC14" s="20">
        <v>0.13613364385770932</v>
      </c>
      <c r="AD14" s="20">
        <f ca="1"/>
        <v>0.15225850528789453</v>
      </c>
      <c r="AE14" s="20">
        <v>0.15165087287642909</v>
      </c>
      <c r="AG14" s="9">
        <v>56.921739130434759</v>
      </c>
      <c r="AH14" s="9">
        <v>59.213043478260843</v>
      </c>
      <c r="AI14" s="10">
        <v>140</v>
      </c>
      <c r="AJ14" s="20">
        <v>4.836529042650474E-2</v>
      </c>
      <c r="AK14" s="20">
        <v>5.6820089029149326E-2</v>
      </c>
      <c r="AL14" s="20">
        <v>1.4306860070783411E-2</v>
      </c>
      <c r="AM14" s="20">
        <v>3.8602769187221345E-2</v>
      </c>
      <c r="AN14" s="20">
        <v>5.3951255392564679E-2</v>
      </c>
      <c r="AO14" s="20">
        <v>5.1523072313508833E-2</v>
      </c>
      <c r="AP14" s="20">
        <f ca="1"/>
        <v>5.5323575611185255E-2</v>
      </c>
      <c r="AQ14" s="20">
        <v>4.5434325212165186E-2</v>
      </c>
      <c r="AS14" s="9">
        <v>52.110000000000007</v>
      </c>
      <c r="AT14" s="9">
        <v>53.866666666666674</v>
      </c>
      <c r="AU14" s="10">
        <v>69</v>
      </c>
      <c r="AV14" s="20">
        <v>1.7251553940714572E-2</v>
      </c>
      <c r="AW14" s="20">
        <v>1.9593142842205251E-2</v>
      </c>
      <c r="AX14" s="20">
        <v>1.1803398775713014E-2</v>
      </c>
      <c r="AY14" s="20">
        <v>1.5085872177994564E-2</v>
      </c>
      <c r="AZ14" s="20">
        <v>1.8823232291580137E-2</v>
      </c>
      <c r="BA14" s="20">
        <v>3.0306377666836415E-2</v>
      </c>
      <c r="BB14" s="20">
        <f ca="1"/>
        <v>1.8805084789710561E-2</v>
      </c>
      <c r="BC14" s="20">
        <v>2.0048990020968702E-2</v>
      </c>
      <c r="BE14" s="20">
        <v>3.2445355191256832E-3</v>
      </c>
      <c r="BF14" s="9">
        <v>44</v>
      </c>
      <c r="BG14" s="9">
        <v>43.301088944565819</v>
      </c>
      <c r="BH14" s="9">
        <v>45.912933824952653</v>
      </c>
      <c r="BI14" s="9">
        <v>0.22496790554441731</v>
      </c>
      <c r="BJ14" s="9">
        <v>39.0401251557712</v>
      </c>
      <c r="BK14" s="9">
        <v>45.212353424498012</v>
      </c>
      <c r="BL14" s="9">
        <v>38.756643178537793</v>
      </c>
      <c r="BM14" s="9">
        <f ca="1"/>
        <v>46.434266564003735</v>
      </c>
      <c r="BN14" s="9">
        <v>43.696964956266783</v>
      </c>
    </row>
    <row r="15" spans="1:82" x14ac:dyDescent="0.25">
      <c r="A15" s="6">
        <v>57</v>
      </c>
      <c r="B15" s="7" t="b">
        <v>1</v>
      </c>
      <c r="D15" s="13" t="s">
        <v>800</v>
      </c>
      <c r="E15" s="18" cm="1">
        <f t="array" ref="E15">Missing_Count(UV_Data)</f>
        <v>10</v>
      </c>
      <c r="U15" s="9">
        <v>76.838461538461516</v>
      </c>
      <c r="V15" s="9">
        <v>80.892307692307668</v>
      </c>
      <c r="W15" s="10">
        <v>343</v>
      </c>
      <c r="X15" s="20">
        <v>0.10174970084975088</v>
      </c>
      <c r="Y15" s="20">
        <v>8.8401024492131386E-2</v>
      </c>
      <c r="Z15" s="20">
        <v>1.8745251184687395E-2</v>
      </c>
      <c r="AA15" s="20">
        <v>0.12804556172387749</v>
      </c>
      <c r="AB15" s="20">
        <v>9.2802792717284088E-2</v>
      </c>
      <c r="AC15" s="20">
        <v>9.7438498692737019E-2</v>
      </c>
      <c r="AD15" s="20">
        <f ca="1"/>
        <v>9.3504889130076374E-2</v>
      </c>
      <c r="AE15" s="20">
        <v>0.1330464079860203</v>
      </c>
      <c r="AG15" s="9">
        <v>59.213043478260843</v>
      </c>
      <c r="AH15" s="9">
        <v>61.504347826086928</v>
      </c>
      <c r="AI15" s="10">
        <v>89</v>
      </c>
      <c r="AJ15" s="20">
        <v>6.2207757021700422E-2</v>
      </c>
      <c r="AK15" s="20">
        <v>7.0918324492275586E-2</v>
      </c>
      <c r="AL15" s="20">
        <v>1.3841062786387859E-2</v>
      </c>
      <c r="AM15" s="20">
        <v>5.0163975338224309E-2</v>
      </c>
      <c r="AN15" s="20">
        <v>6.8042408071929433E-2</v>
      </c>
      <c r="AO15" s="20">
        <v>5.6933454788937632E-2</v>
      </c>
      <c r="AP15" s="20">
        <f ca="1"/>
        <v>7.1011371218090646E-2</v>
      </c>
      <c r="AQ15" s="20">
        <v>5.4624875585449983E-2</v>
      </c>
      <c r="AS15" s="9">
        <v>53.866666666666674</v>
      </c>
      <c r="AT15" s="9">
        <v>55.623333333333342</v>
      </c>
      <c r="AU15" s="10">
        <v>81</v>
      </c>
      <c r="AV15" s="20">
        <v>2.3208181562466457E-2</v>
      </c>
      <c r="AW15" s="20">
        <v>2.7223536772056023E-2</v>
      </c>
      <c r="AX15" s="20">
        <v>1.1507641673541569E-2</v>
      </c>
      <c r="AY15" s="20">
        <v>1.92937450905072E-2</v>
      </c>
      <c r="AZ15" s="20">
        <v>2.5858236680385623E-2</v>
      </c>
      <c r="BA15" s="20">
        <v>3.3486480255171813E-2</v>
      </c>
      <c r="BB15" s="20">
        <f ca="1"/>
        <v>2.6077036582267905E-2</v>
      </c>
      <c r="BC15" s="20">
        <v>2.4901234278058945E-2</v>
      </c>
      <c r="BE15" s="20">
        <v>3.5860655737704919E-3</v>
      </c>
      <c r="BF15" s="9">
        <v>44.3</v>
      </c>
      <c r="BG15" s="9">
        <v>43.617686275830977</v>
      </c>
      <c r="BH15" s="9">
        <v>46.137936779607692</v>
      </c>
      <c r="BI15" s="9">
        <v>0.24869132308090908</v>
      </c>
      <c r="BJ15" s="9">
        <v>39.472139601836716</v>
      </c>
      <c r="BK15" s="9">
        <v>45.460330392432923</v>
      </c>
      <c r="BL15" s="9">
        <v>38.885410038616733</v>
      </c>
      <c r="BM15" s="9">
        <f ca="1"/>
        <v>46.633594798056038</v>
      </c>
      <c r="BN15" s="9">
        <v>43.905271404419992</v>
      </c>
    </row>
    <row r="16" spans="1:82" x14ac:dyDescent="0.25">
      <c r="A16" s="6">
        <v>56.7</v>
      </c>
      <c r="B16" s="7" t="b">
        <v>1</v>
      </c>
      <c r="U16" s="9">
        <v>80.892307692307668</v>
      </c>
      <c r="V16" s="9">
        <v>84.94615384615382</v>
      </c>
      <c r="W16" s="10">
        <v>196</v>
      </c>
      <c r="X16" s="20">
        <v>6.0876927517236168E-2</v>
      </c>
      <c r="Y16" s="20">
        <v>5.7489608499259659E-2</v>
      </c>
      <c r="Z16" s="20">
        <v>1.7679043530866023E-2</v>
      </c>
      <c r="AA16" s="20">
        <v>6.3005302232709837E-2</v>
      </c>
      <c r="AB16" s="20">
        <v>5.8902519352840077E-2</v>
      </c>
      <c r="AC16" s="20">
        <v>5.8664722850024553E-2</v>
      </c>
      <c r="AD16" s="20">
        <f ca="1"/>
        <v>3.4504398346403287E-2</v>
      </c>
      <c r="AE16" s="20">
        <v>9.2199258747188373E-2</v>
      </c>
      <c r="AG16" s="9">
        <v>61.504347826086928</v>
      </c>
      <c r="AH16" s="9">
        <v>63.795652173913012</v>
      </c>
      <c r="AI16" s="10">
        <v>145</v>
      </c>
      <c r="AJ16" s="20">
        <v>7.5533295355349417E-2</v>
      </c>
      <c r="AK16" s="20">
        <v>8.2266910989992781E-2</v>
      </c>
      <c r="AL16" s="20">
        <v>1.3390430752024618E-2</v>
      </c>
      <c r="AM16" s="20">
        <v>6.3250330236760743E-2</v>
      </c>
      <c r="AN16" s="20">
        <v>8.0163769482075681E-2</v>
      </c>
      <c r="AO16" s="20">
        <v>6.2343837264366486E-2</v>
      </c>
      <c r="AP16" s="20">
        <f ca="1"/>
        <v>8.5742261154192284E-2</v>
      </c>
      <c r="AQ16" s="20">
        <v>6.3544989443433536E-2</v>
      </c>
      <c r="AS16" s="9">
        <v>55.623333333333342</v>
      </c>
      <c r="AT16" s="9">
        <v>57.38000000000001</v>
      </c>
      <c r="AU16" s="10">
        <v>79</v>
      </c>
      <c r="AV16" s="20">
        <v>3.0180079763293177E-2</v>
      </c>
      <c r="AW16" s="20">
        <v>3.5732135488697303E-2</v>
      </c>
      <c r="AX16" s="20">
        <v>1.1219295340517688E-2</v>
      </c>
      <c r="AY16" s="20">
        <v>2.4338012549108154E-2</v>
      </c>
      <c r="AZ16" s="20">
        <v>3.3833522635486155E-2</v>
      </c>
      <c r="BA16" s="20">
        <v>3.6666582843507212E-2</v>
      </c>
      <c r="BB16" s="20">
        <f ca="1"/>
        <v>3.4391643559078172E-2</v>
      </c>
      <c r="BC16" s="20">
        <v>3.0063919449912102E-2</v>
      </c>
      <c r="BE16" s="20">
        <v>3.9275956284153006E-3</v>
      </c>
      <c r="BF16" s="9">
        <v>44.3</v>
      </c>
      <c r="BG16" s="9">
        <v>43.908287051483057</v>
      </c>
      <c r="BH16" s="9">
        <v>46.345434643297743</v>
      </c>
      <c r="BI16" s="9">
        <v>0.2724228734312511</v>
      </c>
      <c r="BJ16" s="9">
        <v>39.869037751876427</v>
      </c>
      <c r="BK16" s="9">
        <v>45.688770391523434</v>
      </c>
      <c r="BL16" s="9">
        <v>39.008177752459645</v>
      </c>
      <c r="BM16" s="9">
        <f ca="1"/>
        <v>46.818614022517302</v>
      </c>
      <c r="BN16" s="9">
        <v>44.099916139590114</v>
      </c>
    </row>
    <row r="17" spans="1:82" x14ac:dyDescent="0.25">
      <c r="A17" s="6">
        <v>56.2</v>
      </c>
      <c r="B17" s="7" t="b">
        <v>1</v>
      </c>
      <c r="U17" s="9">
        <v>84.94615384615382</v>
      </c>
      <c r="V17" s="9">
        <v>89</v>
      </c>
      <c r="W17" s="10">
        <v>57</v>
      </c>
      <c r="X17" s="20">
        <v>3.0468163437990525E-2</v>
      </c>
      <c r="Y17" s="20">
        <v>3.4262318782969259E-2</v>
      </c>
      <c r="Z17" s="20">
        <v>1.6673480503775373E-2</v>
      </c>
      <c r="AA17" s="20">
        <v>1.8179226879970756E-2</v>
      </c>
      <c r="AB17" s="20">
        <v>3.3382962507305103E-2</v>
      </c>
      <c r="AC17" s="20">
        <v>1.9890947007311865E-2</v>
      </c>
      <c r="AD17" s="20">
        <f ca="1"/>
        <v>3.6055029729427091E-3</v>
      </c>
      <c r="AE17" s="20">
        <v>3.1637983356831101E-2</v>
      </c>
      <c r="AG17" s="9">
        <v>63.795652173913012</v>
      </c>
      <c r="AH17" s="9">
        <v>66.086956521739097</v>
      </c>
      <c r="AI17" s="10">
        <v>173</v>
      </c>
      <c r="AJ17" s="20">
        <v>8.657960602032988E-2</v>
      </c>
      <c r="AK17" s="20">
        <v>8.936052331779154E-2</v>
      </c>
      <c r="AL17" s="20">
        <v>1.2954470223276893E-2</v>
      </c>
      <c r="AM17" s="20">
        <v>7.7015058246833662E-2</v>
      </c>
      <c r="AN17" s="20">
        <v>8.8654270775926858E-2</v>
      </c>
      <c r="AO17" s="20">
        <v>6.7754219739795341E-2</v>
      </c>
      <c r="AP17" s="20">
        <f ca="1"/>
        <v>9.775170870400901E-2</v>
      </c>
      <c r="AQ17" s="20">
        <v>7.1722934255870674E-2</v>
      </c>
      <c r="AS17" s="9">
        <v>57.38000000000001</v>
      </c>
      <c r="AT17" s="9">
        <v>59.136666666666677</v>
      </c>
      <c r="AU17" s="10">
        <v>113</v>
      </c>
      <c r="AV17" s="20">
        <v>3.7937269279732261E-2</v>
      </c>
      <c r="AW17" s="20">
        <v>4.4519733807892051E-2</v>
      </c>
      <c r="AX17" s="20">
        <v>1.0938174085414198E-2</v>
      </c>
      <c r="AY17" s="20">
        <v>3.0255668646651634E-2</v>
      </c>
      <c r="AZ17" s="20">
        <v>4.2288710716392244E-2</v>
      </c>
      <c r="BA17" s="20">
        <v>3.9846685431842582E-2</v>
      </c>
      <c r="BB17" s="20">
        <f ca="1"/>
        <v>4.3406491234900826E-2</v>
      </c>
      <c r="BC17" s="20">
        <v>3.5418100256404184E-2</v>
      </c>
      <c r="BE17" s="20">
        <v>4.2691256830601097E-3</v>
      </c>
      <c r="BF17" s="9">
        <v>44.5</v>
      </c>
      <c r="BG17" s="9">
        <v>44.177070918401306</v>
      </c>
      <c r="BH17" s="9">
        <v>46.538185200707851</v>
      </c>
      <c r="BI17" s="9">
        <v>0.29616256217351278</v>
      </c>
      <c r="BJ17" s="9">
        <v>40.236388633311861</v>
      </c>
      <c r="BK17" s="9">
        <v>45.900764253124194</v>
      </c>
      <c r="BL17" s="9">
        <v>39.125714034186679</v>
      </c>
      <c r="BM17" s="9">
        <f ca="1"/>
        <v>46.991489964133379</v>
      </c>
      <c r="BN17" s="9">
        <v>44.282888053962679</v>
      </c>
    </row>
    <row r="18" spans="1:82" x14ac:dyDescent="0.25">
      <c r="A18" s="6">
        <v>55.3</v>
      </c>
      <c r="B18" s="7" t="b">
        <v>1</v>
      </c>
      <c r="U18" s="9"/>
      <c r="V18" s="9"/>
      <c r="W18" s="10"/>
      <c r="X18" s="20"/>
      <c r="Y18" s="20"/>
      <c r="Z18" s="20"/>
      <c r="AA18" s="20"/>
      <c r="AB18" s="20"/>
      <c r="AC18" s="20"/>
      <c r="AD18" s="20"/>
      <c r="AE18" s="20"/>
      <c r="AG18" s="9">
        <v>66.086956521739097</v>
      </c>
      <c r="AH18" s="9">
        <v>68.378260869565182</v>
      </c>
      <c r="AI18" s="10">
        <v>200</v>
      </c>
      <c r="AJ18" s="20">
        <v>9.3686314891138101E-2</v>
      </c>
      <c r="AK18" s="20">
        <v>9.1488402299155669E-2</v>
      </c>
      <c r="AL18" s="20">
        <v>1.2532703530869993E-2</v>
      </c>
      <c r="AM18" s="20">
        <v>8.9999498601190497E-2</v>
      </c>
      <c r="AN18" s="20">
        <v>9.2433932999719803E-2</v>
      </c>
      <c r="AO18" s="20">
        <v>7.3164602215224139E-2</v>
      </c>
      <c r="AP18" s="20">
        <f ca="1"/>
        <v>0.10533941123519153</v>
      </c>
      <c r="AQ18" s="20">
        <v>7.8653758573123567E-2</v>
      </c>
      <c r="AS18" s="9">
        <v>59.136666666666677</v>
      </c>
      <c r="AT18" s="9">
        <v>60.893333333333345</v>
      </c>
      <c r="AU18" s="10">
        <v>64</v>
      </c>
      <c r="AV18" s="20">
        <v>4.6097587541639645E-2</v>
      </c>
      <c r="AW18" s="20">
        <v>5.2882325480512166E-2</v>
      </c>
      <c r="AX18" s="20">
        <v>1.066409686985792E-2</v>
      </c>
      <c r="AY18" s="20">
        <v>3.7022815600010056E-2</v>
      </c>
      <c r="AZ18" s="20">
        <v>5.0629376772342388E-2</v>
      </c>
      <c r="BA18" s="20">
        <v>4.3026788020178064E-2</v>
      </c>
      <c r="BB18" s="20">
        <f ca="1"/>
        <v>5.2661551837095338E-2</v>
      </c>
      <c r="BC18" s="20">
        <v>4.0829549702079138E-2</v>
      </c>
      <c r="BE18" s="20">
        <v>4.6106557377049179E-3</v>
      </c>
      <c r="BF18" s="9">
        <v>44.5</v>
      </c>
      <c r="BG18" s="9">
        <v>44.427272331522346</v>
      </c>
      <c r="BH18" s="9">
        <v>46.718330252724229</v>
      </c>
      <c r="BI18" s="9">
        <v>0.31991039489148132</v>
      </c>
      <c r="BJ18" s="9">
        <v>40.578514802279166</v>
      </c>
      <c r="BK18" s="9">
        <v>46.098710731472757</v>
      </c>
      <c r="BL18" s="9">
        <v>39.238635611458378</v>
      </c>
      <c r="BM18" s="9">
        <f ca="1"/>
        <v>47.15391702424327</v>
      </c>
      <c r="BN18" s="9">
        <v>44.455753577699909</v>
      </c>
    </row>
    <row r="19" spans="1:82" x14ac:dyDescent="0.25">
      <c r="A19" s="6">
        <v>54.8</v>
      </c>
      <c r="B19" s="7" t="b">
        <v>1</v>
      </c>
      <c r="U19" s="9"/>
      <c r="V19" s="9"/>
      <c r="W19" s="10"/>
      <c r="X19" s="20"/>
      <c r="Y19" s="20"/>
      <c r="Z19" s="20"/>
      <c r="AA19" s="20"/>
      <c r="AB19" s="20"/>
      <c r="AC19" s="20"/>
      <c r="AD19" s="20"/>
      <c r="AE19" s="20"/>
      <c r="AG19" s="9">
        <v>68.378260869565182</v>
      </c>
      <c r="AH19" s="9">
        <v>70.669565217391266</v>
      </c>
      <c r="AI19" s="10">
        <v>164</v>
      </c>
      <c r="AJ19" s="20">
        <v>9.5701807784132953E-2</v>
      </c>
      <c r="AK19" s="20">
        <v>8.8795933533239002E-2</v>
      </c>
      <c r="AL19" s="20">
        <v>1.2124668557302654E-2</v>
      </c>
      <c r="AM19" s="20">
        <v>0.10014268558497796</v>
      </c>
      <c r="AN19" s="20">
        <v>9.1216502282174872E-2</v>
      </c>
      <c r="AO19" s="20">
        <v>7.8574984690653049E-2</v>
      </c>
      <c r="AP19" s="20">
        <f ca="1"/>
        <v>0.10713655352222551</v>
      </c>
      <c r="AQ19" s="20">
        <v>8.3810521146229056E-2</v>
      </c>
      <c r="AS19" s="9">
        <v>60.893333333333345</v>
      </c>
      <c r="AT19" s="9">
        <v>62.650000000000013</v>
      </c>
      <c r="AU19" s="10">
        <v>100</v>
      </c>
      <c r="AV19" s="20">
        <v>5.4144806063483264E-2</v>
      </c>
      <c r="AW19" s="20">
        <v>6.0120981132341711E-2</v>
      </c>
      <c r="AX19" s="20">
        <v>1.0396887191744142E-2</v>
      </c>
      <c r="AY19" s="20">
        <v>4.452461540992364E-2</v>
      </c>
      <c r="AZ19" s="20">
        <v>5.8204050514965827E-2</v>
      </c>
      <c r="BA19" s="20">
        <v>4.6206890608513407E-2</v>
      </c>
      <c r="BB19" s="20">
        <f ca="1"/>
        <v>6.1605196629375192E-2</v>
      </c>
      <c r="BC19" s="20">
        <v>4.6150481845217889E-2</v>
      </c>
      <c r="BE19" s="20">
        <v>4.9521857923497271E-3</v>
      </c>
      <c r="BF19" s="9">
        <v>44.6</v>
      </c>
      <c r="BG19" s="9">
        <v>44.661447102966818</v>
      </c>
      <c r="BH19" s="9">
        <v>46.887567823240957</v>
      </c>
      <c r="BI19" s="9">
        <v>0.34366637717471549</v>
      </c>
      <c r="BJ19" s="9">
        <v>40.898841028882103</v>
      </c>
      <c r="BK19" s="9">
        <v>46.284510311382405</v>
      </c>
      <c r="BL19" s="9">
        <v>39.347446791452832</v>
      </c>
      <c r="BM19" s="9">
        <f ca="1"/>
        <v>47.307247563906223</v>
      </c>
      <c r="BN19" s="9">
        <v>44.619770565678344</v>
      </c>
    </row>
    <row r="20" spans="1:82" x14ac:dyDescent="0.25">
      <c r="A20" s="6">
        <v>77.8</v>
      </c>
      <c r="B20" s="7" t="b">
        <v>1</v>
      </c>
      <c r="U20" s="9"/>
      <c r="V20" s="9"/>
      <c r="W20" s="10"/>
      <c r="X20" s="20"/>
      <c r="Y20" s="20"/>
      <c r="Z20" s="20"/>
      <c r="AA20" s="20"/>
      <c r="AB20" s="20"/>
      <c r="AC20" s="20"/>
      <c r="AD20" s="20"/>
      <c r="AE20" s="20"/>
      <c r="AG20" s="9">
        <v>70.669565217391266</v>
      </c>
      <c r="AH20" s="9">
        <v>72.960869565217351</v>
      </c>
      <c r="AI20" s="10">
        <v>308</v>
      </c>
      <c r="AJ20" s="20">
        <v>9.2288497461393892E-2</v>
      </c>
      <c r="AK20" s="20">
        <v>8.2118864109272049E-2</v>
      </c>
      <c r="AL20" s="20">
        <v>1.1729918230519054E-2</v>
      </c>
      <c r="AM20" s="20">
        <v>0.10505122044262949</v>
      </c>
      <c r="AN20" s="20">
        <v>8.5499243387336388E-2</v>
      </c>
      <c r="AO20" s="20">
        <v>8.3985367166081737E-2</v>
      </c>
      <c r="AP20" s="20">
        <f ca="1"/>
        <v>0.10237586866170745</v>
      </c>
      <c r="AQ20" s="20">
        <v>8.66578501018338E-2</v>
      </c>
      <c r="AS20" s="9">
        <v>62.650000000000013</v>
      </c>
      <c r="AT20" s="9">
        <v>64.40666666666668</v>
      </c>
      <c r="AU20" s="10">
        <v>125</v>
      </c>
      <c r="AV20" s="20">
        <v>6.147547659618563E-2</v>
      </c>
      <c r="AW20" s="20">
        <v>6.5648351787533366E-2</v>
      </c>
      <c r="AX20" s="20">
        <v>1.0136372971572327E-2</v>
      </c>
      <c r="AY20" s="20">
        <v>5.2522293143070192E-2</v>
      </c>
      <c r="AZ20" s="20">
        <v>6.4395959560055116E-2</v>
      </c>
      <c r="BA20" s="20">
        <v>4.9386993196848805E-2</v>
      </c>
      <c r="BB20" s="20">
        <f ca="1"/>
        <v>6.9630923998451166E-2</v>
      </c>
      <c r="BC20" s="20">
        <v>5.1221343568159217E-2</v>
      </c>
      <c r="BE20" s="20">
        <v>5.2937158469945353E-3</v>
      </c>
      <c r="BF20" s="9">
        <v>44.6</v>
      </c>
      <c r="BG20" s="9">
        <v>44.88165089638769</v>
      </c>
      <c r="BH20" s="9">
        <v>47.047267851804328</v>
      </c>
      <c r="BI20" s="9">
        <v>0.36743051461853049</v>
      </c>
      <c r="BJ20" s="9">
        <v>41.200128547721249</v>
      </c>
      <c r="BK20" s="9">
        <v>46.459695332318113</v>
      </c>
      <c r="BL20" s="9">
        <v>39.452566216202882</v>
      </c>
      <c r="BM20" s="9">
        <f ca="1"/>
        <v>47.452579385307033</v>
      </c>
      <c r="BN20" s="9">
        <v>44.775965848447804</v>
      </c>
    </row>
    <row r="21" spans="1:82" x14ac:dyDescent="0.25">
      <c r="A21" s="6">
        <v>77.5</v>
      </c>
      <c r="B21" s="7" t="b">
        <v>1</v>
      </c>
      <c r="U21" s="9"/>
      <c r="V21" s="9"/>
      <c r="W21" s="10"/>
      <c r="X21" s="20"/>
      <c r="Y21" s="20"/>
      <c r="Z21" s="20"/>
      <c r="AA21" s="20"/>
      <c r="AB21" s="20"/>
      <c r="AC21" s="20"/>
      <c r="AD21" s="20"/>
      <c r="AE21" s="20"/>
      <c r="AG21" s="9">
        <v>72.960869565217351</v>
      </c>
      <c r="AH21" s="9">
        <v>75.252173913043436</v>
      </c>
      <c r="AI21" s="10">
        <v>513</v>
      </c>
      <c r="AJ21" s="20">
        <v>8.4015309646821579E-2</v>
      </c>
      <c r="AK21" s="20">
        <v>7.2691124007105201E-2</v>
      </c>
      <c r="AL21" s="20">
        <v>1.1348020034064765E-2</v>
      </c>
      <c r="AM21" s="20">
        <v>0.1026247036953124</v>
      </c>
      <c r="AN21" s="20">
        <v>7.6364506735940307E-2</v>
      </c>
      <c r="AO21" s="20">
        <v>8.0798362007904134E-2</v>
      </c>
      <c r="AP21" s="20">
        <f ca="1"/>
        <v>9.1128049570621261E-2</v>
      </c>
      <c r="AQ21" s="20">
        <v>8.6669219376275919E-2</v>
      </c>
      <c r="AS21" s="9">
        <v>64.40666666666668</v>
      </c>
      <c r="AT21" s="9">
        <v>66.163333333333341</v>
      </c>
      <c r="AU21" s="10">
        <v>131</v>
      </c>
      <c r="AV21" s="20">
        <v>6.747043673779729E-2</v>
      </c>
      <c r="AW21" s="20">
        <v>6.9068566223591754E-2</v>
      </c>
      <c r="AX21" s="20">
        <v>9.8823864416272E-3</v>
      </c>
      <c r="AY21" s="20">
        <v>6.0623075207919985E-2</v>
      </c>
      <c r="AZ21" s="20">
        <v>6.8710236048292517E-2</v>
      </c>
      <c r="BA21" s="20">
        <v>5.2567095785184037E-2</v>
      </c>
      <c r="BB21" s="20">
        <f ca="1"/>
        <v>7.6123033578253951E-2</v>
      </c>
      <c r="BC21" s="20">
        <v>5.5872728517881665E-2</v>
      </c>
      <c r="BE21" s="20">
        <v>5.6352459016393444E-3</v>
      </c>
      <c r="BF21" s="9">
        <v>44.6</v>
      </c>
      <c r="BG21" s="9">
        <v>45.089562477031059</v>
      </c>
      <c r="BH21" s="9">
        <v>47.198552319457725</v>
      </c>
      <c r="BI21" s="9">
        <v>0.391202812823983</v>
      </c>
      <c r="BJ21" s="9">
        <v>41.484637280057719</v>
      </c>
      <c r="BK21" s="9">
        <v>46.625520057169467</v>
      </c>
      <c r="BL21" s="9">
        <v>39.554345948411928</v>
      </c>
      <c r="BM21" s="9">
        <f ca="1"/>
        <v>47.590816718411475</v>
      </c>
      <c r="BN21" s="9">
        <v>44.925189611419391</v>
      </c>
    </row>
    <row r="22" spans="1:82" x14ac:dyDescent="0.25">
      <c r="A22" s="6">
        <v>77.2</v>
      </c>
      <c r="B22" s="7" t="b">
        <v>1</v>
      </c>
      <c r="U22" s="9"/>
      <c r="V22" s="9"/>
      <c r="W22" s="10"/>
      <c r="X22" s="20"/>
      <c r="Y22" s="20"/>
      <c r="Z22" s="20"/>
      <c r="AA22" s="20"/>
      <c r="AB22" s="20"/>
      <c r="AC22" s="20"/>
      <c r="AD22" s="20"/>
      <c r="AE22" s="20"/>
      <c r="AG22" s="9">
        <v>75.252173913043436</v>
      </c>
      <c r="AH22" s="9">
        <v>77.54347826086952</v>
      </c>
      <c r="AI22" s="10">
        <v>274</v>
      </c>
      <c r="AJ22" s="20">
        <v>7.2202568431266823E-2</v>
      </c>
      <c r="AK22" s="20">
        <v>6.1838322829626868E-2</v>
      </c>
      <c r="AL22" s="20">
        <v>1.0978555533190271E-2</v>
      </c>
      <c r="AM22" s="20">
        <v>9.1970914284048577E-2</v>
      </c>
      <c r="AN22" s="20">
        <v>6.5182178191226292E-2</v>
      </c>
      <c r="AO22" s="20">
        <v>6.8413872046317881E-2</v>
      </c>
      <c r="AP22" s="20">
        <f ca="1"/>
        <v>7.4460047899349568E-2</v>
      </c>
      <c r="AQ22" s="20">
        <v>8.3350375478535632E-2</v>
      </c>
      <c r="AS22" s="9">
        <v>66.163333333333341</v>
      </c>
      <c r="AT22" s="9">
        <v>67.92</v>
      </c>
      <c r="AU22" s="10">
        <v>149</v>
      </c>
      <c r="AV22" s="20">
        <v>7.1579995506595273E-2</v>
      </c>
      <c r="AW22" s="20">
        <v>7.0216919859262372E-2</v>
      </c>
      <c r="AX22" s="20">
        <v>9.634764037940613E-3</v>
      </c>
      <c r="AY22" s="20">
        <v>6.8263186246115437E-2</v>
      </c>
      <c r="AZ22" s="20">
        <v>7.0839095395636376E-2</v>
      </c>
      <c r="BA22" s="20">
        <v>5.5747198373519324E-2</v>
      </c>
      <c r="BB22" s="20">
        <f ca="1"/>
        <v>8.05088398096373E-2</v>
      </c>
      <c r="BC22" s="20">
        <v>5.9927476610416808E-2</v>
      </c>
      <c r="BE22" s="20">
        <v>5.9767759562841527E-3</v>
      </c>
      <c r="BF22" s="9">
        <v>44.8</v>
      </c>
      <c r="BG22" s="9">
        <v>45.286571079646919</v>
      </c>
      <c r="BH22" s="9">
        <v>47.342352206468334</v>
      </c>
      <c r="BI22" s="9">
        <v>0.41498327739792507</v>
      </c>
      <c r="BJ22" s="9">
        <v>41.754241133987634</v>
      </c>
      <c r="BK22" s="9">
        <v>46.78302466339796</v>
      </c>
      <c r="BL22" s="9">
        <v>39.653085415008405</v>
      </c>
      <c r="BM22" s="9">
        <f ca="1"/>
        <v>47.722713837063026</v>
      </c>
      <c r="BN22" s="9">
        <v>45.068154495491186</v>
      </c>
    </row>
    <row r="23" spans="1:82" x14ac:dyDescent="0.25">
      <c r="A23" s="6">
        <v>76.900000000000006</v>
      </c>
      <c r="B23" s="7" t="b">
        <v>1</v>
      </c>
      <c r="U23" s="9"/>
      <c r="V23" s="9"/>
      <c r="W23" s="10"/>
      <c r="X23" s="20"/>
      <c r="Y23" s="20"/>
      <c r="Z23" s="20"/>
      <c r="AA23" s="20"/>
      <c r="AB23" s="20"/>
      <c r="AC23" s="20"/>
      <c r="AD23" s="20"/>
      <c r="AE23" s="20"/>
      <c r="AG23" s="9">
        <v>77.54347826086952</v>
      </c>
      <c r="AH23" s="9">
        <v>79.834782608695605</v>
      </c>
      <c r="AI23" s="10">
        <v>251</v>
      </c>
      <c r="AJ23" s="20">
        <v>5.8577402880459428E-2</v>
      </c>
      <c r="AK23" s="20">
        <v>5.0737981033099899E-2</v>
      </c>
      <c r="AL23" s="20">
        <v>1.0621119916385258E-2</v>
      </c>
      <c r="AM23" s="20">
        <v>7.4251160650430803E-2</v>
      </c>
      <c r="AN23" s="20">
        <v>5.3312689605025332E-2</v>
      </c>
      <c r="AO23" s="20">
        <v>5.6026786758192282E-2</v>
      </c>
      <c r="AP23" s="20">
        <f ca="1"/>
        <v>5.4461594783376643E-2</v>
      </c>
      <c r="AQ23" s="20">
        <v>7.6273612206745112E-2</v>
      </c>
      <c r="AS23" s="9">
        <v>67.92</v>
      </c>
      <c r="AT23" s="9">
        <v>69.676666666666662</v>
      </c>
      <c r="AU23" s="10">
        <v>176</v>
      </c>
      <c r="AV23" s="20">
        <v>7.3406809572025999E-2</v>
      </c>
      <c r="AW23" s="20">
        <v>6.9157294412620252E-2</v>
      </c>
      <c r="AX23" s="20">
        <v>9.3933462949569169E-3</v>
      </c>
      <c r="AY23" s="20">
        <v>7.4718336781171346E-2</v>
      </c>
      <c r="AZ23" s="20">
        <v>7.069369032875783E-2</v>
      </c>
      <c r="BA23" s="20">
        <v>5.8927300961854834E-2</v>
      </c>
      <c r="BB23" s="20">
        <f ca="1"/>
        <v>8.2314379976857532E-2</v>
      </c>
      <c r="BC23" s="20">
        <v>6.32030406353144E-2</v>
      </c>
      <c r="BE23" s="20">
        <v>6.3183060109289618E-3</v>
      </c>
      <c r="BF23" s="9">
        <v>44.8</v>
      </c>
      <c r="BG23" s="9">
        <v>45.473839765447636</v>
      </c>
      <c r="BH23" s="9">
        <v>47.479448904991685</v>
      </c>
      <c r="BI23" s="9">
        <v>0.43877191395298887</v>
      </c>
      <c r="BJ23" s="9">
        <v>42.010511821358911</v>
      </c>
      <c r="BK23" s="9">
        <v>46.933081745921704</v>
      </c>
      <c r="BL23" s="9">
        <v>39.74904180676706</v>
      </c>
      <c r="BM23" s="9">
        <f ca="1"/>
        <v>47.848906950119286</v>
      </c>
      <c r="BN23" s="9">
        <v>45.205464330274225</v>
      </c>
    </row>
    <row r="24" spans="1:82" x14ac:dyDescent="0.25">
      <c r="A24" s="6">
        <v>76.599999999999994</v>
      </c>
      <c r="B24" s="7" t="b">
        <v>1</v>
      </c>
      <c r="U24" s="9"/>
      <c r="V24" s="9"/>
      <c r="W24" s="10"/>
      <c r="X24" s="20"/>
      <c r="Y24" s="20"/>
      <c r="Z24" s="20"/>
      <c r="AA24" s="20"/>
      <c r="AB24" s="20"/>
      <c r="AC24" s="20"/>
      <c r="AD24" s="20"/>
      <c r="AE24" s="20"/>
      <c r="AG24" s="9">
        <v>79.834782608695605</v>
      </c>
      <c r="AH24" s="9">
        <v>82.126086956521689</v>
      </c>
      <c r="AI24" s="10">
        <v>150</v>
      </c>
      <c r="AJ24" s="20">
        <v>4.4863245046533162E-2</v>
      </c>
      <c r="AK24" s="20">
        <v>4.0281467656040126E-2</v>
      </c>
      <c r="AL24" s="20">
        <v>1.0275321551837413E-2</v>
      </c>
      <c r="AM24" s="20">
        <v>5.2837125854419686E-2</v>
      </c>
      <c r="AN24" s="20">
        <v>4.188460743603839E-2</v>
      </c>
      <c r="AO24" s="20">
        <v>4.3639701470066683E-2</v>
      </c>
      <c r="AP24" s="20">
        <f ca="1"/>
        <v>3.4074781671628696E-2</v>
      </c>
      <c r="AQ24" s="20">
        <v>6.5133114649901236E-2</v>
      </c>
      <c r="AS24" s="9">
        <v>69.676666666666662</v>
      </c>
      <c r="AT24" s="9">
        <v>71.433333333333323</v>
      </c>
      <c r="AU24" s="10">
        <v>99</v>
      </c>
      <c r="AV24" s="20">
        <v>7.2769195185411473E-2</v>
      </c>
      <c r="AW24" s="20">
        <v>6.6144927461329828E-2</v>
      </c>
      <c r="AX24" s="20">
        <v>9.1579777428409948E-3</v>
      </c>
      <c r="AY24" s="20">
        <v>7.9158359282236246E-2</v>
      </c>
      <c r="AZ24" s="20">
        <v>6.8399686025674145E-2</v>
      </c>
      <c r="BA24" s="20">
        <v>6.2107403550190177E-2</v>
      </c>
      <c r="BB24" s="20">
        <f ca="1"/>
        <v>8.1219921121902905E-2</v>
      </c>
      <c r="BC24" s="20">
        <v>6.5514231440331527E-2</v>
      </c>
      <c r="BE24" s="20">
        <v>6.6598360655737701E-3</v>
      </c>
      <c r="BF24" s="9">
        <v>45.1</v>
      </c>
      <c r="BG24" s="9">
        <v>45.652352290376861</v>
      </c>
      <c r="BH24" s="9">
        <v>47.610504929684168</v>
      </c>
      <c r="BI24" s="9">
        <v>0.46256872810757177</v>
      </c>
      <c r="BJ24" s="9">
        <v>42.25478100089353</v>
      </c>
      <c r="BK24" s="9">
        <v>47.076430785969478</v>
      </c>
      <c r="BL24" s="9">
        <v>39.842437976411539</v>
      </c>
      <c r="BM24" s="9">
        <f ca="1"/>
        <v>47.969937975520921</v>
      </c>
      <c r="BN24" s="9">
        <v>45.337635654709899</v>
      </c>
    </row>
    <row r="25" spans="1:82" x14ac:dyDescent="0.25">
      <c r="A25" s="6">
        <v>76.2</v>
      </c>
      <c r="B25" s="7" t="b">
        <v>1</v>
      </c>
      <c r="U25" s="9"/>
      <c r="V25" s="9"/>
      <c r="W25" s="10"/>
      <c r="X25" s="20"/>
      <c r="Y25" s="20"/>
      <c r="Z25" s="20"/>
      <c r="AA25" s="20"/>
      <c r="AB25" s="20"/>
      <c r="AC25" s="20"/>
      <c r="AD25" s="20"/>
      <c r="AE25" s="20"/>
      <c r="AG25" s="9">
        <v>82.126086956521689</v>
      </c>
      <c r="AH25" s="9">
        <v>84.417391304347774</v>
      </c>
      <c r="AI25" s="10">
        <v>67</v>
      </c>
      <c r="AJ25" s="20">
        <v>3.2436514027387564E-2</v>
      </c>
      <c r="AK25" s="20">
        <v>3.1033315461897026E-2</v>
      </c>
      <c r="AL25" s="20">
        <v>9.9407815583338888E-3</v>
      </c>
      <c r="AM25" s="20">
        <v>3.2291258147050916E-2</v>
      </c>
      <c r="AN25" s="20">
        <v>3.1678922563245338E-2</v>
      </c>
      <c r="AO25" s="20">
        <v>3.1252616181941084E-2</v>
      </c>
      <c r="AP25" s="20">
        <f ca="1"/>
        <v>1.6645212095900086E-2</v>
      </c>
      <c r="AQ25" s="20">
        <v>4.9847643450564805E-2</v>
      </c>
      <c r="AS25" s="9">
        <v>71.433333333333323</v>
      </c>
      <c r="AT25" s="9">
        <v>73.189999999999984</v>
      </c>
      <c r="AU25" s="10">
        <v>305</v>
      </c>
      <c r="AV25" s="20">
        <v>6.9730910116253986E-2</v>
      </c>
      <c r="AW25" s="20">
        <v>6.1567770492384155E-2</v>
      </c>
      <c r="AX25" s="20">
        <v>8.9285068073551299E-3</v>
      </c>
      <c r="AY25" s="20">
        <v>8.0759267477571117E-2</v>
      </c>
      <c r="AZ25" s="20">
        <v>6.4261536588863244E-2</v>
      </c>
      <c r="BA25" s="20">
        <v>6.5226317630639463E-2</v>
      </c>
      <c r="BB25" s="20">
        <f ca="1"/>
        <v>7.7110894155055121E-2</v>
      </c>
      <c r="BC25" s="20">
        <v>6.6676502319672593E-2</v>
      </c>
      <c r="BE25" s="20">
        <v>7.0013661202185792E-3</v>
      </c>
      <c r="BF25" s="9">
        <v>45.3</v>
      </c>
      <c r="BG25" s="9">
        <v>45.822948390121347</v>
      </c>
      <c r="BH25" s="9">
        <v>47.736087092236033</v>
      </c>
      <c r="BI25" s="9">
        <v>0.48637372548589808</v>
      </c>
      <c r="BJ25" s="9">
        <v>42.488187160525591</v>
      </c>
      <c r="BK25" s="9">
        <v>47.213704149790985</v>
      </c>
      <c r="BL25" s="9">
        <v>39.933468533533521</v>
      </c>
      <c r="BM25" s="9">
        <f ca="1"/>
        <v>48.08627256880925</v>
      </c>
      <c r="BN25" s="9">
        <v>45.465114108784938</v>
      </c>
    </row>
    <row r="26" spans="1:82" x14ac:dyDescent="0.25">
      <c r="A26" s="6">
        <v>76.099999999999994</v>
      </c>
      <c r="B26" s="7" t="b">
        <v>1</v>
      </c>
      <c r="U26" s="9"/>
      <c r="V26" s="9"/>
      <c r="W26" s="10"/>
      <c r="X26" s="20"/>
      <c r="Y26" s="20"/>
      <c r="Z26" s="20"/>
      <c r="AA26" s="20"/>
      <c r="AB26" s="20"/>
      <c r="AC26" s="20"/>
      <c r="AD26" s="20"/>
      <c r="AE26" s="20"/>
      <c r="AG26" s="9">
        <v>84.417391304347774</v>
      </c>
      <c r="AH26" s="9">
        <v>86.708695652173859</v>
      </c>
      <c r="AI26" s="10">
        <v>27</v>
      </c>
      <c r="AJ26" s="20">
        <v>2.213912020599984E-2</v>
      </c>
      <c r="AK26" s="20">
        <v>2.3261099958525211E-2</v>
      </c>
      <c r="AL26" s="20">
        <v>9.6171333901311495E-3</v>
      </c>
      <c r="AM26" s="20">
        <v>1.6436864738877732E-2</v>
      </c>
      <c r="AN26" s="20">
        <v>2.3113732102930773E-2</v>
      </c>
      <c r="AO26" s="20">
        <v>1.8865530893815596E-2</v>
      </c>
      <c r="AP26" s="20">
        <f ca="1"/>
        <v>5.0847679914302057E-3</v>
      </c>
      <c r="AQ26" s="20">
        <v>3.079875455953851E-2</v>
      </c>
      <c r="AS26" s="9">
        <v>73.189999999999984</v>
      </c>
      <c r="AT26" s="9">
        <v>74.946666666666644</v>
      </c>
      <c r="AU26" s="10">
        <v>392</v>
      </c>
      <c r="AV26" s="20">
        <v>6.4590646059439871E-2</v>
      </c>
      <c r="AW26" s="20">
        <v>5.5880852754803811E-2</v>
      </c>
      <c r="AX26" s="20">
        <v>8.704785712250418E-3</v>
      </c>
      <c r="AY26" s="20">
        <v>7.8872931646370215E-2</v>
      </c>
      <c r="AZ26" s="20">
        <v>5.870597885747797E-2</v>
      </c>
      <c r="BA26" s="20">
        <v>6.2105680046198986E-2</v>
      </c>
      <c r="BB26" s="20">
        <f ca="1"/>
        <v>7.0119164196618566E-2</v>
      </c>
      <c r="BC26" s="20">
        <v>6.6510015755969043E-2</v>
      </c>
      <c r="BE26" s="20">
        <v>7.3428961748633883E-3</v>
      </c>
      <c r="BF26" s="9">
        <v>45.3</v>
      </c>
      <c r="BG26" s="9">
        <v>45.986350762673169</v>
      </c>
      <c r="BH26" s="9">
        <v>47.856684262152434</v>
      </c>
      <c r="BI26" s="9">
        <v>0.51018691171796549</v>
      </c>
      <c r="BJ26" s="9">
        <v>42.711711538014285</v>
      </c>
      <c r="BK26" s="9">
        <v>47.345447005246164</v>
      </c>
      <c r="BL26" s="9">
        <v>40.022304615333461</v>
      </c>
      <c r="BM26" s="9">
        <f ca="1"/>
        <v>48.198314004023679</v>
      </c>
      <c r="BN26" s="9">
        <v>45.588287106709487</v>
      </c>
    </row>
    <row r="27" spans="1:82" x14ac:dyDescent="0.25">
      <c r="A27" s="6">
        <v>75.3</v>
      </c>
      <c r="B27" s="7" t="b">
        <v>1</v>
      </c>
      <c r="U27" s="9"/>
      <c r="V27" s="9"/>
      <c r="W27" s="10"/>
      <c r="X27" s="20"/>
      <c r="Y27" s="20"/>
      <c r="Z27" s="20"/>
      <c r="AA27" s="20"/>
      <c r="AB27" s="20"/>
      <c r="AC27" s="20"/>
      <c r="AD27" s="20"/>
      <c r="AE27" s="20"/>
      <c r="AG27" s="9">
        <v>86.708695652173859</v>
      </c>
      <c r="AH27" s="9">
        <v>89</v>
      </c>
      <c r="AI27" s="10">
        <v>30</v>
      </c>
      <c r="AJ27" s="20">
        <v>1.4264907884124045E-2</v>
      </c>
      <c r="AK27" s="20">
        <v>1.7003141093823948E-2</v>
      </c>
      <c r="AL27" s="20">
        <v>9.3040224353425627E-3</v>
      </c>
      <c r="AM27" s="20">
        <v>6.7220677220677372E-3</v>
      </c>
      <c r="AN27" s="20">
        <v>1.6299524857098846E-2</v>
      </c>
      <c r="AO27" s="20">
        <v>6.4784456056899975E-3</v>
      </c>
      <c r="AP27" s="20">
        <f ca="1"/>
        <v>4.6431077636532869E-4</v>
      </c>
      <c r="AQ27" s="20">
        <v>9.7561224392954671E-3</v>
      </c>
      <c r="AS27" s="9">
        <v>74.946666666666644</v>
      </c>
      <c r="AT27" s="9">
        <v>76.703333333333305</v>
      </c>
      <c r="AU27" s="10">
        <v>251</v>
      </c>
      <c r="AV27" s="20">
        <v>5.7833629134494635E-2</v>
      </c>
      <c r="AW27" s="20">
        <v>4.9545781929116184E-2</v>
      </c>
      <c r="AX27" s="20">
        <v>8.4866703840980051E-3</v>
      </c>
      <c r="AY27" s="20">
        <v>7.3229669461923108E-2</v>
      </c>
      <c r="AZ27" s="20">
        <v>5.2217467592851285E-2</v>
      </c>
      <c r="BA27" s="20">
        <v>5.4824826582400954E-2</v>
      </c>
      <c r="BB27" s="20">
        <f ca="1"/>
        <v>6.0648757509624285E-2</v>
      </c>
      <c r="BC27" s="20">
        <v>6.4844879955498924E-2</v>
      </c>
      <c r="BE27" s="20">
        <v>7.6844262295081966E-3</v>
      </c>
      <c r="BF27" s="9">
        <v>45.3</v>
      </c>
      <c r="BG27" s="9">
        <v>46.143185992413947</v>
      </c>
      <c r="BH27" s="9">
        <v>47.97272116856152</v>
      </c>
      <c r="BI27" s="9">
        <v>0.5340082924396069</v>
      </c>
      <c r="BJ27" s="9">
        <v>42.926206026621713</v>
      </c>
      <c r="BK27" s="9">
        <v>47.472132792494648</v>
      </c>
      <c r="BL27" s="9">
        <v>40.109097668698496</v>
      </c>
      <c r="BM27" s="9">
        <f ca="1"/>
        <v>48.306414007590149</v>
      </c>
      <c r="BN27" s="9">
        <v>45.707493767121896</v>
      </c>
    </row>
    <row r="28" spans="1:82" x14ac:dyDescent="0.25">
      <c r="A28" s="6">
        <v>75.900000000000006</v>
      </c>
      <c r="B28" s="7" t="b">
        <v>1</v>
      </c>
      <c r="U28" s="9"/>
      <c r="V28" s="9"/>
      <c r="W28" s="10"/>
      <c r="X28" s="20"/>
      <c r="Y28" s="20"/>
      <c r="Z28" s="20"/>
      <c r="AA28" s="20"/>
      <c r="AB28" s="20"/>
      <c r="AC28" s="20"/>
      <c r="AD28" s="20"/>
      <c r="AE28" s="20"/>
      <c r="AG28" s="9"/>
      <c r="AH28" s="9"/>
      <c r="AI28" s="10"/>
      <c r="AJ28" s="20"/>
      <c r="AK28" s="20"/>
      <c r="AL28" s="20"/>
      <c r="AM28" s="20"/>
      <c r="AN28" s="20"/>
      <c r="AO28" s="20"/>
      <c r="AP28" s="20"/>
      <c r="AQ28" s="20"/>
      <c r="AS28" s="9">
        <v>76.703333333333305</v>
      </c>
      <c r="AT28" s="9">
        <v>78.459999999999965</v>
      </c>
      <c r="AU28" s="10">
        <v>176</v>
      </c>
      <c r="AV28" s="20">
        <v>5.0056187566635768E-2</v>
      </c>
      <c r="AW28" s="20">
        <v>4.2983349234516299E-2</v>
      </c>
      <c r="AX28" s="20">
        <v>8.2740203595094153E-3</v>
      </c>
      <c r="AY28" s="20">
        <v>6.4116588850491762E-2</v>
      </c>
      <c r="AZ28" s="20">
        <v>4.5277322928326091E-2</v>
      </c>
      <c r="BA28" s="20">
        <v>4.7543973118602589E-2</v>
      </c>
      <c r="BB28" s="20">
        <f ca="1"/>
        <v>4.9379265441780062E-2</v>
      </c>
      <c r="BC28" s="20">
        <v>6.152820913270185E-2</v>
      </c>
      <c r="BE28" s="20">
        <v>8.0259562841530057E-3</v>
      </c>
      <c r="BF28" s="9">
        <v>45.3</v>
      </c>
      <c r="BG28" s="9">
        <v>46.294000981561169</v>
      </c>
      <c r="BH28" s="9">
        <v>48.084569260297265</v>
      </c>
      <c r="BI28" s="9">
        <v>0.55783787329247525</v>
      </c>
      <c r="BJ28" s="9">
        <v>43.132415126275546</v>
      </c>
      <c r="BK28" s="9">
        <v>47.594175392451106</v>
      </c>
      <c r="BL28" s="9">
        <v>40.193982483066172</v>
      </c>
      <c r="BM28" s="9">
        <f ca="1"/>
        <v>48.410881318298799</v>
      </c>
      <c r="BN28" s="9">
        <v>45.823032788342189</v>
      </c>
    </row>
    <row r="29" spans="1:82" x14ac:dyDescent="0.25">
      <c r="A29" s="6">
        <v>74.2</v>
      </c>
      <c r="B29" s="7" t="b">
        <v>1</v>
      </c>
      <c r="U29" s="9"/>
      <c r="V29" s="9"/>
      <c r="W29" s="10"/>
      <c r="X29" s="20"/>
      <c r="Y29" s="20"/>
      <c r="Z29" s="20"/>
      <c r="AA29" s="20"/>
      <c r="AB29" s="20"/>
      <c r="AC29" s="20"/>
      <c r="AD29" s="20"/>
      <c r="AE29" s="20"/>
      <c r="AG29" s="9"/>
      <c r="AH29" s="9"/>
      <c r="AI29" s="10"/>
      <c r="AJ29" s="20"/>
      <c r="AK29" s="20"/>
      <c r="AL29" s="20"/>
      <c r="AM29" s="20"/>
      <c r="AN29" s="20"/>
      <c r="AO29" s="20"/>
      <c r="AP29" s="20"/>
      <c r="AQ29" s="20"/>
      <c r="AS29" s="9">
        <v>78.459999999999965</v>
      </c>
      <c r="AT29" s="9">
        <v>80.216666666666626</v>
      </c>
      <c r="AU29" s="10">
        <v>177</v>
      </c>
      <c r="AV29" s="20">
        <v>4.1879508766136664E-2</v>
      </c>
      <c r="AW29" s="20">
        <v>3.6542702885119627E-2</v>
      </c>
      <c r="AX29" s="20">
        <v>8.0666986946791308E-3</v>
      </c>
      <c r="AY29" s="20">
        <v>5.2449242182267874E-2</v>
      </c>
      <c r="AZ29" s="20">
        <v>3.8315192314297808E-2</v>
      </c>
      <c r="BA29" s="20">
        <v>4.0263119654804447E-2</v>
      </c>
      <c r="BB29" s="20">
        <f ca="1"/>
        <v>3.7239062012976554E-2</v>
      </c>
      <c r="BC29" s="20">
        <v>5.6434190010283047E-2</v>
      </c>
      <c r="BE29" s="20">
        <v>8.3674863387978148E-3</v>
      </c>
      <c r="BF29" s="9">
        <v>45.3</v>
      </c>
      <c r="BG29" s="9">
        <v>46.439276001454431</v>
      </c>
      <c r="BH29" s="9">
        <v>48.192555348404738</v>
      </c>
      <c r="BI29" s="9">
        <v>0.5816756599240287</v>
      </c>
      <c r="BJ29" s="9">
        <v>43.330993406852727</v>
      </c>
      <c r="BK29" s="9">
        <v>47.711938806838752</v>
      </c>
      <c r="BL29" s="9">
        <v>40.277079647861356</v>
      </c>
      <c r="BM29" s="9">
        <f ca="1"/>
        <v>48.511988526082135</v>
      </c>
      <c r="BN29" s="9">
        <v>45.935168762439808</v>
      </c>
    </row>
    <row r="30" spans="1:82" x14ac:dyDescent="0.25">
      <c r="A30" s="6">
        <v>73.5</v>
      </c>
      <c r="B30" s="7" t="b">
        <v>1</v>
      </c>
      <c r="U30" s="9"/>
      <c r="V30" s="9"/>
      <c r="W30" s="10"/>
      <c r="X30" s="20"/>
      <c r="Y30" s="20"/>
      <c r="Z30" s="20"/>
      <c r="AA30" s="20"/>
      <c r="AB30" s="20"/>
      <c r="AC30" s="20"/>
      <c r="AD30" s="20"/>
      <c r="AE30" s="20"/>
      <c r="AG30" s="9"/>
      <c r="AH30" s="9"/>
      <c r="AI30" s="10"/>
      <c r="AJ30" s="20"/>
      <c r="AK30" s="20"/>
      <c r="AL30" s="20"/>
      <c r="AM30" s="20"/>
      <c r="AN30" s="20"/>
      <c r="AO30" s="20"/>
      <c r="AP30" s="20"/>
      <c r="AQ30" s="20"/>
      <c r="AS30" s="9">
        <v>80.216666666666626</v>
      </c>
      <c r="AT30" s="9">
        <v>81.973333333333287</v>
      </c>
      <c r="AU30" s="10">
        <v>103</v>
      </c>
      <c r="AV30" s="20">
        <v>3.3869738927564175E-2</v>
      </c>
      <c r="AW30" s="20">
        <v>3.0486797850880709E-2</v>
      </c>
      <c r="AX30" s="20">
        <v>7.8645718771952478E-3</v>
      </c>
      <c r="AY30" s="20">
        <v>3.9660066410083239E-2</v>
      </c>
      <c r="AZ30" s="20">
        <v>3.1677303832400749E-2</v>
      </c>
      <c r="BA30" s="20">
        <v>3.2982266191006304E-2</v>
      </c>
      <c r="BB30" s="20">
        <f ca="1"/>
        <v>2.5339066622469764E-2</v>
      </c>
      <c r="BC30" s="20">
        <v>4.9479486250578186E-2</v>
      </c>
      <c r="BE30" s="20">
        <v>8.7090163934426222E-3</v>
      </c>
      <c r="BF30" s="9">
        <v>45.4</v>
      </c>
      <c r="BG30" s="9">
        <v>46.579435167017948</v>
      </c>
      <c r="BH30" s="9">
        <v>48.296968554970675</v>
      </c>
      <c r="BI30" s="9">
        <v>0.60552165798758451</v>
      </c>
      <c r="BJ30" s="9">
        <v>43.522519544552253</v>
      </c>
      <c r="BK30" s="9">
        <v>47.825744938413656</v>
      </c>
      <c r="BL30" s="9">
        <v>40.3584975625715</v>
      </c>
      <c r="BM30" s="9">
        <f ca="1"/>
        <v>48.609977591097241</v>
      </c>
      <c r="BN30" s="9">
        <v>46.044137288099897</v>
      </c>
    </row>
    <row r="31" spans="1:82" x14ac:dyDescent="0.25">
      <c r="A31" s="6">
        <v>73</v>
      </c>
      <c r="B31" s="7" t="b">
        <v>1</v>
      </c>
      <c r="U31" s="9"/>
      <c r="V31" s="9"/>
      <c r="W31" s="10"/>
      <c r="X31" s="20"/>
      <c r="Y31" s="20"/>
      <c r="Z31" s="20"/>
      <c r="AA31" s="20"/>
      <c r="AB31" s="20"/>
      <c r="AC31" s="20"/>
      <c r="AD31" s="20"/>
      <c r="AE31" s="20"/>
      <c r="AG31" s="9"/>
      <c r="AH31" s="9"/>
      <c r="AI31" s="10"/>
      <c r="AJ31" s="20"/>
      <c r="AK31" s="20"/>
      <c r="AL31" s="20"/>
      <c r="AM31" s="20"/>
      <c r="AN31" s="20"/>
      <c r="AO31" s="20"/>
      <c r="AP31" s="20"/>
      <c r="AQ31" s="20"/>
      <c r="AS31" s="9">
        <v>81.973333333333287</v>
      </c>
      <c r="AT31" s="9">
        <v>83.729999999999947</v>
      </c>
      <c r="AU31" s="10">
        <v>82</v>
      </c>
      <c r="AV31" s="20">
        <v>2.6478205575614977E-2</v>
      </c>
      <c r="AW31" s="20">
        <v>2.4991346430730199E-2</v>
      </c>
      <c r="AX31" s="20">
        <v>7.6675097400584757E-3</v>
      </c>
      <c r="AY31" s="20">
        <v>2.7384505316209617E-2</v>
      </c>
      <c r="AZ31" s="20">
        <v>2.561205425374935E-2</v>
      </c>
      <c r="BA31" s="20">
        <v>2.570141272720794E-2</v>
      </c>
      <c r="BB31" s="20">
        <f ca="1"/>
        <v>1.4855766202187093E-2</v>
      </c>
      <c r="BC31" s="20">
        <v>4.0649140531950234E-2</v>
      </c>
      <c r="BE31" s="20">
        <v>9.0505464480874313E-3</v>
      </c>
      <c r="BF31" s="9">
        <v>45.5</v>
      </c>
      <c r="BG31" s="9">
        <v>46.714854923133089</v>
      </c>
      <c r="BH31" s="9">
        <v>48.398065952918628</v>
      </c>
      <c r="BI31" s="9">
        <v>0.62937587314230425</v>
      </c>
      <c r="BJ31" s="9">
        <v>43.707507710203856</v>
      </c>
      <c r="BK31" s="9">
        <v>47.935879903329045</v>
      </c>
      <c r="BL31" s="9">
        <v>40.438334095145258</v>
      </c>
      <c r="BM31" s="9">
        <f ca="1"/>
        <v>48.705064339030223</v>
      </c>
      <c r="BN31" s="9">
        <v>46.150149148522772</v>
      </c>
    </row>
    <row r="32" spans="1:82" x14ac:dyDescent="0.25">
      <c r="A32" s="6">
        <v>72.8</v>
      </c>
      <c r="B32" s="7" t="b">
        <v>1</v>
      </c>
      <c r="U32" s="9"/>
      <c r="V32" s="9"/>
      <c r="W32" s="10"/>
      <c r="X32" s="20"/>
      <c r="Y32" s="20"/>
      <c r="Z32" s="20"/>
      <c r="AA32" s="20"/>
      <c r="AB32" s="20"/>
      <c r="AC32" s="20"/>
      <c r="AD32" s="20"/>
      <c r="AE32" s="20"/>
      <c r="AG32" s="9"/>
      <c r="AH32" s="9"/>
      <c r="AI32" s="10"/>
      <c r="AJ32" s="20"/>
      <c r="AK32" s="20"/>
      <c r="AL32" s="20"/>
      <c r="AM32" s="20"/>
      <c r="AN32" s="20"/>
      <c r="AO32" s="20"/>
      <c r="AP32" s="20"/>
      <c r="AQ32" s="20"/>
      <c r="AS32" s="9">
        <v>83.729999999999947</v>
      </c>
      <c r="AT32" s="9">
        <v>85.486666666666608</v>
      </c>
      <c r="AU32" s="10">
        <v>23</v>
      </c>
      <c r="AV32" s="20">
        <v>2.0009288491867228E-2</v>
      </c>
      <c r="AW32" s="20">
        <v>2.0153330233505184E-2</v>
      </c>
      <c r="AX32" s="20">
        <v>7.4753853778573021E-3</v>
      </c>
      <c r="AY32" s="20">
        <v>1.7027281110417625E-2</v>
      </c>
      <c r="AZ32" s="20">
        <v>2.0270507637519808E-2</v>
      </c>
      <c r="BA32" s="20">
        <v>1.8420559263409797E-2</v>
      </c>
      <c r="BB32" s="20">
        <f ca="1"/>
        <v>6.8488727058142462E-3</v>
      </c>
      <c r="BC32" s="20">
        <v>3.0046436951708944E-2</v>
      </c>
      <c r="BE32" s="20">
        <v>9.3920765027322405E-3</v>
      </c>
      <c r="BF32" s="9">
        <v>45.5</v>
      </c>
      <c r="BG32" s="9">
        <v>46.845870980235972</v>
      </c>
      <c r="BH32" s="9">
        <v>48.496077182974965</v>
      </c>
      <c r="BI32" s="9">
        <v>0.65323831105317876</v>
      </c>
      <c r="BJ32" s="9">
        <v>43.886416888965641</v>
      </c>
      <c r="BK32" s="9">
        <v>48.042599196954491</v>
      </c>
      <c r="BL32" s="9">
        <v>40.516677961114041</v>
      </c>
      <c r="BM32" s="9">
        <f ca="1"/>
        <v>48.797442153625767</v>
      </c>
      <c r="BN32" s="9">
        <v>46.253393753845764</v>
      </c>
      <c r="BP32" s="37" t="s">
        <v>838</v>
      </c>
      <c r="BQ32" s="39" t="s">
        <v>1006</v>
      </c>
      <c r="BR32" s="37" t="s">
        <v>838</v>
      </c>
      <c r="BS32" s="39" t="s">
        <v>1006</v>
      </c>
      <c r="BU32" s="37" t="s">
        <v>839</v>
      </c>
      <c r="BV32" s="39" t="s">
        <v>1006</v>
      </c>
      <c r="BW32" s="37" t="s">
        <v>839</v>
      </c>
      <c r="BX32" s="39" t="s">
        <v>1006</v>
      </c>
      <c r="BY32" s="8" t="s">
        <v>840</v>
      </c>
      <c r="BZ32" s="8" t="s">
        <v>841</v>
      </c>
      <c r="CA32" s="8" t="s">
        <v>822</v>
      </c>
      <c r="CB32" s="8" t="s">
        <v>840</v>
      </c>
      <c r="CC32" s="8" t="s">
        <v>841</v>
      </c>
      <c r="CD32" s="8" t="s">
        <v>822</v>
      </c>
    </row>
    <row r="33" spans="1:82" x14ac:dyDescent="0.25">
      <c r="A33" s="6">
        <v>73.3</v>
      </c>
      <c r="B33" s="7" t="b">
        <v>1</v>
      </c>
      <c r="U33" s="9"/>
      <c r="V33" s="9"/>
      <c r="W33" s="10"/>
      <c r="X33" s="20"/>
      <c r="Y33" s="20"/>
      <c r="Z33" s="20"/>
      <c r="AA33" s="20"/>
      <c r="AB33" s="20"/>
      <c r="AC33" s="20"/>
      <c r="AD33" s="20"/>
      <c r="AE33" s="20"/>
      <c r="AG33" s="9"/>
      <c r="AH33" s="9"/>
      <c r="AI33" s="10"/>
      <c r="AJ33" s="20"/>
      <c r="AK33" s="20"/>
      <c r="AL33" s="20"/>
      <c r="AM33" s="20"/>
      <c r="AN33" s="20"/>
      <c r="AO33" s="20"/>
      <c r="AP33" s="20"/>
      <c r="AQ33" s="20"/>
      <c r="AS33" s="9">
        <v>85.486666666666608</v>
      </c>
      <c r="AT33" s="9">
        <v>87.243333333333268</v>
      </c>
      <c r="AU33" s="10">
        <v>24</v>
      </c>
      <c r="AV33" s="20">
        <v>1.4616422830135201E-2</v>
      </c>
      <c r="AW33" s="20">
        <v>1.6005035537516643E-2</v>
      </c>
      <c r="AX33" s="20">
        <v>7.2880750650414772E-3</v>
      </c>
      <c r="AY33" s="20">
        <v>9.384448902391318E-3</v>
      </c>
      <c r="AZ33" s="20">
        <v>1.5717700091619879E-2</v>
      </c>
      <c r="BA33" s="20">
        <v>1.1139705799611543E-2</v>
      </c>
      <c r="BB33" s="20">
        <f ca="1"/>
        <v>1.99219007161755E-3</v>
      </c>
      <c r="BC33" s="20">
        <v>1.8012571735488425E-2</v>
      </c>
      <c r="BE33" s="20">
        <v>9.7336065573770496E-3</v>
      </c>
      <c r="BF33" s="9">
        <v>45.6</v>
      </c>
      <c r="BG33" s="9">
        <v>46.97278402801723</v>
      </c>
      <c r="BH33" s="9">
        <v>48.591208263400119</v>
      </c>
      <c r="BI33" s="9">
        <v>0.67710897739108977</v>
      </c>
      <c r="BJ33" s="9">
        <v>44.059658567837324</v>
      </c>
      <c r="BK33" s="9">
        <v>48.146131955114342</v>
      </c>
      <c r="BL33" s="9">
        <v>40.59360987885384</v>
      </c>
      <c r="BM33" s="9">
        <f ca="1"/>
        <v>48.887285033506316</v>
      </c>
      <c r="BN33" s="9">
        <v>46.354041999365251</v>
      </c>
      <c r="BP33" s="27" cm="1">
        <f t="array" ref="BP33:BP52">_xlfn.SEQUENCE($BQ$4,1,$BQ$5,$BQ$9)</f>
        <v>2.8721780705850737</v>
      </c>
      <c r="BQ33" s="29" cm="1">
        <f t="array" ref="BQ33">IFERROR(_xlfn.LET(_xlpm.x,_xlfn._xlws.FILTER(UV_Data,UV_Include),_xlpm.p,$BP$33,NLL_Weibull(_xlpm.x,_xlpm.p,((AVERAGE(_xlpm.x^_xlpm.p))^(1/_xlpm.p)))),1000000000000000)</f>
        <v>12443.894335552821</v>
      </c>
      <c r="BR33" s="27" cm="1">
        <f t="array" ref="BR33:BR52">_xlfn.SEQUENCE($BR$4,1,$BR$5,$BR$9)</f>
        <v>7.7095306105178301</v>
      </c>
      <c r="BS33" s="29" cm="1">
        <f t="array" ref="BS33">IFERROR(_xlfn.LET(_xlpm.x,_xlfn._xlws.FILTER(UV_Data,UV_Include),_xlpm.p,$BR$33,NLL_Weibull(_xlpm.x,_xlpm.p,((AVERAGE(_xlpm.x^_xlpm.p))^(1/_xlpm.p)))),1000000000000000)</f>
        <v>10662.450684304096</v>
      </c>
      <c r="BU33" s="27" cm="1">
        <f t="array" ref="BU33:BU52">_xlfn.SEQUENCE($BV$4,1,$BV$5,$BV$9)</f>
        <v>16.210803140163936</v>
      </c>
      <c r="BV33" s="29" cm="1">
        <f t="array" ref="BV33">IFERROR(_xlfn.LET(_xlpm.x,_xlfn._xlws.FILTER(UV_Data,UV_Include),_xlpm.p,$BU$33,NLL_Gamma(_xlpm.x,_xlpm.p,(_xlpm.p/AVERAGE(_xlpm.x)))),1000000000000000)</f>
        <v>11493.923143269343</v>
      </c>
      <c r="BW33" s="27" cm="1">
        <f t="array" ref="BW33:BW52">_xlfn.SEQUENCE($BW$4,1,$BW$5,$BW$9)</f>
        <v>43.513208428861098</v>
      </c>
      <c r="BX33" s="29" cm="1">
        <f t="array" ref="BX33">IFERROR(_xlfn.LET(_xlpm.x,_xlfn._xlws.FILTER(UV_Data,UV_Include),_xlpm.p,$BW$33,NLL_Gamma(_xlpm.x,_xlpm.p,(_xlpm.p/AVERAGE(_xlpm.x)))),1000000000000000)</f>
        <v>10863.648500146539</v>
      </c>
      <c r="BY33" s="9" cm="1">
        <f t="array" ref="BY33:CA132">_xlfn.LET(_xlpm.d,_xlfn._xlws.FILTER(UV_Data,UV_Include),_xlpm.range_,MAX(_xlpm.d)-MIN(_xlpm.d),_xlpm.pad,_xlpm.range_*0.001,_xlpm.scale_,_xlpm.range_+2*_xlpm.pad,_xlpm.z,(_xlpm.d-MIN(_xlpm.d)+_xlpm.pad)/_xlpm.scale_,_xlpm.grid,Full_Factorial($BZ$4,_xlfn.VSTACK($BZ$5,$CA$8),_xlfn.VSTACK($BZ$6,$CA$9)),_xlpm.nll,_xlfn.BYROW(_xlpm.grid,_xlfn.LAMBDA(_xlpm.ab,IFERROR(NLL_Beta(_xlpm.z,INDEX(_xlpm.ab,1,1),INDEX(_xlpm.ab,1,2))+COUNT(_xlpm.d)*LN(_xlpm.scale_),1000000000000000))),_xlfn.HSTACK(_xlpm.grid,_xlpm.nll))</f>
        <v>0.2</v>
      </c>
      <c r="BZ33" s="9">
        <v>0.2</v>
      </c>
      <c r="CA33" s="33">
        <v>14340.471252629957</v>
      </c>
      <c r="CB33" s="9" cm="1">
        <f t="array" aca="1" ref="CB33:CD132" ca="1">_xlfn.LET(_xlpm.d,_xlfn._xlws.FILTER(UV_Data,UV_Include),_xlpm.range_,MAX(_xlpm.d)-MIN(_xlpm.d),_xlpm.pad,_xlpm.range_*0.001,_xlpm.scale_,_xlpm.range_+2*_xlpm.pad,_xlpm.z,(_xlpm.d-MIN(_xlpm.d)+_xlpm.pad)/_xlpm.scale_,_xlpm.grid,Full_Factorial($CB$4,_xlfn.VSTACK($CB$5,$CC$8),_xlfn.VSTACK($CB$6,$CC$9)),_xlpm.nll,_xlfn.BYROW(_xlpm.grid,_xlfn.LAMBDA(_xlpm.ab,IFERROR(NLL_Beta(_xlpm.z,INDEX(_xlpm.ab,1,1),INDEX(_xlpm.ab,1,2))+COUNT(_xlpm.d)*LN(_xlpm.scale_),1000000000000000))),_xlfn.HSTACK(_xlpm.grid,_xlpm.nll))</f>
        <v>5.7333333333333325</v>
      </c>
      <c r="CC33" s="9">
        <f ca="1"/>
        <v>0.20000000000000018</v>
      </c>
      <c r="CD33" s="33">
        <f ca="1"/>
        <v>19782.391464904664</v>
      </c>
    </row>
    <row r="34" spans="1:82" x14ac:dyDescent="0.25">
      <c r="A34" s="6">
        <v>73.599999999999994</v>
      </c>
      <c r="B34" s="7" t="b">
        <v>1</v>
      </c>
      <c r="G34" t="str">
        <f>AI2&amp;" Method Histogram"</f>
        <v>Scott Method Histogram</v>
      </c>
      <c r="U34" s="9"/>
      <c r="V34" s="9"/>
      <c r="W34" s="10"/>
      <c r="X34" s="20"/>
      <c r="Y34" s="20"/>
      <c r="Z34" s="20"/>
      <c r="AA34" s="20"/>
      <c r="AB34" s="20"/>
      <c r="AC34" s="20"/>
      <c r="AD34" s="20"/>
      <c r="AE34" s="20"/>
      <c r="AG34" s="9"/>
      <c r="AH34" s="9"/>
      <c r="AI34" s="10"/>
      <c r="AJ34" s="20"/>
      <c r="AK34" s="20"/>
      <c r="AL34" s="20"/>
      <c r="AM34" s="20"/>
      <c r="AN34" s="20"/>
      <c r="AO34" s="20"/>
      <c r="AP34" s="20"/>
      <c r="AQ34" s="20"/>
      <c r="AS34" s="9">
        <v>87.243333333333268</v>
      </c>
      <c r="AT34" s="9">
        <v>89</v>
      </c>
      <c r="AU34" s="10">
        <v>21</v>
      </c>
      <c r="AV34" s="20">
        <v>1.0320883161523575E-2</v>
      </c>
      <c r="AW34" s="20">
        <v>1.2530164397252186E-2</v>
      </c>
      <c r="AX34" s="20">
        <v>7.105458176245194E-3</v>
      </c>
      <c r="AY34" s="20">
        <v>4.503277226095781E-3</v>
      </c>
      <c r="AZ34" s="20">
        <v>1.1950190251457826E-2</v>
      </c>
      <c r="BA34" s="20">
        <v>3.8588523358134008E-3</v>
      </c>
      <c r="BB34" s="20">
        <f ca="1"/>
        <v>1.7642909716553135E-4</v>
      </c>
      <c r="BC34" s="20">
        <v>5.6062722403127374E-3</v>
      </c>
      <c r="BE34" s="20">
        <v>1.0075136612021859E-2</v>
      </c>
      <c r="BF34" s="9">
        <v>45.6</v>
      </c>
      <c r="BG34" s="9">
        <v>47.095864477377376</v>
      </c>
      <c r="BH34" s="9">
        <v>48.683644756733948</v>
      </c>
      <c r="BI34" s="9">
        <v>0.70098787783275684</v>
      </c>
      <c r="BJ34" s="9">
        <v>44.227603123419655</v>
      </c>
      <c r="BK34" s="9">
        <v>48.246684495025427</v>
      </c>
      <c r="BL34" s="9">
        <v>40.669203543859673</v>
      </c>
      <c r="BM34" s="9">
        <f ca="1"/>
        <v>48.97475014098702</v>
      </c>
      <c r="BN34" s="9">
        <v>46.452248655546768</v>
      </c>
      <c r="BP34" s="27">
        <v>4.0815162055682626</v>
      </c>
      <c r="BQ34" s="29" cm="1">
        <f t="array" ref="BQ34">IFERROR(_xlfn.LET(_xlpm.x,_xlfn._xlws.FILTER(UV_Data,UV_Include),_xlpm.p,$BP$34,NLL_Weibull(_xlpm.x,_xlpm.p,((AVERAGE(_xlpm.x^_xlpm.p))^(1/_xlpm.p)))),1000000000000000)</f>
        <v>11623.15241023911</v>
      </c>
      <c r="BR34" s="27">
        <v>7.8368293615686921</v>
      </c>
      <c r="BS34" s="29" cm="1">
        <f t="array" ref="BS34">IFERROR(_xlfn.LET(_xlpm.x,_xlfn._xlws.FILTER(UV_Data,UV_Include),_xlpm.p,$BR$34,NLL_Weibull(_xlpm.x,_xlpm.p,((AVERAGE(_xlpm.x^_xlpm.p))^(1/_xlpm.p)))),1000000000000000)</f>
        <v>10652.252569659937</v>
      </c>
      <c r="BU34" s="27">
        <v>23.036404462338226</v>
      </c>
      <c r="BV34" s="29" cm="1">
        <f t="array" ref="BV34">IFERROR(_xlfn.LET(_xlpm.x,_xlfn._xlws.FILTER(UV_Data,UV_Include),_xlpm.p,$BU$34,NLL_Gamma(_xlpm.x,_xlpm.p,(_xlpm.p/AVERAGE(_xlpm.x)))),1000000000000000)</f>
        <v>11181.193570712745</v>
      </c>
      <c r="BW34" s="27">
        <v>44.231692778563655</v>
      </c>
      <c r="BX34" s="29" cm="1">
        <f t="array" ref="BX34">IFERROR(_xlfn.LET(_xlpm.x,_xlfn._xlws.FILTER(UV_Data,UV_Include),_xlpm.p,$BW$34,NLL_Gamma(_xlpm.x,_xlpm.p,(_xlpm.p/AVERAGE(_xlpm.x)))),1000000000000000)</f>
        <v>10861.284126979699</v>
      </c>
      <c r="BY34" s="9">
        <v>0.2</v>
      </c>
      <c r="BZ34" s="9">
        <v>5.7333333333333334</v>
      </c>
      <c r="CA34" s="33">
        <v>29416.738337857198</v>
      </c>
      <c r="CB34" s="9">
        <f ca="1"/>
        <v>5.7333333333333325</v>
      </c>
      <c r="CC34" s="9">
        <f ca="1"/>
        <v>1.4296296296296298</v>
      </c>
      <c r="CD34" s="33">
        <f ca="1"/>
        <v>12529.624030844967</v>
      </c>
    </row>
    <row r="35" spans="1:82" x14ac:dyDescent="0.25">
      <c r="A35" s="6">
        <v>72.599999999999994</v>
      </c>
      <c r="B35" s="7" t="b">
        <v>1</v>
      </c>
      <c r="U35" s="9"/>
      <c r="V35" s="9"/>
      <c r="W35" s="10"/>
      <c r="X35" s="20"/>
      <c r="Y35" s="20"/>
      <c r="Z35" s="20"/>
      <c r="AA35" s="20"/>
      <c r="AB35" s="20"/>
      <c r="AC35" s="20"/>
      <c r="AD35" s="20"/>
      <c r="AE35" s="20"/>
      <c r="AG35" s="9"/>
      <c r="AH35" s="9"/>
      <c r="AI35" s="10"/>
      <c r="AJ35" s="20"/>
      <c r="AK35" s="20"/>
      <c r="AL35" s="20"/>
      <c r="AM35" s="20"/>
      <c r="AN35" s="20"/>
      <c r="AO35" s="20"/>
      <c r="AP35" s="20"/>
      <c r="AQ35" s="20"/>
      <c r="AS35" s="9"/>
      <c r="AT35" s="9"/>
      <c r="AU35" s="10"/>
      <c r="AV35" s="20"/>
      <c r="AW35" s="20"/>
      <c r="AX35" s="20"/>
      <c r="AY35" s="20"/>
      <c r="AZ35" s="20"/>
      <c r="BA35" s="20"/>
      <c r="BB35" s="20"/>
      <c r="BC35" s="20"/>
      <c r="BE35" s="20">
        <v>1.0416666666666666E-2</v>
      </c>
      <c r="BF35" s="9">
        <v>45.6</v>
      </c>
      <c r="BG35" s="9">
        <v>47.215356422916102</v>
      </c>
      <c r="BH35" s="9">
        <v>48.773554419998376</v>
      </c>
      <c r="BI35" s="9">
        <v>0.72487501806079901</v>
      </c>
      <c r="BJ35" s="9">
        <v>44.390585165791506</v>
      </c>
      <c r="BK35" s="9">
        <v>48.34444327775585</v>
      </c>
      <c r="BL35" s="9">
        <v>40.743526455526343</v>
      </c>
      <c r="BM35" s="9">
        <f ca="1"/>
        <v>49.059979941515401</v>
      </c>
      <c r="BN35" s="9">
        <v>46.548154379662193</v>
      </c>
      <c r="BP35" s="27">
        <v>5.2908543405514514</v>
      </c>
      <c r="BQ35" s="29" cm="1">
        <f t="array" ref="BQ35">IFERROR(_xlfn.LET(_xlpm.x,_xlfn._xlws.FILTER(UV_Data,UV_Include),_xlpm.p,$BP$35,NLL_Weibull(_xlpm.x,_xlpm.p,((AVERAGE(_xlpm.x^_xlpm.p))^(1/_xlpm.p)))),1000000000000000)</f>
        <v>11122.453003142782</v>
      </c>
      <c r="BR35" s="27">
        <v>7.9641281126195542</v>
      </c>
      <c r="BS35" s="29" cm="1">
        <f t="array" ref="BS35">IFERROR(_xlfn.LET(_xlpm.x,_xlfn._xlws.FILTER(UV_Data,UV_Include),_xlpm.p,$BR$35,NLL_Weibull(_xlpm.x,_xlpm.p,((AVERAGE(_xlpm.x^_xlpm.p))^(1/_xlpm.p)))),1000000000000000)</f>
        <v>10643.185779230529</v>
      </c>
      <c r="BU35" s="27">
        <v>29.862005784512515</v>
      </c>
      <c r="BV35" s="29" cm="1">
        <f t="array" ref="BV35">IFERROR(_xlfn.LET(_xlpm.x,_xlfn._xlws.FILTER(UV_Data,UV_Include),_xlpm.p,$BU$35,NLL_Gamma(_xlpm.x,_xlpm.p,(_xlpm.p/AVERAGE(_xlpm.x)))),1000000000000000)</f>
        <v>11005.023979290923</v>
      </c>
      <c r="BW35" s="27">
        <v>44.950177128266212</v>
      </c>
      <c r="BX35" s="29" cm="1">
        <f t="array" ref="BX35">IFERROR(_xlfn.LET(_xlpm.x,_xlfn._xlws.FILTER(UV_Data,UV_Include),_xlpm.p,$BW$35,NLL_Gamma(_xlpm.x,_xlpm.p,(_xlpm.p/AVERAGE(_xlpm.x)))),1000000000000000)</f>
        <v>10859.309001987205</v>
      </c>
      <c r="BY35" s="9">
        <v>0.2</v>
      </c>
      <c r="BZ35" s="9">
        <v>11.266666666666666</v>
      </c>
      <c r="CA35" s="33">
        <v>47187.726063009832</v>
      </c>
      <c r="CB35" s="9">
        <f ca="1"/>
        <v>5.7333333333333325</v>
      </c>
      <c r="CC35" s="9">
        <f ca="1"/>
        <v>2.6592592592592594</v>
      </c>
      <c r="CD35" s="33">
        <f ca="1"/>
        <v>10960.031216291234</v>
      </c>
    </row>
    <row r="36" spans="1:82" x14ac:dyDescent="0.25">
      <c r="A36" s="6">
        <v>75.599999999999994</v>
      </c>
      <c r="B36" s="7" t="b">
        <v>1</v>
      </c>
      <c r="U36" s="9"/>
      <c r="V36" s="9"/>
      <c r="W36" s="10"/>
      <c r="X36" s="20"/>
      <c r="Y36" s="20"/>
      <c r="Z36" s="20"/>
      <c r="AA36" s="20"/>
      <c r="AB36" s="20"/>
      <c r="AC36" s="20"/>
      <c r="AD36" s="20"/>
      <c r="AE36" s="20"/>
      <c r="AG36" s="9"/>
      <c r="AH36" s="9"/>
      <c r="AI36" s="10"/>
      <c r="AJ36" s="20"/>
      <c r="AK36" s="20"/>
      <c r="AL36" s="20"/>
      <c r="AM36" s="20"/>
      <c r="AN36" s="20"/>
      <c r="AO36" s="20"/>
      <c r="AP36" s="20"/>
      <c r="AQ36" s="20"/>
      <c r="AS36" s="9"/>
      <c r="AT36" s="9"/>
      <c r="AU36" s="10"/>
      <c r="AV36" s="20"/>
      <c r="AW36" s="20"/>
      <c r="AX36" s="20"/>
      <c r="AY36" s="20"/>
      <c r="AZ36" s="20"/>
      <c r="BA36" s="20"/>
      <c r="BB36" s="20"/>
      <c r="BC36" s="20"/>
      <c r="BE36" s="20">
        <v>1.0758196721311475E-2</v>
      </c>
      <c r="BF36" s="9">
        <v>45.7</v>
      </c>
      <c r="BG36" s="9">
        <v>47.331480975191134</v>
      </c>
      <c r="BH36" s="9">
        <v>48.8610894366401</v>
      </c>
      <c r="BI36" s="9">
        <v>0.7487704037637205</v>
      </c>
      <c r="BJ36" s="9">
        <v>44.548908037350792</v>
      </c>
      <c r="BK36" s="9">
        <v>48.43957740240883</v>
      </c>
      <c r="BL36" s="9">
        <v>40.816640622841682</v>
      </c>
      <c r="BM36" s="9">
        <f ca="1"/>
        <v>49.143104010636975</v>
      </c>
      <c r="BN36" s="9">
        <v>46.64188741929717</v>
      </c>
      <c r="BP36" s="27">
        <v>6.5001924755346403</v>
      </c>
      <c r="BQ36" s="29" cm="1">
        <f t="array" ref="BQ36">IFERROR(_xlfn.LET(_xlpm.x,_xlfn._xlws.FILTER(UV_Data,UV_Include),_xlpm.p,$BP$36,NLL_Weibull(_xlpm.x,_xlpm.p,((AVERAGE(_xlpm.x^_xlpm.p))^(1/_xlpm.p)))),1000000000000000)</f>
        <v>10822.184921760019</v>
      </c>
      <c r="BR36" s="27">
        <v>8.0914268636704154</v>
      </c>
      <c r="BS36" s="29" cm="1">
        <f t="array" ref="BS36">IFERROR(_xlfn.LET(_xlpm.x,_xlfn._xlws.FILTER(UV_Data,UV_Include),_xlpm.p,$BR$36,NLL_Weibull(_xlpm.x,_xlpm.p,((AVERAGE(_xlpm.x^_xlpm.p))^(1/_xlpm.p)))),1000000000000000)</f>
        <v>10635.221432041004</v>
      </c>
      <c r="BU36" s="27">
        <v>36.687607106686805</v>
      </c>
      <c r="BV36" s="29" cm="1">
        <f t="array" ref="BV36">IFERROR(_xlfn.LET(_xlpm.x,_xlfn._xlws.FILTER(UV_Data,UV_Include),_xlpm.p,$BU$36,NLL_Gamma(_xlpm.x,_xlpm.p,(_xlpm.p/AVERAGE(_xlpm.x)))),1000000000000000)</f>
        <v>10908.31199369239</v>
      </c>
      <c r="BW36" s="27">
        <v>45.668661477968769</v>
      </c>
      <c r="BX36" s="29" cm="1">
        <f t="array" ref="BX36">IFERROR(_xlfn.LET(_xlpm.x,_xlfn._xlws.FILTER(UV_Data,UV_Include),_xlpm.p,$BW$36,NLL_Gamma(_xlpm.x,_xlpm.p,(_xlpm.p/AVERAGE(_xlpm.x)))),1000000000000000)</f>
        <v>10857.710734477681</v>
      </c>
      <c r="BY36" s="9">
        <v>0.2</v>
      </c>
      <c r="BZ36" s="9">
        <v>16.799999999999997</v>
      </c>
      <c r="CA36" s="33">
        <v>65133.967592032015</v>
      </c>
      <c r="CB36" s="9">
        <f ca="1"/>
        <v>5.7333333333333325</v>
      </c>
      <c r="CC36" s="9">
        <f ca="1"/>
        <v>3.8888888888888893</v>
      </c>
      <c r="CD36" s="33">
        <f ca="1"/>
        <v>10958.144251478754</v>
      </c>
    </row>
    <row r="37" spans="1:82" x14ac:dyDescent="0.25">
      <c r="A37" s="6">
        <v>75.400000000000006</v>
      </c>
      <c r="B37" s="7" t="b">
        <v>1</v>
      </c>
      <c r="U37" s="9"/>
      <c r="V37" s="9"/>
      <c r="W37" s="10"/>
      <c r="X37" s="20"/>
      <c r="Y37" s="20"/>
      <c r="Z37" s="20"/>
      <c r="AA37" s="20"/>
      <c r="AB37" s="20"/>
      <c r="AC37" s="20"/>
      <c r="AD37" s="20"/>
      <c r="AE37" s="20"/>
      <c r="AG37" s="9"/>
      <c r="AH37" s="9"/>
      <c r="AI37" s="10"/>
      <c r="AJ37" s="20"/>
      <c r="AK37" s="20"/>
      <c r="AL37" s="20"/>
      <c r="AM37" s="20"/>
      <c r="AN37" s="20"/>
      <c r="AO37" s="20"/>
      <c r="AP37" s="20"/>
      <c r="AQ37" s="20"/>
      <c r="AS37" s="9"/>
      <c r="AT37" s="9"/>
      <c r="AU37" s="10"/>
      <c r="AV37" s="20"/>
      <c r="AW37" s="20"/>
      <c r="AX37" s="20"/>
      <c r="AY37" s="20"/>
      <c r="AZ37" s="20"/>
      <c r="BA37" s="20"/>
      <c r="BB37" s="20"/>
      <c r="BC37" s="20"/>
      <c r="BE37" s="20">
        <v>1.1099726775956284E-2</v>
      </c>
      <c r="BF37" s="9">
        <v>45.7</v>
      </c>
      <c r="BG37" s="9">
        <v>47.444439079622164</v>
      </c>
      <c r="BH37" s="9">
        <v>48.946388307295415</v>
      </c>
      <c r="BI37" s="9">
        <v>0.7726740406358944</v>
      </c>
      <c r="BJ37" s="9">
        <v>44.702847622543203</v>
      </c>
      <c r="BK37" s="9">
        <v>48.532240718439205</v>
      </c>
      <c r="BL37" s="9">
        <v>40.888603169986574</v>
      </c>
      <c r="BM37" s="9">
        <f ca="1"/>
        <v>49.224240568979205</v>
      </c>
      <c r="BN37" s="9">
        <v>46.733565063132353</v>
      </c>
      <c r="BP37" s="27">
        <v>7.7095306105178292</v>
      </c>
      <c r="BQ37" s="29" cm="1">
        <f t="array" ref="BQ37">IFERROR(_xlfn.LET(_xlpm.x,_xlfn._xlws.FILTER(UV_Data,UV_Include),_xlpm.p,$BP$37,NLL_Weibull(_xlpm.x,_xlpm.p,((AVERAGE(_xlpm.x^_xlpm.p))^(1/_xlpm.p)))),1000000000000000)</f>
        <v>10662.450684304087</v>
      </c>
      <c r="BR37" s="27">
        <v>8.2187256147212775</v>
      </c>
      <c r="BS37" s="29" cm="1">
        <f t="array" ref="BS37">IFERROR(_xlfn.LET(_xlpm.x,_xlfn._xlws.FILTER(UV_Data,UV_Include),_xlpm.p,$BR$37,NLL_Weibull(_xlpm.x,_xlpm.p,((AVERAGE(_xlpm.x^_xlpm.p))^(1/_xlpm.p)))),1000000000000000)</f>
        <v>10628.331918470969</v>
      </c>
      <c r="BU37" s="27">
        <v>43.513208428861098</v>
      </c>
      <c r="BV37" s="29" cm="1">
        <f t="array" ref="BV37">IFERROR(_xlfn.LET(_xlpm.x,_xlfn._xlws.FILTER(UV_Data,UV_Include),_xlpm.p,$BU$37,NLL_Gamma(_xlpm.x,_xlpm.p,(_xlpm.p/AVERAGE(_xlpm.x)))),1000000000000000)</f>
        <v>10863.648500146539</v>
      </c>
      <c r="BW37" s="27">
        <v>46.387145827671326</v>
      </c>
      <c r="BX37" s="29" cm="1">
        <f t="array" ref="BX37">IFERROR(_xlfn.LET(_xlpm.x,_xlfn._xlws.FILTER(UV_Data,UV_Include),_xlpm.p,$BW$37,NLL_Gamma(_xlpm.x,_xlpm.p,(_xlpm.p/AVERAGE(_xlpm.x)))),1000000000000000)</f>
        <v>10856.477516131963</v>
      </c>
      <c r="BY37" s="9">
        <v>0.2</v>
      </c>
      <c r="BZ37" s="9">
        <v>22.333333333333332</v>
      </c>
      <c r="CA37" s="33">
        <v>83150.90919755261</v>
      </c>
      <c r="CB37" s="9">
        <f ca="1"/>
        <v>5.7333333333333325</v>
      </c>
      <c r="CC37" s="9">
        <f ca="1"/>
        <v>5.1185185185185187</v>
      </c>
      <c r="CD37" s="33">
        <f ca="1"/>
        <v>11796.07243056568</v>
      </c>
    </row>
    <row r="38" spans="1:82" x14ac:dyDescent="0.25">
      <c r="A38" s="6">
        <v>75.3</v>
      </c>
      <c r="B38" s="7" t="b">
        <v>1</v>
      </c>
      <c r="U38" s="9"/>
      <c r="V38" s="9"/>
      <c r="W38" s="10"/>
      <c r="X38" s="20"/>
      <c r="Y38" s="20"/>
      <c r="Z38" s="20"/>
      <c r="AA38" s="20"/>
      <c r="AB38" s="20"/>
      <c r="AC38" s="20"/>
      <c r="AD38" s="20"/>
      <c r="AE38" s="20"/>
      <c r="AG38" s="9"/>
      <c r="AH38" s="9"/>
      <c r="AI38" s="10"/>
      <c r="AJ38" s="20"/>
      <c r="AK38" s="20"/>
      <c r="AL38" s="20"/>
      <c r="AM38" s="20"/>
      <c r="AN38" s="20"/>
      <c r="AO38" s="20"/>
      <c r="AP38" s="20"/>
      <c r="AQ38" s="20"/>
      <c r="AS38" s="9"/>
      <c r="AT38" s="9"/>
      <c r="AU38" s="10"/>
      <c r="AV38" s="20"/>
      <c r="AW38" s="20"/>
      <c r="AX38" s="20"/>
      <c r="AY38" s="20"/>
      <c r="AZ38" s="20"/>
      <c r="BA38" s="20"/>
      <c r="BB38" s="20"/>
      <c r="BC38" s="20"/>
      <c r="BE38" s="20">
        <v>1.1441256830601093E-2</v>
      </c>
      <c r="BF38" s="9">
        <v>45.7</v>
      </c>
      <c r="BG38" s="9">
        <v>47.554413914343968</v>
      </c>
      <c r="BH38" s="9">
        <v>49.029577460338245</v>
      </c>
      <c r="BI38" s="9">
        <v>0.79658593437761827</v>
      </c>
      <c r="BJ38" s="9">
        <v>44.852655591767068</v>
      </c>
      <c r="BK38" s="9">
        <v>48.622573624420035</v>
      </c>
      <c r="BL38" s="9">
        <v>40.959466858665309</v>
      </c>
      <c r="BM38" s="9">
        <f ca="1"/>
        <v>49.303497793232239</v>
      </c>
      <c r="BN38" s="9">
        <v>46.823294883054587</v>
      </c>
      <c r="BP38" s="27">
        <v>8.9188687455010189</v>
      </c>
      <c r="BQ38" s="29" cm="1">
        <f t="array" ref="BQ38">IFERROR(_xlfn.LET(_xlpm.x,_xlfn._xlws.FILTER(UV_Data,UV_Include),_xlpm.p,$BP$38,NLL_Weibull(_xlpm.x,_xlpm.p,((AVERAGE(_xlpm.x^_xlpm.p))^(1/_xlpm.p)))),1000000000000000)</f>
        <v>10608.526484786835</v>
      </c>
      <c r="BR38" s="27">
        <v>8.3460243657721396</v>
      </c>
      <c r="BS38" s="29" cm="1">
        <f t="array" ref="BS38">IFERROR(_xlfn.LET(_xlpm.x,_xlfn._xlws.FILTER(UV_Data,UV_Include),_xlpm.p,$BR$38,NLL_Weibull(_xlpm.x,_xlpm.p,((AVERAGE(_xlpm.x^_xlpm.p))^(1/_xlpm.p)))),1000000000000000)</f>
        <v>10622.490826059668</v>
      </c>
      <c r="BU38" s="27">
        <v>50.338809751035392</v>
      </c>
      <c r="BV38" s="29" cm="1">
        <f t="array" ref="BV38">IFERROR(_xlfn.LET(_xlpm.x,_xlfn._xlws.FILTER(UV_Data,UV_Include),_xlpm.p,$BU$38,NLL_Gamma(_xlpm.x,_xlpm.p,(_xlpm.p/AVERAGE(_xlpm.x)))),1000000000000000)</f>
        <v>10855.741557412646</v>
      </c>
      <c r="BW38" s="27">
        <v>47.105630177373882</v>
      </c>
      <c r="BX38" s="29" cm="1">
        <f t="array" ref="BX38">IFERROR(_xlfn.LET(_xlpm.x,_xlfn._xlws.FILTER(UV_Data,UV_Include),_xlpm.p,$BW$38,NLL_Gamma(_xlpm.x,_xlpm.p,(_xlpm.p/AVERAGE(_xlpm.x)))),1000000000000000)</f>
        <v>10855.598085070309</v>
      </c>
      <c r="BY38" s="9">
        <v>0.2</v>
      </c>
      <c r="BZ38" s="9">
        <v>27.866666666666667</v>
      </c>
      <c r="CA38" s="33">
        <v>101206.33949039482</v>
      </c>
      <c r="CB38" s="9">
        <f ca="1"/>
        <v>5.7333333333333325</v>
      </c>
      <c r="CC38" s="9">
        <f ca="1"/>
        <v>6.3481481481481481</v>
      </c>
      <c r="CD38" s="33">
        <f ca="1"/>
        <v>13171.915935500476</v>
      </c>
    </row>
    <row r="39" spans="1:82" x14ac:dyDescent="0.25">
      <c r="A39" s="6">
        <v>75.099999999999994</v>
      </c>
      <c r="B39" s="7" t="b">
        <v>1</v>
      </c>
      <c r="U39" s="9"/>
      <c r="V39" s="9"/>
      <c r="W39" s="10"/>
      <c r="X39" s="20"/>
      <c r="Y39" s="20"/>
      <c r="Z39" s="20"/>
      <c r="AA39" s="20"/>
      <c r="AB39" s="20"/>
      <c r="AC39" s="20"/>
      <c r="AD39" s="20"/>
      <c r="AE39" s="20"/>
      <c r="AG39" s="9"/>
      <c r="AH39" s="9"/>
      <c r="AI39" s="10"/>
      <c r="AJ39" s="20"/>
      <c r="AK39" s="20"/>
      <c r="AL39" s="20"/>
      <c r="AM39" s="20"/>
      <c r="AN39" s="20"/>
      <c r="AO39" s="20"/>
      <c r="AP39" s="20"/>
      <c r="AQ39" s="20"/>
      <c r="AS39" s="9"/>
      <c r="AT39" s="9"/>
      <c r="AU39" s="10"/>
      <c r="AV39" s="20"/>
      <c r="AW39" s="20"/>
      <c r="AX39" s="20"/>
      <c r="AY39" s="20"/>
      <c r="AZ39" s="20"/>
      <c r="BA39" s="20"/>
      <c r="BB39" s="20"/>
      <c r="BC39" s="20"/>
      <c r="BE39" s="20">
        <v>1.1782786885245901E-2</v>
      </c>
      <c r="BF39" s="9">
        <v>45.9</v>
      </c>
      <c r="BG39" s="9">
        <v>47.661572940480568</v>
      </c>
      <c r="BH39" s="9">
        <v>49.110772630799758</v>
      </c>
      <c r="BI39" s="9">
        <v>0.82050609069509906</v>
      </c>
      <c r="BJ39" s="9">
        <v>44.998562177698197</v>
      </c>
      <c r="BK39" s="9">
        <v>48.710704607696272</v>
      </c>
      <c r="BL39" s="9">
        <v>41.029280540746676</v>
      </c>
      <c r="BM39" s="9">
        <f ca="1"/>
        <v>49.380974941472616</v>
      </c>
      <c r="BN39" s="9">
        <v>46.911175802897432</v>
      </c>
      <c r="BP39" s="27">
        <v>10.128206880484207</v>
      </c>
      <c r="BQ39" s="29" cm="1">
        <f t="array" ref="BQ39">IFERROR(_xlfn.LET(_xlpm.x,_xlfn._xlws.FILTER(UV_Data,UV_Include),_xlpm.p,$BP$39,NLL_Weibull(_xlpm.x,_xlpm.p,((AVERAGE(_xlpm.x^_xlpm.p))^(1/_xlpm.p)))),1000000000000000)</f>
        <v>10638.348611298326</v>
      </c>
      <c r="BR39" s="27">
        <v>8.4733231168230017</v>
      </c>
      <c r="BS39" s="29" cm="1">
        <f t="array" ref="BS39">IFERROR(_xlfn.LET(_xlpm.x,_xlfn._xlws.FILTER(UV_Data,UV_Include),_xlpm.p,$BR$39,NLL_Weibull(_xlpm.x,_xlpm.p,((AVERAGE(_xlpm.x^_xlpm.p))^(1/_xlpm.p)))),1000000000000000)</f>
        <v>10617.672870734659</v>
      </c>
      <c r="BU39" s="27">
        <v>57.164411073209685</v>
      </c>
      <c r="BV39" s="29" cm="1">
        <f t="array" ref="BV39">IFERROR(_xlfn.LET(_xlpm.x,_xlfn._xlws.FILTER(UV_Data,UV_Include),_xlpm.p,$BU$39,NLL_Gamma(_xlpm.x,_xlpm.p,(_xlpm.p/AVERAGE(_xlpm.x)))),1000000000000000)</f>
        <v>10875.183087858453</v>
      </c>
      <c r="BW39" s="27">
        <v>47.824114527076439</v>
      </c>
      <c r="BX39" s="29" cm="1">
        <f t="array" ref="BX39">IFERROR(_xlfn.LET(_xlpm.x,_xlfn._xlws.FILTER(UV_Data,UV_Include),_xlpm.p,$BW$39,NLL_Gamma(_xlpm.x,_xlpm.p,(_xlpm.p/AVERAGE(_xlpm.x)))),1000000000000000)</f>
        <v>10855.061692648536</v>
      </c>
      <c r="BY39" s="9">
        <v>0.2</v>
      </c>
      <c r="BZ39" s="9">
        <v>33.4</v>
      </c>
      <c r="CA39" s="33">
        <v>119286.02378925409</v>
      </c>
      <c r="CB39" s="9">
        <f ca="1"/>
        <v>5.7333333333333325</v>
      </c>
      <c r="CC39" s="9">
        <f ca="1"/>
        <v>7.5777777777777784</v>
      </c>
      <c r="CD39" s="33">
        <f ca="1"/>
        <v>14925.799600543596</v>
      </c>
    </row>
    <row r="40" spans="1:82" x14ac:dyDescent="0.25">
      <c r="A40" s="6">
        <v>74.900000000000006</v>
      </c>
      <c r="B40" s="7" t="b">
        <v>1</v>
      </c>
      <c r="U40" s="9"/>
      <c r="V40" s="9"/>
      <c r="W40" s="10"/>
      <c r="X40" s="20"/>
      <c r="Y40" s="20"/>
      <c r="Z40" s="20"/>
      <c r="AA40" s="20"/>
      <c r="AB40" s="20"/>
      <c r="AC40" s="20"/>
      <c r="AD40" s="20"/>
      <c r="AE40" s="20"/>
      <c r="AG40" s="9"/>
      <c r="AH40" s="9"/>
      <c r="AI40" s="10"/>
      <c r="AJ40" s="20"/>
      <c r="AK40" s="20"/>
      <c r="AL40" s="20"/>
      <c r="AM40" s="20"/>
      <c r="AN40" s="20"/>
      <c r="AO40" s="20"/>
      <c r="AP40" s="20"/>
      <c r="AQ40" s="20"/>
      <c r="AS40" s="9"/>
      <c r="AT40" s="9"/>
      <c r="AU40" s="10"/>
      <c r="AV40" s="20"/>
      <c r="AW40" s="20"/>
      <c r="AX40" s="20"/>
      <c r="AY40" s="20"/>
      <c r="AZ40" s="20"/>
      <c r="BA40" s="20"/>
      <c r="BB40" s="20"/>
      <c r="BC40" s="20"/>
      <c r="BE40" s="20">
        <v>1.212431693989071E-2</v>
      </c>
      <c r="BF40" s="9">
        <v>45.9</v>
      </c>
      <c r="BG40" s="9">
        <v>47.766069663751182</v>
      </c>
      <c r="BH40" s="9">
        <v>49.19008004666928</v>
      </c>
      <c r="BI40" s="9">
        <v>0.84443451530043712</v>
      </c>
      <c r="BJ40" s="9">
        <v>45.140778562895456</v>
      </c>
      <c r="BK40" s="9">
        <v>48.796751568620515</v>
      </c>
      <c r="BL40" s="9">
        <v>41.098089552253953</v>
      </c>
      <c r="BM40" s="9">
        <f ca="1"/>
        <v>49.456763323699356</v>
      </c>
      <c r="BN40" s="9">
        <v>46.997299022296765</v>
      </c>
      <c r="BP40" s="27">
        <v>11.337545015467395</v>
      </c>
      <c r="BQ40" s="29" cm="1">
        <f t="array" ref="BQ40">IFERROR(_xlfn.LET(_xlpm.x,_xlfn._xlws.FILTER(UV_Data,UV_Include),_xlpm.p,$BP$40,NLL_Weibull(_xlpm.x,_xlpm.p,((AVERAGE(_xlpm.x^_xlpm.p))^(1/_xlpm.p)))),1000000000000000)</f>
        <v>10736.989185342525</v>
      </c>
      <c r="BR40" s="27">
        <v>8.6006218678738637</v>
      </c>
      <c r="BS40" s="29" cm="1">
        <f t="array" ref="BS40">IFERROR(_xlfn.LET(_xlpm.x,_xlfn._xlws.FILTER(UV_Data,UV_Include),_xlpm.p,$BR$40,NLL_Weibull(_xlpm.x,_xlpm.p,((AVERAGE(_xlpm.x^_xlpm.p))^(1/_xlpm.p)))),1000000000000000)</f>
        <v>10613.853832985571</v>
      </c>
      <c r="BU40" s="27">
        <v>63.990012395383978</v>
      </c>
      <c r="BV40" s="29" cm="1">
        <f t="array" ref="BV40">IFERROR(_xlfn.LET(_xlpm.x,_xlfn._xlws.FILTER(UV_Data,UV_Include),_xlpm.p,$BU$40,NLL_Gamma(_xlpm.x,_xlpm.p,(_xlpm.p/AVERAGE(_xlpm.x)))),1000000000000000)</f>
        <v>10915.770653877949</v>
      </c>
      <c r="BW40" s="27">
        <v>48.542598876778996</v>
      </c>
      <c r="BX40" s="29" cm="1">
        <f t="array" ref="BX40">IFERROR(_xlfn.LET(_xlpm.x,_xlfn._xlws.FILTER(UV_Data,UV_Include),_xlpm.p,$BW$40,NLL_Gamma(_xlpm.x,_xlpm.p,(_xlpm.p/AVERAGE(_xlpm.x)))),1000000000000000)</f>
        <v>10854.858072737918</v>
      </c>
      <c r="BY40" s="9">
        <v>0.2</v>
      </c>
      <c r="BZ40" s="9">
        <v>38.93333333333333</v>
      </c>
      <c r="CA40" s="33">
        <v>137382.4046053708</v>
      </c>
      <c r="CB40" s="9">
        <f ca="1"/>
        <v>5.7333333333333325</v>
      </c>
      <c r="CC40" s="9">
        <f ca="1"/>
        <v>8.8074074074074069</v>
      </c>
      <c r="CD40" s="33">
        <f ca="1"/>
        <v>16961.373317692312</v>
      </c>
    </row>
    <row r="41" spans="1:82" x14ac:dyDescent="0.25">
      <c r="A41" s="6">
        <v>74.7</v>
      </c>
      <c r="B41" s="7" t="b">
        <v>1</v>
      </c>
      <c r="U41" s="9"/>
      <c r="V41" s="9"/>
      <c r="W41" s="10"/>
      <c r="X41" s="20"/>
      <c r="Y41" s="20"/>
      <c r="Z41" s="20"/>
      <c r="AA41" s="20"/>
      <c r="AB41" s="20"/>
      <c r="AC41" s="20"/>
      <c r="AD41" s="20"/>
      <c r="AE41" s="20"/>
      <c r="AG41" s="9"/>
      <c r="AH41" s="9"/>
      <c r="AI41" s="10"/>
      <c r="AJ41" s="20"/>
      <c r="AK41" s="20"/>
      <c r="AL41" s="20"/>
      <c r="AM41" s="20"/>
      <c r="AN41" s="20"/>
      <c r="AO41" s="20"/>
      <c r="AP41" s="20"/>
      <c r="AQ41" s="20"/>
      <c r="AS41" s="9"/>
      <c r="AT41" s="9"/>
      <c r="AU41" s="10"/>
      <c r="AV41" s="20"/>
      <c r="AW41" s="20"/>
      <c r="AX41" s="20"/>
      <c r="AY41" s="20"/>
      <c r="AZ41" s="20"/>
      <c r="BA41" s="20"/>
      <c r="BB41" s="20"/>
      <c r="BC41" s="20"/>
      <c r="BE41" s="20">
        <v>1.2465846994535519E-2</v>
      </c>
      <c r="BF41" s="9">
        <v>46</v>
      </c>
      <c r="BG41" s="9">
        <v>47.868045154970183</v>
      </c>
      <c r="BH41" s="9">
        <v>49.267597454111367</v>
      </c>
      <c r="BI41" s="9">
        <v>0.86837121391168948</v>
      </c>
      <c r="BJ41" s="9">
        <v>45.279498942421746</v>
      </c>
      <c r="BK41" s="9">
        <v>48.880822964682949</v>
      </c>
      <c r="BL41" s="9">
        <v>41.165936057733113</v>
      </c>
      <c r="BM41" s="9">
        <f ca="1"/>
        <v>49.530947142600418</v>
      </c>
      <c r="BN41" s="9">
        <v>47.08174881880111</v>
      </c>
      <c r="BP41" s="27">
        <v>12.546883150450583</v>
      </c>
      <c r="BQ41" s="29" cm="1">
        <f t="array" ref="BQ41">IFERROR(_xlfn.LET(_xlpm.x,_xlfn._xlws.FILTER(UV_Data,UV_Include),_xlpm.p,$BP$41,NLL_Weibull(_xlpm.x,_xlpm.p,((AVERAGE(_xlpm.x^_xlpm.p))^(1/_xlpm.p)))),1000000000000000)</f>
        <v>10893.86927890006</v>
      </c>
      <c r="BR41" s="27">
        <v>8.7279206189247258</v>
      </c>
      <c r="BS41" s="29" cm="1">
        <f t="array" ref="BS41">IFERROR(_xlfn.LET(_xlpm.x,_xlfn._xlws.FILTER(UV_Data,UV_Include),_xlpm.p,$BR$41,NLL_Weibull(_xlpm.x,_xlpm.p,((AVERAGE(_xlpm.x^_xlpm.p))^(1/_xlpm.p)))),1000000000000000)</f>
        <v>10611.010498554271</v>
      </c>
      <c r="BU41" s="27">
        <v>70.815613717558264</v>
      </c>
      <c r="BV41" s="29" cm="1">
        <f t="array" ref="BV41">IFERROR(_xlfn.LET(_xlpm.x,_xlfn._xlws.FILTER(UV_Data,UV_Include),_xlpm.p,$BU$41,NLL_Gamma(_xlpm.x,_xlpm.p,(_xlpm.p/AVERAGE(_xlpm.x)))),1000000000000000)</f>
        <v>10973.198535066487</v>
      </c>
      <c r="BW41" s="27">
        <v>49.261083226481553</v>
      </c>
      <c r="BX41" s="29" cm="1">
        <f t="array" ref="BX41">IFERROR(_xlfn.LET(_xlpm.x,_xlfn._xlws.FILTER(UV_Data,UV_Include),_xlpm.p,$BW$41,NLL_Gamma(_xlpm.x,_xlpm.p,(_xlpm.p/AVERAGE(_xlpm.x)))),1000000000000000)</f>
        <v>10854.977413270488</v>
      </c>
      <c r="BY41" s="9">
        <v>0.2</v>
      </c>
      <c r="BZ41" s="9">
        <v>44.466666666666669</v>
      </c>
      <c r="CA41" s="33">
        <v>155490.98504202242</v>
      </c>
      <c r="CB41" s="9">
        <f ca="1"/>
        <v>5.7333333333333325</v>
      </c>
      <c r="CC41" s="9">
        <f ca="1"/>
        <v>10.037037037037038</v>
      </c>
      <c r="CD41" s="33">
        <f ca="1"/>
        <v>19215.591740990159</v>
      </c>
    </row>
    <row r="42" spans="1:82" x14ac:dyDescent="0.25">
      <c r="A42" s="6">
        <v>74.400000000000006</v>
      </c>
      <c r="B42" s="7" t="b">
        <v>1</v>
      </c>
      <c r="U42" s="9"/>
      <c r="V42" s="9"/>
      <c r="W42" s="10"/>
      <c r="X42" s="20"/>
      <c r="Y42" s="20"/>
      <c r="Z42" s="20"/>
      <c r="AA42" s="20"/>
      <c r="AB42" s="20"/>
      <c r="AC42" s="20"/>
      <c r="AD42" s="20"/>
      <c r="AE42" s="20"/>
      <c r="AG42" s="9"/>
      <c r="AH42" s="9"/>
      <c r="AI42" s="10"/>
      <c r="AJ42" s="20"/>
      <c r="AK42" s="20"/>
      <c r="AL42" s="20"/>
      <c r="AM42" s="20"/>
      <c r="AN42" s="20"/>
      <c r="AO42" s="20"/>
      <c r="AP42" s="20"/>
      <c r="AQ42" s="20"/>
      <c r="AS42" s="9"/>
      <c r="AT42" s="9"/>
      <c r="AU42" s="10"/>
      <c r="AV42" s="20"/>
      <c r="AW42" s="20"/>
      <c r="AX42" s="20"/>
      <c r="AY42" s="20"/>
      <c r="AZ42" s="20"/>
      <c r="BA42" s="20"/>
      <c r="BB42" s="20"/>
      <c r="BC42" s="20"/>
      <c r="BE42" s="20">
        <v>1.2807377049180328E-2</v>
      </c>
      <c r="BF42" s="9">
        <v>46</v>
      </c>
      <c r="BG42" s="9">
        <v>47.967629368088431</v>
      </c>
      <c r="BH42" s="9">
        <v>49.343415007254187</v>
      </c>
      <c r="BI42" s="9">
        <v>0.89231619225281611</v>
      </c>
      <c r="BJ42" s="9">
        <v>45.414902313319637</v>
      </c>
      <c r="BK42" s="9">
        <v>48.963018803258109</v>
      </c>
      <c r="BL42" s="9">
        <v>41.232859352430637</v>
      </c>
      <c r="BM42" s="9">
        <f ca="1"/>
        <v>49.603604224954431</v>
      </c>
      <c r="BN42" s="9">
        <v>47.164603247152918</v>
      </c>
      <c r="BP42" s="27">
        <v>13.756221285433771</v>
      </c>
      <c r="BQ42" s="29" cm="1">
        <f t="array" ref="BQ42">IFERROR(_xlfn.LET(_xlpm.x,_xlfn._xlws.FILTER(UV_Data,UV_Include),_xlpm.p,$BP$42,NLL_Weibull(_xlpm.x,_xlpm.p,((AVERAGE(_xlpm.x^_xlpm.p))^(1/_xlpm.p)))),1000000000000000)</f>
        <v>11101.212094223032</v>
      </c>
      <c r="BR42" s="27">
        <v>8.8552193699755879</v>
      </c>
      <c r="BS42" s="29" cm="1">
        <f t="array" ref="BS42">IFERROR(_xlfn.LET(_xlpm.x,_xlfn._xlws.FILTER(UV_Data,UV_Include),_xlpm.p,$BR$42,NLL_Weibull(_xlpm.x,_xlpm.p,((AVERAGE(_xlpm.x^_xlpm.p))^(1/_xlpm.p)))),1000000000000000)</f>
        <v>10609.120603255127</v>
      </c>
      <c r="BU42" s="27">
        <v>77.641215039732558</v>
      </c>
      <c r="BV42" s="29" cm="1">
        <f t="array" ref="BV42">IFERROR(_xlfn.LET(_xlpm.x,_xlfn._xlws.FILTER(UV_Data,UV_Include),_xlpm.p,$BU$42,NLL_Gamma(_xlpm.x,_xlpm.p,(_xlpm.p/AVERAGE(_xlpm.x)))),1000000000000000)</f>
        <v>11044.35541768548</v>
      </c>
      <c r="BW42" s="27">
        <v>49.97956757618411</v>
      </c>
      <c r="BX42" s="29" cm="1">
        <f t="array" ref="BX42">IFERROR(_xlfn.LET(_xlpm.x,_xlfn._xlws.FILTER(UV_Data,UV_Include),_xlpm.p,$BW$42,NLL_Gamma(_xlpm.x,_xlpm.p,(_xlpm.p/AVERAGE(_xlpm.x)))),1000000000000000)</f>
        <v>10855.410329851171</v>
      </c>
      <c r="BY42" s="9">
        <v>0.2</v>
      </c>
      <c r="BZ42" s="9">
        <v>50</v>
      </c>
      <c r="CA42" s="33">
        <v>173608.87111695198</v>
      </c>
      <c r="CB42" s="9">
        <f ca="1"/>
        <v>5.7333333333333325</v>
      </c>
      <c r="CC42" s="9">
        <f ca="1"/>
        <v>11.266666666666666</v>
      </c>
      <c r="CD42" s="33">
        <f ca="1"/>
        <v>21644.7506492053</v>
      </c>
    </row>
    <row r="43" spans="1:82" x14ac:dyDescent="0.25">
      <c r="A43" s="6">
        <v>74.099999999999994</v>
      </c>
      <c r="B43" s="7" t="b">
        <v>1</v>
      </c>
      <c r="U43" s="9"/>
      <c r="V43" s="9"/>
      <c r="W43" s="10"/>
      <c r="X43" s="20"/>
      <c r="Y43" s="20"/>
      <c r="Z43" s="20"/>
      <c r="AA43" s="20"/>
      <c r="AB43" s="20"/>
      <c r="AC43" s="20"/>
      <c r="AD43" s="20"/>
      <c r="AE43" s="20"/>
      <c r="AG43" s="9"/>
      <c r="AH43" s="9"/>
      <c r="AI43" s="10"/>
      <c r="AJ43" s="20"/>
      <c r="AK43" s="20"/>
      <c r="AL43" s="20"/>
      <c r="AM43" s="20"/>
      <c r="AN43" s="20"/>
      <c r="AO43" s="20"/>
      <c r="AP43" s="20"/>
      <c r="AQ43" s="20"/>
      <c r="AS43" s="9"/>
      <c r="AT43" s="9"/>
      <c r="AU43" s="10"/>
      <c r="AV43" s="20"/>
      <c r="AW43" s="20"/>
      <c r="AX43" s="20"/>
      <c r="AY43" s="20"/>
      <c r="AZ43" s="20"/>
      <c r="BA43" s="20"/>
      <c r="BB43" s="20"/>
      <c r="BC43" s="20"/>
      <c r="BE43" s="20">
        <v>1.3148907103825137E-2</v>
      </c>
      <c r="BF43" s="9">
        <v>46</v>
      </c>
      <c r="BG43" s="9">
        <v>48.064942287371636</v>
      </c>
      <c r="BH43" s="9">
        <v>49.417616043548627</v>
      </c>
      <c r="BI43" s="9">
        <v>0.91626945605374155</v>
      </c>
      <c r="BJ43" s="9">
        <v>45.547154033364713</v>
      </c>
      <c r="BK43" s="9">
        <v>49.043431506471812</v>
      </c>
      <c r="BL43" s="9">
        <v>41.298896128431565</v>
      </c>
      <c r="BM43" s="9">
        <f ca="1"/>
        <v>49.674806660409374</v>
      </c>
      <c r="BN43" s="9">
        <v>47.24593475129484</v>
      </c>
      <c r="BP43" s="27">
        <v>14.965559420416959</v>
      </c>
      <c r="BQ43" s="29" cm="1">
        <f t="array" ref="BQ43">IFERROR(_xlfn.LET(_xlpm.x,_xlfn._xlws.FILTER(UV_Data,UV_Include),_xlpm.p,$BP$43,NLL_Weibull(_xlpm.x,_xlpm.p,((AVERAGE(_xlpm.x^_xlpm.p))^(1/_xlpm.p)))),1000000000000000)</f>
        <v>11353.121529301503</v>
      </c>
      <c r="BR43" s="27">
        <v>8.98251812102645</v>
      </c>
      <c r="BS43" s="29" cm="1">
        <f t="array" ref="BS43">IFERROR(_xlfn.LET(_xlpm.x,_xlfn._xlws.FILTER(UV_Data,UV_Include),_xlpm.p,$BR$43,NLL_Weibull(_xlpm.x,_xlpm.p,((AVERAGE(_xlpm.x^_xlpm.p))^(1/_xlpm.p)))),1000000000000000)</f>
        <v>10608.162781578792</v>
      </c>
      <c r="BU43" s="27">
        <v>84.466816361906851</v>
      </c>
      <c r="BV43" s="29" cm="1">
        <f t="array" ref="BV43">IFERROR(_xlfn.LET(_xlpm.x,_xlfn._xlws.FILTER(UV_Data,UV_Include),_xlpm.p,$BU$43,NLL_Gamma(_xlpm.x,_xlpm.p,(_xlpm.p/AVERAGE(_xlpm.x)))),1000000000000000)</f>
        <v>11126.919778008152</v>
      </c>
      <c r="BW43" s="27">
        <v>50.698051925886666</v>
      </c>
      <c r="BX43" s="29" cm="1">
        <f t="array" ref="BX43">IFERROR(_xlfn.LET(_xlpm.x,_xlfn._xlws.FILTER(UV_Data,UV_Include),_xlpm.p,$BW$43,NLL_Gamma(_xlpm.x,_xlpm.p,(_xlpm.p/AVERAGE(_xlpm.x)))),1000000000000000)</f>
        <v>10856.147841258657</v>
      </c>
      <c r="BY43" s="9">
        <v>5.7333333333333334</v>
      </c>
      <c r="BZ43" s="9">
        <v>0.2</v>
      </c>
      <c r="CA43" s="33">
        <v>19782.391464904664</v>
      </c>
      <c r="CB43" s="9">
        <f ca="1"/>
        <v>6.9629629629629619</v>
      </c>
      <c r="CC43" s="9">
        <f ca="1"/>
        <v>0.20000000000000018</v>
      </c>
      <c r="CD43" s="33">
        <f ca="1"/>
        <v>21561.79993174925</v>
      </c>
    </row>
    <row r="44" spans="1:82" x14ac:dyDescent="0.25">
      <c r="A44" s="6">
        <v>73.8</v>
      </c>
      <c r="B44" s="7" t="b">
        <v>1</v>
      </c>
      <c r="U44" s="9"/>
      <c r="V44" s="9"/>
      <c r="W44" s="10"/>
      <c r="X44" s="20"/>
      <c r="Y44" s="20"/>
      <c r="Z44" s="20"/>
      <c r="AA44" s="20"/>
      <c r="AB44" s="20"/>
      <c r="AC44" s="20"/>
      <c r="AD44" s="20"/>
      <c r="AE44" s="20"/>
      <c r="AG44" s="9"/>
      <c r="AH44" s="9"/>
      <c r="AI44" s="10"/>
      <c r="AJ44" s="20"/>
      <c r="AK44" s="20"/>
      <c r="AL44" s="20"/>
      <c r="AM44" s="20"/>
      <c r="AN44" s="20"/>
      <c r="AO44" s="20"/>
      <c r="AP44" s="20"/>
      <c r="AQ44" s="20"/>
      <c r="AS44" s="9"/>
      <c r="AT44" s="9"/>
      <c r="AU44" s="10"/>
      <c r="AV44" s="20"/>
      <c r="AW44" s="20"/>
      <c r="AX44" s="20"/>
      <c r="AY44" s="20"/>
      <c r="AZ44" s="20"/>
      <c r="BA44" s="20"/>
      <c r="BB44" s="20"/>
      <c r="BC44" s="20"/>
      <c r="BE44" s="20">
        <v>1.3490437158469945E-2</v>
      </c>
      <c r="BF44" s="9">
        <v>46</v>
      </c>
      <c r="BG44" s="9">
        <v>48.160094929693919</v>
      </c>
      <c r="BH44" s="9">
        <v>49.490277761983897</v>
      </c>
      <c r="BI44" s="9">
        <v>0.9402310110503409</v>
      </c>
      <c r="BJ44" s="9">
        <v>45.676407184007878</v>
      </c>
      <c r="BK44" s="9">
        <v>49.122146667531595</v>
      </c>
      <c r="BL44" s="9">
        <v>41.364080709876184</v>
      </c>
      <c r="BM44" s="9">
        <f ca="1"/>
        <v>49.744621361451912</v>
      </c>
      <c r="BN44" s="9">
        <v>47.325810701962162</v>
      </c>
      <c r="BP44" s="27">
        <v>16.174897555400147</v>
      </c>
      <c r="BQ44" s="29" cm="1">
        <f t="array" ref="BQ44">IFERROR(_xlfn.LET(_xlpm.x,_xlfn._xlws.FILTER(UV_Data,UV_Include),_xlpm.p,$BP$44,NLL_Weibull(_xlpm.x,_xlpm.p,((AVERAGE(_xlpm.x^_xlpm.p))^(1/_xlpm.p)))),1000000000000000)</f>
        <v>11645.003075008126</v>
      </c>
      <c r="BR44" s="27">
        <v>9.1098168720773121</v>
      </c>
      <c r="BS44" s="29" cm="1">
        <f t="array" ref="BS44">IFERROR(_xlfn.LET(_xlpm.x,_xlfn._xlws.FILTER(UV_Data,UV_Include),_xlpm.p,$BR$44,NLL_Weibull(_xlpm.x,_xlpm.p,((AVERAGE(_xlpm.x^_xlpm.p))^(1/_xlpm.p)))),1000000000000000)</f>
        <v>10608.116518765228</v>
      </c>
      <c r="BU44" s="27">
        <v>91.292417684081144</v>
      </c>
      <c r="BV44" s="29" cm="1">
        <f t="array" ref="BV44">IFERROR(_xlfn.LET(_xlpm.x,_xlfn._xlws.FILTER(UV_Data,UV_Include),_xlpm.p,$BU$44,NLL_Gamma(_xlpm.x,_xlpm.p,(_xlpm.p/AVERAGE(_xlpm.x)))),1000000000000000)</f>
        <v>11219.113301445446</v>
      </c>
      <c r="BW44" s="27">
        <v>51.416536275589223</v>
      </c>
      <c r="BX44" s="29" cm="1">
        <f t="array" ref="BX44">IFERROR(_xlfn.LET(_xlpm.x,_xlfn._xlws.FILTER(UV_Data,UV_Include),_xlpm.p,$BW$44,NLL_Gamma(_xlpm.x,_xlpm.p,(_xlpm.p/AVERAGE(_xlpm.x)))),1000000000000000)</f>
        <v>10857.181346677084</v>
      </c>
      <c r="BY44" s="9">
        <v>5.7333333333333334</v>
      </c>
      <c r="BZ44" s="9">
        <v>5.7333333333333334</v>
      </c>
      <c r="CA44" s="33">
        <v>12428.781180793378</v>
      </c>
      <c r="CB44" s="9">
        <f ca="1"/>
        <v>6.9629629629629619</v>
      </c>
      <c r="CC44" s="9">
        <f ca="1"/>
        <v>1.4296296296296298</v>
      </c>
      <c r="CD44" s="33">
        <f ca="1"/>
        <v>13642.05459084647</v>
      </c>
    </row>
    <row r="45" spans="1:82" x14ac:dyDescent="0.25">
      <c r="A45" s="6">
        <v>73.400000000000006</v>
      </c>
      <c r="B45" s="7" t="b">
        <v>1</v>
      </c>
      <c r="U45" s="9"/>
      <c r="V45" s="9"/>
      <c r="W45" s="10"/>
      <c r="X45" s="20"/>
      <c r="Y45" s="20"/>
      <c r="Z45" s="20"/>
      <c r="AA45" s="20"/>
      <c r="AB45" s="20"/>
      <c r="AC45" s="20"/>
      <c r="AD45" s="20"/>
      <c r="AE45" s="20"/>
      <c r="AG45" s="9"/>
      <c r="AH45" s="9"/>
      <c r="AI45" s="10"/>
      <c r="AJ45" s="20"/>
      <c r="AK45" s="20"/>
      <c r="AL45" s="20"/>
      <c r="AM45" s="20"/>
      <c r="AN45" s="20"/>
      <c r="AO45" s="20"/>
      <c r="AP45" s="20"/>
      <c r="AQ45" s="20"/>
      <c r="AS45" s="9"/>
      <c r="AT45" s="9"/>
      <c r="AU45" s="10"/>
      <c r="AV45" s="20"/>
      <c r="AW45" s="20"/>
      <c r="AX45" s="20"/>
      <c r="AY45" s="20"/>
      <c r="AZ45" s="20"/>
      <c r="BA45" s="20"/>
      <c r="BB45" s="20"/>
      <c r="BC45" s="20"/>
      <c r="BE45" s="20">
        <v>1.3831967213114754E-2</v>
      </c>
      <c r="BF45" s="9">
        <v>46</v>
      </c>
      <c r="BG45" s="9">
        <v>48.253190223422649</v>
      </c>
      <c r="BH45" s="9">
        <v>49.561471818465968</v>
      </c>
      <c r="BI45" s="9">
        <v>0.96420086298442387</v>
      </c>
      <c r="BJ45" s="9">
        <v>45.802803766394042</v>
      </c>
      <c r="BK45" s="9">
        <v>49.199243714525629</v>
      </c>
      <c r="BL45" s="9">
        <v>41.428445261536027</v>
      </c>
      <c r="BM45" s="9">
        <f ca="1"/>
        <v>49.813110556025535</v>
      </c>
      <c r="BN45" s="9">
        <v>47.404293870551847</v>
      </c>
      <c r="BP45" s="27">
        <v>17.384235690383335</v>
      </c>
      <c r="BQ45" s="29" cm="1">
        <f t="array" ref="BQ45">IFERROR(_xlfn.LET(_xlpm.x,_xlfn._xlws.FILTER(UV_Data,UV_Include),_xlpm.p,$BP$45,NLL_Weibull(_xlpm.x,_xlpm.p,((AVERAGE(_xlpm.x^_xlpm.p))^(1/_xlpm.p)))),1000000000000000)</f>
        <v>11973.184529855769</v>
      </c>
      <c r="BR45" s="27">
        <v>9.2371156231281741</v>
      </c>
      <c r="BS45" s="29" cm="1">
        <f t="array" ref="BS45">IFERROR(_xlfn.LET(_xlpm.x,_xlfn._xlws.FILTER(UV_Data,UV_Include),_xlpm.p,$BR$45,NLL_Weibull(_xlpm.x,_xlpm.p,((AVERAGE(_xlpm.x^_xlpm.p))^(1/_xlpm.p)))),1000000000000000)</f>
        <v>10608.962106063647</v>
      </c>
      <c r="BU45" s="27">
        <v>98.118019006255437</v>
      </c>
      <c r="BV45" s="29" cm="1">
        <f t="array" ref="BV45">IFERROR(_xlfn.LET(_xlpm.x,_xlfn._xlws.FILTER(UV_Data,UV_Include),_xlpm.p,$BU$45,NLL_Gamma(_xlpm.x,_xlpm.p,(_xlpm.p/AVERAGE(_xlpm.x)))),1000000000000000)</f>
        <v>11319.543604079574</v>
      </c>
      <c r="BW45" s="27">
        <v>52.13502062529178</v>
      </c>
      <c r="BX45" s="29" cm="1">
        <f t="array" ref="BX45">IFERROR(_xlfn.LET(_xlpm.x,_xlfn._xlws.FILTER(UV_Data,UV_Include),_xlpm.p,$BW$45,NLL_Gamma(_xlpm.x,_xlpm.p,(_xlpm.p/AVERAGE(_xlpm.x)))),1000000000000000)</f>
        <v>10858.502604511361</v>
      </c>
      <c r="BY45" s="9">
        <v>5.7333333333333334</v>
      </c>
      <c r="BZ45" s="9">
        <v>11.266666666666666</v>
      </c>
      <c r="CA45" s="33">
        <v>21644.750649205296</v>
      </c>
      <c r="CB45" s="9">
        <f ca="1"/>
        <v>6.9629629629629619</v>
      </c>
      <c r="CC45" s="9">
        <f ca="1"/>
        <v>2.6592592592592594</v>
      </c>
      <c r="CD45" s="33">
        <f ca="1"/>
        <v>11510.016111293435</v>
      </c>
    </row>
    <row r="46" spans="1:82" x14ac:dyDescent="0.25">
      <c r="A46" s="6">
        <v>72.900000000000006</v>
      </c>
      <c r="B46" s="7" t="b">
        <v>1</v>
      </c>
      <c r="U46" s="9"/>
      <c r="V46" s="9"/>
      <c r="W46" s="10"/>
      <c r="X46" s="20"/>
      <c r="Y46" s="20"/>
      <c r="Z46" s="20"/>
      <c r="AA46" s="20"/>
      <c r="AB46" s="20"/>
      <c r="AC46" s="20"/>
      <c r="AD46" s="20"/>
      <c r="AE46" s="20"/>
      <c r="AG46" s="9"/>
      <c r="AH46" s="9"/>
      <c r="AI46" s="10"/>
      <c r="AJ46" s="20"/>
      <c r="AK46" s="20"/>
      <c r="AL46" s="20"/>
      <c r="AM46" s="20"/>
      <c r="AN46" s="20"/>
      <c r="AO46" s="20"/>
      <c r="AP46" s="20"/>
      <c r="AQ46" s="20"/>
      <c r="AS46" s="9"/>
      <c r="AT46" s="9"/>
      <c r="AU46" s="10"/>
      <c r="AV46" s="20"/>
      <c r="AW46" s="20"/>
      <c r="AX46" s="20"/>
      <c r="AY46" s="20"/>
      <c r="AZ46" s="20"/>
      <c r="BA46" s="20"/>
      <c r="BB46" s="20"/>
      <c r="BC46" s="20"/>
      <c r="BE46" s="20">
        <v>1.4173497267759563E-2</v>
      </c>
      <c r="BF46" s="9">
        <v>46.2</v>
      </c>
      <c r="BG46" s="9">
        <v>48.344323781739256</v>
      </c>
      <c r="BH46" s="9">
        <v>49.631264850258923</v>
      </c>
      <c r="BI46" s="9">
        <v>0.98817901760379034</v>
      </c>
      <c r="BJ46" s="9">
        <v>45.926475754481089</v>
      </c>
      <c r="BK46" s="9">
        <v>49.274796495000778</v>
      </c>
      <c r="BL46" s="9">
        <v>41.492019974346917</v>
      </c>
      <c r="BM46" s="9">
        <f ca="1"/>
        <v>49.880332222350148</v>
      </c>
      <c r="BN46" s="9">
        <v>47.481442848198192</v>
      </c>
      <c r="BP46" s="27">
        <v>18.593573825366523</v>
      </c>
      <c r="BQ46" s="29" cm="1">
        <f t="array" ref="BQ46">IFERROR(_xlfn.LET(_xlpm.x,_xlfn._xlws.FILTER(UV_Data,UV_Include),_xlpm.p,$BP$46,NLL_Weibull(_xlpm.x,_xlpm.p,((AVERAGE(_xlpm.x^_xlpm.p))^(1/_xlpm.p)))),1000000000000000)</f>
        <v>12334.659506630496</v>
      </c>
      <c r="BR46" s="27">
        <v>9.3644143741790362</v>
      </c>
      <c r="BS46" s="29" cm="1">
        <f t="array" ref="BS46">IFERROR(_xlfn.LET(_xlpm.x,_xlfn._xlws.FILTER(UV_Data,UV_Include),_xlpm.p,$BR$46,NLL_Weibull(_xlpm.x,_xlpm.p,((AVERAGE(_xlpm.x^_xlpm.p))^(1/_xlpm.p)))),1000000000000000)</f>
        <v>10610.680598923198</v>
      </c>
      <c r="BU46" s="27">
        <v>104.94362032842973</v>
      </c>
      <c r="BV46" s="29" cm="1">
        <f t="array" ref="BV46">IFERROR(_xlfn.LET(_xlpm.x,_xlfn._xlws.FILTER(UV_Data,UV_Include),_xlpm.p,$BU$46,NLL_Gamma(_xlpm.x,_xlpm.p,(_xlpm.p/AVERAGE(_xlpm.x)))),1000000000000000)</f>
        <v>11427.100054031298</v>
      </c>
      <c r="BW46" s="27">
        <v>52.853504974994337</v>
      </c>
      <c r="BX46" s="29" cm="1">
        <f t="array" ref="BX46">IFERROR(_xlfn.LET(_xlpm.x,_xlfn._xlws.FILTER(UV_Data,UV_Include),_xlpm.p,$BW$46,NLL_Gamma(_xlpm.x,_xlpm.p,(_xlpm.p/AVERAGE(_xlpm.x)))),1000000000000000)</f>
        <v>10860.103712658023</v>
      </c>
      <c r="BY46" s="9">
        <v>5.7333333333333334</v>
      </c>
      <c r="BZ46" s="9">
        <v>16.799999999999997</v>
      </c>
      <c r="CA46" s="33">
        <v>34052.881830440994</v>
      </c>
      <c r="CB46" s="9">
        <f ca="1"/>
        <v>6.9629629629629619</v>
      </c>
      <c r="CC46" s="9">
        <f ca="1"/>
        <v>3.8888888888888893</v>
      </c>
      <c r="CD46" s="33">
        <f ca="1"/>
        <v>11021.831777774431</v>
      </c>
    </row>
    <row r="47" spans="1:82" x14ac:dyDescent="0.25">
      <c r="A47" s="6">
        <v>72.3</v>
      </c>
      <c r="B47" s="7" t="b">
        <v>1</v>
      </c>
      <c r="U47" s="9"/>
      <c r="V47" s="9"/>
      <c r="W47" s="10"/>
      <c r="X47" s="20"/>
      <c r="Y47" s="20"/>
      <c r="Z47" s="20"/>
      <c r="AA47" s="20"/>
      <c r="AB47" s="20"/>
      <c r="AC47" s="20"/>
      <c r="AD47" s="20"/>
      <c r="AE47" s="20"/>
      <c r="AG47" s="9"/>
      <c r="AH47" s="9"/>
      <c r="AI47" s="10"/>
      <c r="AJ47" s="20"/>
      <c r="AK47" s="20"/>
      <c r="AL47" s="20"/>
      <c r="AM47" s="20"/>
      <c r="AN47" s="20"/>
      <c r="AO47" s="20"/>
      <c r="AP47" s="20"/>
      <c r="AQ47" s="20"/>
      <c r="AS47" s="9"/>
      <c r="AT47" s="9"/>
      <c r="AU47" s="10"/>
      <c r="AV47" s="20"/>
      <c r="AW47" s="20"/>
      <c r="AX47" s="20"/>
      <c r="AY47" s="20"/>
      <c r="AZ47" s="20"/>
      <c r="BA47" s="20"/>
      <c r="BB47" s="20"/>
      <c r="BC47" s="20"/>
      <c r="BE47" s="20">
        <v>1.4515027322404372E-2</v>
      </c>
      <c r="BF47" s="9">
        <v>46.2</v>
      </c>
      <c r="BG47" s="9">
        <v>48.433584585295549</v>
      </c>
      <c r="BH47" s="9">
        <v>49.699718939436465</v>
      </c>
      <c r="BI47" s="9">
        <v>1.0121654806622149</v>
      </c>
      <c r="BJ47" s="9">
        <v>46.047546025333837</v>
      </c>
      <c r="BK47" s="9">
        <v>49.348873792443314</v>
      </c>
      <c r="BL47" s="9">
        <v>41.554833230935976</v>
      </c>
      <c r="BM47" s="9">
        <f ca="1"/>
        <v>49.946340473944574</v>
      </c>
      <c r="BN47" s="9">
        <v>47.557312417550406</v>
      </c>
      <c r="BP47" s="27">
        <v>19.802911960349711</v>
      </c>
      <c r="BQ47" s="29" cm="1">
        <f t="array" ref="BQ47">IFERROR(_xlfn.LET(_xlpm.x,_xlfn._xlws.FILTER(UV_Data,UV_Include),_xlpm.p,$BP$47,NLL_Weibull(_xlpm.x,_xlpm.p,((AVERAGE(_xlpm.x^_xlpm.p))^(1/_xlpm.p)))),1000000000000000)</f>
        <v>12726.909642362296</v>
      </c>
      <c r="BR47" s="27">
        <v>9.4917131252298983</v>
      </c>
      <c r="BS47" s="29" cm="1">
        <f t="array" ref="BS47">IFERROR(_xlfn.LET(_xlpm.x,_xlfn._xlws.FILTER(UV_Data,UV_Include),_xlpm.p,$BR$47,NLL_Weibull(_xlpm.x,_xlpm.p,((AVERAGE(_xlpm.x^_xlpm.p))^(1/_xlpm.p)))),1000000000000000)</f>
        <v>10613.253777880629</v>
      </c>
      <c r="BU47" s="27">
        <v>111.76922165060402</v>
      </c>
      <c r="BV47" s="29" cm="1">
        <f t="array" ref="BV47">IFERROR(_xlfn.LET(_xlpm.x,_xlfn._xlws.FILTER(UV_Data,UV_Include),_xlpm.p,$BU$47,NLL_Gamma(_xlpm.x,_xlpm.p,(_xlpm.p/AVERAGE(_xlpm.x)))),1000000000000000)</f>
        <v>11540.882533952197</v>
      </c>
      <c r="BW47" s="27">
        <v>53.571989324696894</v>
      </c>
      <c r="BX47" s="29" cm="1">
        <f t="array" ref="BX47">IFERROR(_xlfn.LET(_xlpm.x,_xlfn._xlws.FILTER(UV_Data,UV_Include),_xlpm.p,$BW$47,NLL_Gamma(_xlpm.x,_xlpm.p,(_xlpm.p/AVERAGE(_xlpm.x)))),1000000000000000)</f>
        <v>10861.97709011111</v>
      </c>
      <c r="BY47" s="9">
        <v>5.7333333333333334</v>
      </c>
      <c r="BZ47" s="9">
        <v>22.333333333333332</v>
      </c>
      <c r="CA47" s="33">
        <v>47957.89958818235</v>
      </c>
      <c r="CB47" s="9">
        <f ca="1"/>
        <v>6.9629629629629619</v>
      </c>
      <c r="CC47" s="9">
        <f ca="1"/>
        <v>5.1185185185185187</v>
      </c>
      <c r="CD47" s="33">
        <f ca="1"/>
        <v>11431.42177832109</v>
      </c>
    </row>
    <row r="48" spans="1:82" x14ac:dyDescent="0.25">
      <c r="A48" s="6">
        <v>71.7</v>
      </c>
      <c r="B48" s="7" t="b">
        <v>1</v>
      </c>
      <c r="U48" s="9"/>
      <c r="V48" s="9"/>
      <c r="W48" s="10"/>
      <c r="X48" s="20"/>
      <c r="Y48" s="20"/>
      <c r="Z48" s="20"/>
      <c r="AA48" s="20"/>
      <c r="AB48" s="20"/>
      <c r="AC48" s="20"/>
      <c r="AD48" s="20"/>
      <c r="AE48" s="20"/>
      <c r="AG48" s="9"/>
      <c r="AH48" s="9"/>
      <c r="AI48" s="10"/>
      <c r="AJ48" s="20"/>
      <c r="AK48" s="20"/>
      <c r="AL48" s="20"/>
      <c r="AM48" s="20"/>
      <c r="AN48" s="20"/>
      <c r="AO48" s="20"/>
      <c r="AP48" s="20"/>
      <c r="AQ48" s="20"/>
      <c r="AS48" s="9"/>
      <c r="AT48" s="9"/>
      <c r="AU48" s="10"/>
      <c r="AV48" s="20"/>
      <c r="AW48" s="20"/>
      <c r="AX48" s="20"/>
      <c r="AY48" s="20"/>
      <c r="AZ48" s="20"/>
      <c r="BA48" s="20"/>
      <c r="BB48" s="20"/>
      <c r="BC48" s="20"/>
      <c r="BE48" s="20">
        <v>1.4856557377049179E-2</v>
      </c>
      <c r="BF48" s="9">
        <v>46.3</v>
      </c>
      <c r="BG48" s="9">
        <v>48.521055586703966</v>
      </c>
      <c r="BH48" s="9">
        <v>49.766892023696116</v>
      </c>
      <c r="BI48" s="9">
        <v>1.0361602579194316</v>
      </c>
      <c r="BJ48" s="9">
        <v>46.166129183446351</v>
      </c>
      <c r="BK48" s="9">
        <v>49.421539784000529</v>
      </c>
      <c r="BL48" s="9">
        <v>41.61691175371795</v>
      </c>
      <c r="BM48" s="9">
        <f ca="1"/>
        <v>50.011185901584959</v>
      </c>
      <c r="BN48" s="9">
        <v>47.631953883570453</v>
      </c>
      <c r="BP48" s="27">
        <v>21.012250095332899</v>
      </c>
      <c r="BQ48" s="29" cm="1">
        <f t="array" ref="BQ48">IFERROR(_xlfn.LET(_xlpm.x,_xlfn._xlws.FILTER(UV_Data,UV_Include),_xlpm.p,$BP$48,NLL_Weibull(_xlpm.x,_xlpm.p,((AVERAGE(_xlpm.x^_xlpm.p))^(1/_xlpm.p)))),1000000000000000)</f>
        <v>13147.779049562118</v>
      </c>
      <c r="BR48" s="27">
        <v>9.6190118762807604</v>
      </c>
      <c r="BS48" s="29" cm="1">
        <f t="array" ref="BS48">IFERROR(_xlfn.LET(_xlpm.x,_xlfn._xlws.FILTER(UV_Data,UV_Include),_xlpm.p,$BR$48,NLL_Weibull(_xlpm.x,_xlpm.p,((AVERAGE(_xlpm.x^_xlpm.p))^(1/_xlpm.p)))),1000000000000000)</f>
        <v>10616.66411193798</v>
      </c>
      <c r="BU48" s="27">
        <v>118.59482297277832</v>
      </c>
      <c r="BV48" s="29" cm="1">
        <f t="array" ref="BV48">IFERROR(_xlfn.LET(_xlpm.x,_xlfn._xlws.FILTER(UV_Data,UV_Include),_xlpm.p,$BU$48,NLL_Gamma(_xlpm.x,_xlpm.p,(_xlpm.p/AVERAGE(_xlpm.x)))),1000000000000000)</f>
        <v>11660.151385548277</v>
      </c>
      <c r="BW48" s="27">
        <v>54.29047367439945</v>
      </c>
      <c r="BX48" s="29" cm="1">
        <f t="array" ref="BX48">IFERROR(_xlfn.LET(_xlpm.x,_xlfn._xlws.FILTER(UV_Data,UV_Include),_xlpm.p,$BW$48,NLL_Gamma(_xlpm.x,_xlpm.p,(_xlpm.p/AVERAGE(_xlpm.x)))),1000000000000000)</f>
        <v>10864.115459798317</v>
      </c>
      <c r="BY48" s="9">
        <v>5.7333333333333334</v>
      </c>
      <c r="BZ48" s="9">
        <v>27.866666666666667</v>
      </c>
      <c r="CA48" s="33">
        <v>62739.428990876273</v>
      </c>
      <c r="CB48" s="9">
        <f ca="1"/>
        <v>6.9629629629629619</v>
      </c>
      <c r="CC48" s="9">
        <f ca="1"/>
        <v>6.3481481481481481</v>
      </c>
      <c r="CD48" s="33">
        <f ca="1"/>
        <v>12424.526294173869</v>
      </c>
    </row>
    <row r="49" spans="1:82" x14ac:dyDescent="0.25">
      <c r="A49" s="6">
        <v>71.599999999999994</v>
      </c>
      <c r="B49" s="7" t="b">
        <v>1</v>
      </c>
      <c r="U49" s="9"/>
      <c r="V49" s="9"/>
      <c r="W49" s="10"/>
      <c r="X49" s="20"/>
      <c r="Y49" s="20"/>
      <c r="Z49" s="20"/>
      <c r="AA49" s="20"/>
      <c r="AB49" s="20"/>
      <c r="AC49" s="20"/>
      <c r="AD49" s="20"/>
      <c r="AE49" s="20"/>
      <c r="AG49" s="9"/>
      <c r="AH49" s="9"/>
      <c r="AI49" s="10"/>
      <c r="AJ49" s="20"/>
      <c r="AK49" s="20"/>
      <c r="AL49" s="20"/>
      <c r="AM49" s="20"/>
      <c r="AN49" s="20"/>
      <c r="AO49" s="20"/>
      <c r="AP49" s="20"/>
      <c r="AQ49" s="20"/>
      <c r="AS49" s="9"/>
      <c r="AT49" s="9"/>
      <c r="AU49" s="10"/>
      <c r="AV49" s="20"/>
      <c r="AW49" s="20"/>
      <c r="AX49" s="20"/>
      <c r="AY49" s="20"/>
      <c r="AZ49" s="20"/>
      <c r="BA49" s="20"/>
      <c r="BB49" s="20"/>
      <c r="BC49" s="20"/>
      <c r="BE49" s="20">
        <v>1.5198087431693989E-2</v>
      </c>
      <c r="BF49" s="9">
        <v>46.4</v>
      </c>
      <c r="BG49" s="9">
        <v>48.606814247390915</v>
      </c>
      <c r="BH49" s="9">
        <v>49.832838261579823</v>
      </c>
      <c r="BI49" s="9">
        <v>1.060163355141198</v>
      </c>
      <c r="BJ49" s="9">
        <v>46.282332293302304</v>
      </c>
      <c r="BK49" s="9">
        <v>49.492854447317193</v>
      </c>
      <c r="BL49" s="9">
        <v>41.678280737752821</v>
      </c>
      <c r="BM49" s="9">
        <f ca="1"/>
        <v>50.074915877888671</v>
      </c>
      <c r="BN49" s="9">
        <v>47.705415368700848</v>
      </c>
      <c r="BP49" s="27">
        <v>22.221588230316087</v>
      </c>
      <c r="BQ49" s="29" cm="1">
        <f t="array" ref="BQ49">IFERROR(_xlfn.LET(_xlpm.x,_xlfn._xlws.FILTER(UV_Data,UV_Include),_xlpm.p,$BP$49,NLL_Weibull(_xlpm.x,_xlpm.p,((AVERAGE(_xlpm.x^_xlpm.p))^(1/_xlpm.p)))),1000000000000000)</f>
        <v>13595.384471784384</v>
      </c>
      <c r="BR49" s="27">
        <v>9.7463106273316225</v>
      </c>
      <c r="BS49" s="29" cm="1">
        <f t="array" ref="BS49">IFERROR(_xlfn.LET(_xlpm.x,_xlfn._xlws.FILTER(UV_Data,UV_Include),_xlpm.p,$BR$49,NLL_Weibull(_xlpm.x,_xlpm.p,((AVERAGE(_xlpm.x^_xlpm.p))^(1/_xlpm.p)))),1000000000000000)</f>
        <v>10620.894724234297</v>
      </c>
      <c r="BU49" s="27">
        <v>125.42042429495261</v>
      </c>
      <c r="BV49" s="29" cm="1">
        <f t="array" ref="BV49">IFERROR(_xlfn.LET(_xlpm.x,_xlfn._xlws.FILTER(UV_Data,UV_Include),_xlpm.p,$BU$49,NLL_Gamma(_xlpm.x,_xlpm.p,(_xlpm.p/AVERAGE(_xlpm.x)))),1000000000000000)</f>
        <v>11784.29140051489</v>
      </c>
      <c r="BW49" s="27">
        <v>55.008958024102007</v>
      </c>
      <c r="BX49" s="29" cm="1">
        <f t="array" ref="BX49">IFERROR(_xlfn.LET(_xlpm.x,_xlfn._xlws.FILTER(UV_Data,UV_Include),_xlpm.p,$BW$49,NLL_Gamma(_xlpm.x,_xlpm.p,(_xlpm.p/AVERAGE(_xlpm.x)))),1000000000000000)</f>
        <v>10866.511832547931</v>
      </c>
      <c r="BY49" s="9">
        <v>5.7333333333333334</v>
      </c>
      <c r="BZ49" s="9">
        <v>33.4</v>
      </c>
      <c r="CA49" s="33">
        <v>78098.142531931066</v>
      </c>
      <c r="CB49" s="9">
        <f ca="1"/>
        <v>6.9629629629629619</v>
      </c>
      <c r="CC49" s="9">
        <f ca="1"/>
        <v>7.5777777777777784</v>
      </c>
      <c r="CD49" s="33">
        <f ca="1"/>
        <v>13832.486599626051</v>
      </c>
    </row>
    <row r="50" spans="1:82" x14ac:dyDescent="0.25">
      <c r="A50" s="6">
        <v>71.400000000000006</v>
      </c>
      <c r="B50" s="7" t="b">
        <v>1</v>
      </c>
      <c r="U50" s="9"/>
      <c r="V50" s="9"/>
      <c r="W50" s="10"/>
      <c r="X50" s="20"/>
      <c r="Y50" s="20"/>
      <c r="Z50" s="20"/>
      <c r="AA50" s="20"/>
      <c r="AB50" s="20"/>
      <c r="AC50" s="20"/>
      <c r="AD50" s="20"/>
      <c r="AE50" s="20"/>
      <c r="AG50" s="9"/>
      <c r="AH50" s="9"/>
      <c r="AI50" s="10"/>
      <c r="AJ50" s="20"/>
      <c r="AK50" s="20"/>
      <c r="AL50" s="20"/>
      <c r="AM50" s="20"/>
      <c r="AN50" s="20"/>
      <c r="AO50" s="20"/>
      <c r="AP50" s="20"/>
      <c r="AQ50" s="20"/>
      <c r="AS50" s="9"/>
      <c r="AT50" s="9"/>
      <c r="AU50" s="10"/>
      <c r="AV50" s="20"/>
      <c r="AW50" s="20"/>
      <c r="AX50" s="20"/>
      <c r="AY50" s="20"/>
      <c r="AZ50" s="20"/>
      <c r="BA50" s="20"/>
      <c r="BB50" s="20"/>
      <c r="BC50" s="20"/>
      <c r="BE50" s="20">
        <v>1.5539617486338798E-2</v>
      </c>
      <c r="BF50" s="9">
        <v>46.4</v>
      </c>
      <c r="BG50" s="9">
        <v>48.6909330157212</v>
      </c>
      <c r="BH50" s="9">
        <v>49.897608358066535</v>
      </c>
      <c r="BI50" s="9">
        <v>1.0841747780992392</v>
      </c>
      <c r="BJ50" s="9">
        <v>46.396255532202879</v>
      </c>
      <c r="BK50" s="9">
        <v>49.562873923153283</v>
      </c>
      <c r="BL50" s="9">
        <v>41.73896397023875</v>
      </c>
      <c r="BM50" s="9">
        <f ca="1"/>
        <v>50.1375748293515</v>
      </c>
      <c r="BN50" s="9">
        <v>47.777742076949778</v>
      </c>
      <c r="BP50" s="27">
        <v>23.430926365299275</v>
      </c>
      <c r="BQ50" s="29" cm="1">
        <f t="array" ref="BQ50">IFERROR(_xlfn.LET(_xlpm.x,_xlfn._xlws.FILTER(UV_Data,UV_Include),_xlpm.p,$BP$50,NLL_Weibull(_xlpm.x,_xlpm.p,((AVERAGE(_xlpm.x^_xlpm.p))^(1/_xlpm.p)))),1000000000000000)</f>
        <v>14068.050436456368</v>
      </c>
      <c r="BR50" s="27">
        <v>9.8736093783824845</v>
      </c>
      <c r="BS50" s="29" cm="1">
        <f t="array" ref="BS50">IFERROR(_xlfn.LET(_xlpm.x,_xlfn._xlws.FILTER(UV_Data,UV_Include),_xlpm.p,$BR$50,NLL_Weibull(_xlpm.x,_xlpm.p,((AVERAGE(_xlpm.x^_xlpm.p))^(1/_xlpm.p)))),1000000000000000)</f>
        <v>10625.929359840749</v>
      </c>
      <c r="BU50" s="27">
        <v>132.24602561712689</v>
      </c>
      <c r="BV50" s="29" cm="1">
        <f t="array" ref="BV50">IFERROR(_xlfn.LET(_xlpm.x,_xlfn._xlws.FILTER(UV_Data,UV_Include),_xlpm.p,$BU$50,NLL_Gamma(_xlpm.x,_xlpm.p,(_xlpm.p/AVERAGE(_xlpm.x)))),1000000000000000)</f>
        <v>11912.785378211263</v>
      </c>
      <c r="BW50" s="27">
        <v>55.727442373804564</v>
      </c>
      <c r="BX50" s="29" cm="1">
        <f t="array" ref="BX50">IFERROR(_xlfn.LET(_xlpm.x,_xlfn._xlws.FILTER(UV_Data,UV_Include),_xlpm.p,$BW$50,NLL_Gamma(_xlpm.x,_xlpm.p,(_xlpm.p/AVERAGE(_xlpm.x)))),1000000000000000)</f>
        <v>10869.159492099685</v>
      </c>
      <c r="BY50" s="9">
        <v>5.7333333333333334</v>
      </c>
      <c r="BZ50" s="9">
        <v>38.93333333333333</v>
      </c>
      <c r="CA50" s="33">
        <v>93866.15071378315</v>
      </c>
      <c r="CB50" s="9">
        <f ca="1"/>
        <v>6.9629629629629619</v>
      </c>
      <c r="CC50" s="9">
        <f ca="1"/>
        <v>8.8074074074074069</v>
      </c>
      <c r="CD50" s="33">
        <f ca="1"/>
        <v>15552.485954046626</v>
      </c>
    </row>
    <row r="51" spans="1:82" x14ac:dyDescent="0.25">
      <c r="A51" s="6">
        <v>71.3</v>
      </c>
      <c r="B51" s="7" t="b">
        <v>1</v>
      </c>
      <c r="U51" s="9"/>
      <c r="V51" s="9"/>
      <c r="W51" s="10"/>
      <c r="X51" s="20"/>
      <c r="Y51" s="20"/>
      <c r="Z51" s="20"/>
      <c r="AA51" s="20"/>
      <c r="AB51" s="20"/>
      <c r="AC51" s="20"/>
      <c r="AD51" s="20"/>
      <c r="AE51" s="20"/>
      <c r="AG51" s="9"/>
      <c r="AH51" s="9"/>
      <c r="AI51" s="10"/>
      <c r="AJ51" s="20"/>
      <c r="AK51" s="20"/>
      <c r="AL51" s="20"/>
      <c r="AM51" s="20"/>
      <c r="AN51" s="20"/>
      <c r="AO51" s="20"/>
      <c r="AP51" s="20"/>
      <c r="AQ51" s="20"/>
      <c r="AS51" s="9"/>
      <c r="AT51" s="9"/>
      <c r="AU51" s="10"/>
      <c r="AV51" s="20"/>
      <c r="AW51" s="20"/>
      <c r="AX51" s="20"/>
      <c r="AY51" s="20"/>
      <c r="AZ51" s="20"/>
      <c r="BA51" s="20"/>
      <c r="BB51" s="20"/>
      <c r="BC51" s="20"/>
      <c r="BE51" s="20">
        <v>1.5881147540983607E-2</v>
      </c>
      <c r="BF51" s="9">
        <v>46.4</v>
      </c>
      <c r="BG51" s="9">
        <v>48.773479753959592</v>
      </c>
      <c r="BH51" s="9">
        <v>49.961249855608187</v>
      </c>
      <c r="BI51" s="9">
        <v>1.1081945325713123</v>
      </c>
      <c r="BJ51" s="9">
        <v>46.507992773588441</v>
      </c>
      <c r="BK51" s="9">
        <v>49.631650839449883</v>
      </c>
      <c r="BL51" s="9">
        <v>41.798983938247446</v>
      </c>
      <c r="BM51" s="9">
        <f ca="1"/>
        <v>50.199204479950467</v>
      </c>
      <c r="BN51" s="9">
        <v>47.848976530773811</v>
      </c>
      <c r="BP51" s="27">
        <v>24.640264500282463</v>
      </c>
      <c r="BQ51" s="29" cm="1">
        <f t="array" ref="BQ51">IFERROR(_xlfn.LET(_xlpm.x,_xlfn._xlws.FILTER(UV_Data,UV_Include),_xlpm.p,$BP$51,NLL_Weibull(_xlpm.x,_xlpm.p,((AVERAGE(_xlpm.x^_xlpm.p))^(1/_xlpm.p)))),1000000000000000)</f>
        <v>14564.262247969769</v>
      </c>
      <c r="BR51" s="27">
        <v>10.000908129433347</v>
      </c>
      <c r="BS51" s="29" cm="1">
        <f t="array" ref="BS51">IFERROR(_xlfn.LET(_xlpm.x,_xlfn._xlws.FILTER(UV_Data,UV_Include),_xlpm.p,$BR$51,NLL_Weibull(_xlpm.x,_xlpm.p,((AVERAGE(_xlpm.x^_xlpm.p))^(1/_xlpm.p)))),1000000000000000)</f>
        <v>10631.752355519131</v>
      </c>
      <c r="BU51" s="27">
        <v>139.07162693930118</v>
      </c>
      <c r="BV51" s="29" cm="1">
        <f t="array" ref="BV51">IFERROR(_xlfn.LET(_xlpm.x,_xlfn._xlws.FILTER(UV_Data,UV_Include),_xlpm.p,$BU$51,NLL_Gamma(_xlpm.x,_xlpm.p,(_xlpm.p/AVERAGE(_xlpm.x)))),1000000000000000)</f>
        <v>12045.194353370644</v>
      </c>
      <c r="BW51" s="27">
        <v>56.445926723507121</v>
      </c>
      <c r="BX51" s="29" cm="1">
        <f t="array" ref="BX51">IFERROR(_xlfn.LET(_xlpm.x,_xlfn._xlws.FILTER(UV_Data,UV_Include),_xlpm.p,$BW$51,NLL_Gamma(_xlpm.x,_xlpm.p,(_xlpm.p/AVERAGE(_xlpm.x)))),1000000000000000)</f>
        <v>10872.051981078715</v>
      </c>
      <c r="BY51" s="9">
        <v>5.7333333333333334</v>
      </c>
      <c r="BZ51" s="9">
        <v>44.466666666666669</v>
      </c>
      <c r="CA51" s="33">
        <v>109939.69038777945</v>
      </c>
      <c r="CB51" s="9">
        <f ca="1"/>
        <v>6.9629629629629619</v>
      </c>
      <c r="CC51" s="9">
        <f ca="1"/>
        <v>10.037037037037038</v>
      </c>
      <c r="CD51" s="33">
        <f ca="1"/>
        <v>17516.579745907482</v>
      </c>
    </row>
    <row r="52" spans="1:82" x14ac:dyDescent="0.25">
      <c r="A52" s="6">
        <v>52.4</v>
      </c>
      <c r="B52" s="7" t="b">
        <v>1</v>
      </c>
      <c r="U52" s="9"/>
      <c r="V52" s="9"/>
      <c r="W52" s="10"/>
      <c r="X52" s="20"/>
      <c r="Y52" s="20"/>
      <c r="Z52" s="20"/>
      <c r="AA52" s="20"/>
      <c r="AB52" s="20"/>
      <c r="AC52" s="20"/>
      <c r="AD52" s="20"/>
      <c r="AE52" s="20"/>
      <c r="AG52" s="9"/>
      <c r="AH52" s="9"/>
      <c r="AI52" s="10"/>
      <c r="AJ52" s="20"/>
      <c r="AK52" s="20"/>
      <c r="AL52" s="20"/>
      <c r="AM52" s="20"/>
      <c r="AN52" s="20"/>
      <c r="AO52" s="20"/>
      <c r="AP52" s="20"/>
      <c r="AQ52" s="20"/>
      <c r="AS52" s="9"/>
      <c r="AT52" s="9"/>
      <c r="AU52" s="10"/>
      <c r="AV52" s="20"/>
      <c r="AW52" s="20"/>
      <c r="AX52" s="20"/>
      <c r="AY52" s="20"/>
      <c r="AZ52" s="20"/>
      <c r="BA52" s="20"/>
      <c r="BB52" s="20"/>
      <c r="BC52" s="20"/>
      <c r="BE52" s="20">
        <v>1.6222677595628416E-2</v>
      </c>
      <c r="BF52" s="9">
        <v>46.4</v>
      </c>
      <c r="BG52" s="9">
        <v>48.854518120520098</v>
      </c>
      <c r="BH52" s="9">
        <v>50.023807394936924</v>
      </c>
      <c r="BI52" s="9">
        <v>1.1322226243411904</v>
      </c>
      <c r="BJ52" s="9">
        <v>46.61763210957718</v>
      </c>
      <c r="BK52" s="9">
        <v>49.699234601678178</v>
      </c>
      <c r="BL52" s="9">
        <v>41.858361926085905</v>
      </c>
      <c r="BM52" s="9">
        <f ca="1"/>
        <v>50.259844069828418</v>
      </c>
      <c r="BN52" s="9">
        <v>47.919158784081802</v>
      </c>
      <c r="BP52" s="28">
        <v>25.849602635265651</v>
      </c>
      <c r="BQ52" s="30" cm="1">
        <f t="array" ref="BQ52">IFERROR(_xlfn.LET(_xlpm.x,_xlfn._xlws.FILTER(UV_Data,UV_Include),_xlpm.p,$BP$52,NLL_Weibull(_xlpm.x,_xlpm.p,((AVERAGE(_xlpm.x^_xlpm.p))^(1/_xlpm.p)))),1000000000000000)</f>
        <v>15082.631896167655</v>
      </c>
      <c r="BR52" s="28">
        <v>10.128206880484209</v>
      </c>
      <c r="BS52" s="30" cm="1">
        <f t="array" ref="BS52">IFERROR(_xlfn.LET(_xlpm.x,_xlfn._xlws.FILTER(UV_Data,UV_Include),_xlpm.p,$BR$52,NLL_Weibull(_xlpm.x,_xlpm.p,((AVERAGE(_xlpm.x^_xlpm.p))^(1/_xlpm.p)))),1000000000000000)</f>
        <v>10638.34861129833</v>
      </c>
      <c r="BU52" s="28">
        <v>145.89722826147548</v>
      </c>
      <c r="BV52" s="30" cm="1">
        <f t="array" ref="BV52">IFERROR(_xlfn.LET(_xlpm.x,_xlfn._xlws.FILTER(UV_Data,UV_Include),_xlpm.p,$BU$52,NLL_Gamma(_xlpm.x,_xlpm.p,(_xlpm.p/AVERAGE(_xlpm.x)))),1000000000000000)</f>
        <v>12181.142571441256</v>
      </c>
      <c r="BW52" s="28">
        <v>57.164411073209678</v>
      </c>
      <c r="BX52" s="30" cm="1">
        <f t="array" ref="BX52">IFERROR(_xlfn.LET(_xlpm.x,_xlfn._xlws.FILTER(UV_Data,UV_Include),_xlpm.p,$BW$52,NLL_Gamma(_xlpm.x,_xlpm.p,(_xlpm.p/AVERAGE(_xlpm.x)))),1000000000000000)</f>
        <v>10875.183087858453</v>
      </c>
      <c r="BY52" s="9">
        <v>5.7333333333333334</v>
      </c>
      <c r="BZ52" s="9">
        <v>50</v>
      </c>
      <c r="CA52" s="33">
        <v>126250.0931332715</v>
      </c>
      <c r="CB52" s="9">
        <f ca="1"/>
        <v>6.9629629629629619</v>
      </c>
      <c r="CC52" s="9">
        <f ca="1"/>
        <v>11.266666666666666</v>
      </c>
      <c r="CD52" s="33">
        <f ca="1"/>
        <v>19677.262903821385</v>
      </c>
    </row>
    <row r="53" spans="1:82" x14ac:dyDescent="0.25">
      <c r="A53" s="6">
        <v>51.7</v>
      </c>
      <c r="B53" s="7" t="b">
        <v>1</v>
      </c>
      <c r="U53" s="9"/>
      <c r="V53" s="9"/>
      <c r="W53" s="10"/>
      <c r="X53" s="20"/>
      <c r="Y53" s="20"/>
      <c r="Z53" s="20"/>
      <c r="AA53" s="20"/>
      <c r="AB53" s="20"/>
      <c r="AC53" s="20"/>
      <c r="AD53" s="20"/>
      <c r="AE53" s="20"/>
      <c r="AG53" s="9"/>
      <c r="AH53" s="9"/>
      <c r="AI53" s="10"/>
      <c r="AJ53" s="20"/>
      <c r="AK53" s="20"/>
      <c r="AL53" s="20"/>
      <c r="AM53" s="20"/>
      <c r="AN53" s="20"/>
      <c r="AO53" s="20"/>
      <c r="AP53" s="20"/>
      <c r="AQ53" s="20"/>
      <c r="AS53" s="9"/>
      <c r="AT53" s="9"/>
      <c r="AU53" s="10"/>
      <c r="AV53" s="20"/>
      <c r="AW53" s="20"/>
      <c r="AX53" s="20"/>
      <c r="AY53" s="20"/>
      <c r="AZ53" s="20"/>
      <c r="BA53" s="20"/>
      <c r="BB53" s="20"/>
      <c r="BC53" s="20"/>
      <c r="BE53" s="20">
        <v>1.6564207650273225E-2</v>
      </c>
      <c r="BF53" s="9">
        <v>46.5</v>
      </c>
      <c r="BG53" s="9">
        <v>48.934107913022387</v>
      </c>
      <c r="BH53" s="9">
        <v>50.085322949350662</v>
      </c>
      <c r="BI53" s="9">
        <v>1.1562590591986486</v>
      </c>
      <c r="BJ53" s="9">
        <v>46.725256320190915</v>
      </c>
      <c r="BK53" s="9">
        <v>49.765671653611612</v>
      </c>
      <c r="BL53" s="9">
        <v>41.917118103479787</v>
      </c>
      <c r="BM53" s="9">
        <f ca="1"/>
        <v>50.319530552077069</v>
      </c>
      <c r="BN53" s="9">
        <v>47.988326614216106</v>
      </c>
      <c r="BY53" s="9">
        <v>11.266666666666666</v>
      </c>
      <c r="BZ53" s="9">
        <v>0.2</v>
      </c>
      <c r="CA53" s="33">
        <v>27919.032317104931</v>
      </c>
      <c r="CB53" s="9">
        <f ca="1"/>
        <v>8.1925925925925913</v>
      </c>
      <c r="CC53" s="9">
        <f ca="1"/>
        <v>0.20000000000000018</v>
      </c>
      <c r="CD53" s="33">
        <f ca="1"/>
        <v>23362.014497809789</v>
      </c>
    </row>
    <row r="54" spans="1:82" x14ac:dyDescent="0.25">
      <c r="A54" s="6">
        <v>51.1</v>
      </c>
      <c r="B54" s="7" t="b">
        <v>1</v>
      </c>
      <c r="G54" t="str">
        <f>AU2&amp;" Method Histogram"</f>
        <v>FD Method Histogram</v>
      </c>
      <c r="U54" s="9"/>
      <c r="V54" s="9"/>
      <c r="W54" s="10"/>
      <c r="X54" s="20"/>
      <c r="Y54" s="20"/>
      <c r="Z54" s="20"/>
      <c r="AA54" s="20"/>
      <c r="AB54" s="20"/>
      <c r="AC54" s="20"/>
      <c r="AD54" s="20"/>
      <c r="AE54" s="20"/>
      <c r="AG54" s="9"/>
      <c r="AH54" s="9"/>
      <c r="AI54" s="10"/>
      <c r="AJ54" s="20"/>
      <c r="AK54" s="20"/>
      <c r="AL54" s="20"/>
      <c r="AM54" s="20"/>
      <c r="AN54" s="20"/>
      <c r="AO54" s="20"/>
      <c r="AP54" s="20"/>
      <c r="AQ54" s="20"/>
      <c r="AS54" s="9"/>
      <c r="AT54" s="9"/>
      <c r="AU54" s="10"/>
      <c r="AV54" s="20"/>
      <c r="AW54" s="20"/>
      <c r="AX54" s="20"/>
      <c r="AY54" s="20"/>
      <c r="AZ54" s="20"/>
      <c r="BA54" s="20"/>
      <c r="BB54" s="20"/>
      <c r="BC54" s="20"/>
      <c r="BE54" s="20">
        <v>1.6905737704918034E-2</v>
      </c>
      <c r="BF54" s="9">
        <v>46.6</v>
      </c>
      <c r="BG54" s="9">
        <v>49.012305376894361</v>
      </c>
      <c r="BH54" s="9">
        <v>50.145836035662228</v>
      </c>
      <c r="BI54" s="9">
        <v>1.1803038429395178</v>
      </c>
      <c r="BJ54" s="9">
        <v>46.830943295686183</v>
      </c>
      <c r="BK54" s="9">
        <v>49.83100571207882</v>
      </c>
      <c r="BL54" s="9">
        <v>41.975271605614267</v>
      </c>
      <c r="BM54" s="9">
        <f ca="1"/>
        <v>50.378298770215878</v>
      </c>
      <c r="BN54" s="9">
        <v>48.05651569537438</v>
      </c>
      <c r="BY54" s="9">
        <v>11.266666666666666</v>
      </c>
      <c r="BZ54" s="9">
        <v>5.7333333333333334</v>
      </c>
      <c r="CA54" s="33">
        <v>12010.403776252784</v>
      </c>
      <c r="CB54" s="9">
        <f ca="1"/>
        <v>8.1925925925925913</v>
      </c>
      <c r="CC54" s="9">
        <f ca="1"/>
        <v>1.4296296296296298</v>
      </c>
      <c r="CD54" s="33">
        <f ca="1"/>
        <v>14879.823491907679</v>
      </c>
    </row>
    <row r="55" spans="1:82" x14ac:dyDescent="0.25">
      <c r="A55" s="6">
        <v>56</v>
      </c>
      <c r="B55" s="7" t="b">
        <v>1</v>
      </c>
      <c r="U55" s="9"/>
      <c r="V55" s="9"/>
      <c r="W55" s="10"/>
      <c r="X55" s="20"/>
      <c r="Y55" s="20"/>
      <c r="Z55" s="20"/>
      <c r="AA55" s="20"/>
      <c r="AB55" s="20"/>
      <c r="AC55" s="20"/>
      <c r="AD55" s="20"/>
      <c r="AE55" s="20"/>
      <c r="AG55" s="9"/>
      <c r="AH55" s="9"/>
      <c r="AI55" s="10"/>
      <c r="AJ55" s="20"/>
      <c r="AK55" s="20"/>
      <c r="AL55" s="20"/>
      <c r="AM55" s="20"/>
      <c r="AN55" s="20"/>
      <c r="AO55" s="20"/>
      <c r="AP55" s="20"/>
      <c r="AQ55" s="20"/>
      <c r="AS55" s="9"/>
      <c r="AT55" s="9"/>
      <c r="AU55" s="10"/>
      <c r="AV55" s="20"/>
      <c r="AW55" s="20"/>
      <c r="AX55" s="20"/>
      <c r="AY55" s="20"/>
      <c r="AZ55" s="20"/>
      <c r="BA55" s="20"/>
      <c r="BB55" s="20"/>
      <c r="BC55" s="20"/>
      <c r="BE55" s="20">
        <v>1.724726775956284E-2</v>
      </c>
      <c r="BF55" s="9">
        <v>46.6</v>
      </c>
      <c r="BG55" s="9">
        <v>49.089163483603407</v>
      </c>
      <c r="BH55" s="9">
        <v>50.205383904558936</v>
      </c>
      <c r="BI55" s="9">
        <v>1.2043569813656712</v>
      </c>
      <c r="BJ55" s="9">
        <v>46.934766417522162</v>
      </c>
      <c r="BK55" s="9">
        <v>49.895277978763801</v>
      </c>
      <c r="BL55" s="9">
        <v>42.032840605932996</v>
      </c>
      <c r="BM55" s="9">
        <f ca="1"/>
        <v>50.436181618610014</v>
      </c>
      <c r="BN55" s="9">
        <v>48.123759755602784</v>
      </c>
      <c r="BY55" s="9">
        <v>11.266666666666666</v>
      </c>
      <c r="BZ55" s="9">
        <v>11.266666666666666</v>
      </c>
      <c r="CA55" s="33">
        <v>15688.262896878108</v>
      </c>
      <c r="CB55" s="9">
        <f ca="1"/>
        <v>8.1925925925925913</v>
      </c>
      <c r="CC55" s="9">
        <f ca="1"/>
        <v>2.6592592592592594</v>
      </c>
      <c r="CD55" s="33">
        <f ca="1"/>
        <v>12261.487643648117</v>
      </c>
    </row>
    <row r="56" spans="1:82" x14ac:dyDescent="0.25">
      <c r="A56" s="6">
        <v>51</v>
      </c>
      <c r="B56" s="7" t="b">
        <v>1</v>
      </c>
      <c r="U56" s="9"/>
      <c r="V56" s="9"/>
      <c r="W56" s="10"/>
      <c r="X56" s="20"/>
      <c r="Y56" s="20"/>
      <c r="Z56" s="20"/>
      <c r="AA56" s="20"/>
      <c r="AB56" s="20"/>
      <c r="AC56" s="20"/>
      <c r="AD56" s="20"/>
      <c r="AE56" s="20"/>
      <c r="AG56" s="9"/>
      <c r="AH56" s="9"/>
      <c r="AI56" s="10"/>
      <c r="AJ56" s="20"/>
      <c r="AK56" s="20"/>
      <c r="AL56" s="20"/>
      <c r="AM56" s="20"/>
      <c r="AN56" s="20"/>
      <c r="AO56" s="20"/>
      <c r="AP56" s="20"/>
      <c r="AQ56" s="20"/>
      <c r="AS56" s="9"/>
      <c r="AT56" s="9"/>
      <c r="AU56" s="10"/>
      <c r="AV56" s="20"/>
      <c r="AW56" s="20"/>
      <c r="AX56" s="20"/>
      <c r="AY56" s="20"/>
      <c r="AZ56" s="20"/>
      <c r="BA56" s="20"/>
      <c r="BB56" s="20"/>
      <c r="BC56" s="20"/>
      <c r="BE56" s="20">
        <v>1.7588797814207649E-2</v>
      </c>
      <c r="BF56" s="9">
        <v>46.7</v>
      </c>
      <c r="BG56" s="9">
        <v>49.164732182044119</v>
      </c>
      <c r="BH56" s="9">
        <v>50.264001712748126</v>
      </c>
      <c r="BI56" s="9">
        <v>1.2284184802850076</v>
      </c>
      <c r="BJ56" s="9">
        <v>47.036794902749641</v>
      </c>
      <c r="BK56" s="9">
        <v>49.958527331705298</v>
      </c>
      <c r="BL56" s="9">
        <v>42.089842382480057</v>
      </c>
      <c r="BM56" s="9">
        <f ca="1"/>
        <v>50.493210187770984</v>
      </c>
      <c r="BN56" s="9">
        <v>48.190090719209721</v>
      </c>
      <c r="BY56" s="9">
        <v>11.266666666666666</v>
      </c>
      <c r="BZ56" s="9">
        <v>16.799999999999997</v>
      </c>
      <c r="CA56" s="33">
        <v>23984.470230334955</v>
      </c>
      <c r="CB56" s="9">
        <f ca="1"/>
        <v>8.1925925925925913</v>
      </c>
      <c r="CC56" s="9">
        <f ca="1"/>
        <v>3.8888888888888893</v>
      </c>
      <c r="CD56" s="33">
        <f ca="1"/>
        <v>11344.96513158885</v>
      </c>
    </row>
    <row r="57" spans="1:82" x14ac:dyDescent="0.25">
      <c r="A57" s="6">
        <v>49.6</v>
      </c>
      <c r="B57" s="7" t="b">
        <v>1</v>
      </c>
      <c r="U57" s="9"/>
      <c r="V57" s="9"/>
      <c r="W57" s="10"/>
      <c r="X57" s="20"/>
      <c r="Y57" s="20"/>
      <c r="Z57" s="20"/>
      <c r="AA57" s="20"/>
      <c r="AB57" s="20"/>
      <c r="AC57" s="20"/>
      <c r="AD57" s="20"/>
      <c r="AE57" s="20"/>
      <c r="AG57" s="9"/>
      <c r="AH57" s="9"/>
      <c r="AI57" s="10"/>
      <c r="AJ57" s="20"/>
      <c r="AK57" s="20"/>
      <c r="AL57" s="20"/>
      <c r="AM57" s="20"/>
      <c r="AN57" s="20"/>
      <c r="AO57" s="20"/>
      <c r="AP57" s="20"/>
      <c r="AQ57" s="20"/>
      <c r="AS57" s="9"/>
      <c r="AT57" s="9"/>
      <c r="AU57" s="10"/>
      <c r="AV57" s="20"/>
      <c r="AW57" s="20"/>
      <c r="AX57" s="20"/>
      <c r="AY57" s="20"/>
      <c r="AZ57" s="20"/>
      <c r="BA57" s="20"/>
      <c r="BB57" s="20"/>
      <c r="BC57" s="20"/>
      <c r="BE57" s="20">
        <v>1.7930327868852458E-2</v>
      </c>
      <c r="BF57" s="9">
        <v>46.8</v>
      </c>
      <c r="BG57" s="9">
        <v>49.239058626140576</v>
      </c>
      <c r="BH57" s="9">
        <v>50.321722678949712</v>
      </c>
      <c r="BI57" s="9">
        <v>1.2524883455115159</v>
      </c>
      <c r="BJ57" s="9">
        <v>47.137094115970122</v>
      </c>
      <c r="BK57" s="9">
        <v>50.020790498795996</v>
      </c>
      <c r="BL57" s="9">
        <v>42.146293378471618</v>
      </c>
      <c r="BM57" s="9">
        <f ca="1"/>
        <v>50.549413896228891</v>
      </c>
      <c r="BN57" s="9">
        <v>48.255538836209368</v>
      </c>
      <c r="BY57" s="9">
        <v>11.266666666666666</v>
      </c>
      <c r="BZ57" s="9">
        <v>22.333333333333332</v>
      </c>
      <c r="CA57" s="33">
        <v>34615.58709792819</v>
      </c>
      <c r="CB57" s="9">
        <f ca="1"/>
        <v>8.1925925925925913</v>
      </c>
      <c r="CC57" s="9">
        <f ca="1"/>
        <v>5.1185185185185187</v>
      </c>
      <c r="CD57" s="33">
        <f ca="1"/>
        <v>11371.816143053489</v>
      </c>
    </row>
    <row r="58" spans="1:82" x14ac:dyDescent="0.25">
      <c r="A58" s="6">
        <v>49.1</v>
      </c>
      <c r="B58" s="7" t="b">
        <v>1</v>
      </c>
      <c r="U58" s="9"/>
      <c r="V58" s="9"/>
      <c r="W58" s="10"/>
      <c r="X58" s="20"/>
      <c r="Y58" s="20"/>
      <c r="Z58" s="20"/>
      <c r="AA58" s="20"/>
      <c r="AB58" s="20"/>
      <c r="AC58" s="20"/>
      <c r="AD58" s="20"/>
      <c r="AE58" s="20"/>
      <c r="AG58" s="9"/>
      <c r="AH58" s="9"/>
      <c r="AI58" s="10"/>
      <c r="AJ58" s="20"/>
      <c r="AK58" s="20"/>
      <c r="AL58" s="20"/>
      <c r="AM58" s="20"/>
      <c r="AN58" s="20"/>
      <c r="AO58" s="20"/>
      <c r="AP58" s="20"/>
      <c r="AQ58" s="20"/>
      <c r="AS58" s="9"/>
      <c r="AT58" s="9"/>
      <c r="AU58" s="10"/>
      <c r="AV58" s="20"/>
      <c r="AW58" s="20"/>
      <c r="AX58" s="20"/>
      <c r="AY58" s="20"/>
      <c r="AZ58" s="20"/>
      <c r="BA58" s="20"/>
      <c r="BB58" s="20"/>
      <c r="BC58" s="20"/>
      <c r="BE58" s="20">
        <v>1.8271857923497267E-2</v>
      </c>
      <c r="BF58" s="9">
        <v>46.8</v>
      </c>
      <c r="BG58" s="9">
        <v>49.31218738132138</v>
      </c>
      <c r="BH58" s="9">
        <v>50.378578225528848</v>
      </c>
      <c r="BI58" s="9">
        <v>1.2765665828652204</v>
      </c>
      <c r="BJ58" s="9">
        <v>47.235725852473351</v>
      </c>
      <c r="BK58" s="9">
        <v>50.08210221528212</v>
      </c>
      <c r="BL58" s="9">
        <v>42.202209257698911</v>
      </c>
      <c r="BM58" s="9">
        <f ca="1"/>
        <v>50.60482061044808</v>
      </c>
      <c r="BN58" s="9">
        <v>48.320132800199531</v>
      </c>
      <c r="BY58" s="9">
        <v>11.266666666666666</v>
      </c>
      <c r="BZ58" s="9">
        <v>27.866666666666667</v>
      </c>
      <c r="CA58" s="33">
        <v>46676.145742817287</v>
      </c>
      <c r="CB58" s="9">
        <f ca="1"/>
        <v>8.1925925925925913</v>
      </c>
      <c r="CC58" s="9">
        <f ca="1"/>
        <v>6.3481481481481481</v>
      </c>
      <c r="CD58" s="33">
        <f ca="1"/>
        <v>12018.997299315344</v>
      </c>
    </row>
    <row r="59" spans="1:82" x14ac:dyDescent="0.25">
      <c r="A59" s="6">
        <v>48.7</v>
      </c>
      <c r="B59" s="7" t="b">
        <v>1</v>
      </c>
      <c r="U59" s="9"/>
      <c r="V59" s="9"/>
      <c r="W59" s="10"/>
      <c r="X59" s="20"/>
      <c r="Y59" s="20"/>
      <c r="Z59" s="20"/>
      <c r="AA59" s="20"/>
      <c r="AB59" s="20"/>
      <c r="AC59" s="20"/>
      <c r="AD59" s="20"/>
      <c r="AE59" s="20"/>
      <c r="AG59" s="9"/>
      <c r="AH59" s="9"/>
      <c r="AI59" s="10"/>
      <c r="AJ59" s="20"/>
      <c r="AK59" s="20"/>
      <c r="AL59" s="20"/>
      <c r="AM59" s="20"/>
      <c r="AN59" s="20"/>
      <c r="AO59" s="20"/>
      <c r="AP59" s="20"/>
      <c r="AQ59" s="20"/>
      <c r="AS59" s="9"/>
      <c r="AT59" s="9"/>
      <c r="AU59" s="10"/>
      <c r="AV59" s="20"/>
      <c r="AW59" s="20"/>
      <c r="AX59" s="20"/>
      <c r="AY59" s="20"/>
      <c r="AZ59" s="20"/>
      <c r="BA59" s="20"/>
      <c r="BB59" s="20"/>
      <c r="BC59" s="20"/>
      <c r="BE59" s="20">
        <v>1.8613387978142076E-2</v>
      </c>
      <c r="BF59" s="9">
        <v>47.1</v>
      </c>
      <c r="BG59" s="9">
        <v>49.384160612184886</v>
      </c>
      <c r="BH59" s="9">
        <v>50.434598107333265</v>
      </c>
      <c r="BI59" s="9">
        <v>1.3006531981722442</v>
      </c>
      <c r="BJ59" s="9">
        <v>47.332748595701865</v>
      </c>
      <c r="BK59" s="9">
        <v>50.142495367009261</v>
      </c>
      <c r="BL59" s="9">
        <v>42.25760495529174</v>
      </c>
      <c r="BM59" s="9">
        <f ca="1"/>
        <v>50.659456754072586</v>
      </c>
      <c r="BN59" s="9">
        <v>48.383899855903032</v>
      </c>
      <c r="BY59" s="9">
        <v>11.266666666666666</v>
      </c>
      <c r="BZ59" s="9">
        <v>33.4</v>
      </c>
      <c r="CA59" s="33">
        <v>59706.486649606813</v>
      </c>
      <c r="CB59" s="9">
        <f ca="1"/>
        <v>8.1925925925925913</v>
      </c>
      <c r="CC59" s="9">
        <f ca="1"/>
        <v>7.5777777777777784</v>
      </c>
      <c r="CD59" s="33">
        <f ca="1"/>
        <v>13111.383242039399</v>
      </c>
    </row>
    <row r="60" spans="1:82" x14ac:dyDescent="0.25">
      <c r="A60" s="6">
        <v>48.2</v>
      </c>
      <c r="B60" s="7" t="b">
        <v>1</v>
      </c>
      <c r="U60" s="9"/>
      <c r="V60" s="9"/>
      <c r="W60" s="10"/>
      <c r="X60" s="20"/>
      <c r="Y60" s="20"/>
      <c r="Z60" s="20"/>
      <c r="AA60" s="20"/>
      <c r="AB60" s="20"/>
      <c r="AC60" s="20"/>
      <c r="AD60" s="20"/>
      <c r="AE60" s="20"/>
      <c r="AG60" s="9"/>
      <c r="AH60" s="9"/>
      <c r="AI60" s="10"/>
      <c r="AJ60" s="20"/>
      <c r="AK60" s="20"/>
      <c r="AL60" s="20"/>
      <c r="AM60" s="20"/>
      <c r="AN60" s="20"/>
      <c r="AO60" s="20"/>
      <c r="AP60" s="20"/>
      <c r="AQ60" s="20"/>
      <c r="AS60" s="9"/>
      <c r="AT60" s="9"/>
      <c r="AU60" s="10"/>
      <c r="AV60" s="20"/>
      <c r="AW60" s="20"/>
      <c r="AX60" s="20"/>
      <c r="AY60" s="20"/>
      <c r="AZ60" s="20"/>
      <c r="BA60" s="20"/>
      <c r="BB60" s="20"/>
      <c r="BC60" s="20"/>
      <c r="BE60" s="20">
        <v>1.8954918032786885E-2</v>
      </c>
      <c r="BF60" s="9">
        <v>47.1</v>
      </c>
      <c r="BG60" s="9">
        <v>49.455018253380096</v>
      </c>
      <c r="BH60" s="9">
        <v>50.489810529103565</v>
      </c>
      <c r="BI60" s="9">
        <v>1.3247481972647939</v>
      </c>
      <c r="BJ60" s="9">
        <v>47.428217751794811</v>
      </c>
      <c r="BK60" s="9">
        <v>50.202001120940992</v>
      </c>
      <c r="BL60" s="9">
        <v>42.312494724308586</v>
      </c>
      <c r="BM60" s="9">
        <f ca="1"/>
        <v>50.713347407627872</v>
      </c>
      <c r="BN60" s="9">
        <v>48.44686589745114</v>
      </c>
      <c r="BY60" s="9">
        <v>11.266666666666666</v>
      </c>
      <c r="BZ60" s="9">
        <v>38.93333333333333</v>
      </c>
      <c r="CA60" s="33">
        <v>73439.454068804291</v>
      </c>
      <c r="CB60" s="9">
        <f ca="1"/>
        <v>8.1925925925925913</v>
      </c>
      <c r="CC60" s="9">
        <f ca="1"/>
        <v>8.8074074074074069</v>
      </c>
      <c r="CD60" s="33">
        <f ca="1"/>
        <v>14541.257965022916</v>
      </c>
    </row>
    <row r="61" spans="1:82" x14ac:dyDescent="0.25">
      <c r="A61" s="6">
        <v>47.7</v>
      </c>
      <c r="B61" s="7" t="b">
        <v>1</v>
      </c>
      <c r="U61" s="9"/>
      <c r="V61" s="9"/>
      <c r="W61" s="10"/>
      <c r="X61" s="20"/>
      <c r="Y61" s="20"/>
      <c r="Z61" s="20"/>
      <c r="AA61" s="20"/>
      <c r="AB61" s="20"/>
      <c r="AC61" s="20"/>
      <c r="AD61" s="20"/>
      <c r="AE61" s="20"/>
      <c r="AG61" s="9"/>
      <c r="AH61" s="9"/>
      <c r="AI61" s="10"/>
      <c r="AJ61" s="20"/>
      <c r="AK61" s="20"/>
      <c r="AL61" s="20"/>
      <c r="AM61" s="20"/>
      <c r="AN61" s="20"/>
      <c r="AO61" s="20"/>
      <c r="AP61" s="20"/>
      <c r="AQ61" s="20"/>
      <c r="AS61" s="9"/>
      <c r="AT61" s="9"/>
      <c r="AU61" s="10"/>
      <c r="AV61" s="20"/>
      <c r="AW61" s="20"/>
      <c r="AX61" s="20"/>
      <c r="AY61" s="20"/>
      <c r="AZ61" s="20"/>
      <c r="BA61" s="20"/>
      <c r="BB61" s="20"/>
      <c r="BC61" s="20"/>
      <c r="BE61" s="20">
        <v>1.9296448087431695E-2</v>
      </c>
      <c r="BF61" s="9">
        <v>47.1</v>
      </c>
      <c r="BG61" s="9">
        <v>49.524798165478273</v>
      </c>
      <c r="BH61" s="9">
        <v>50.544242252657114</v>
      </c>
      <c r="BI61" s="9">
        <v>1.3488515859811445</v>
      </c>
      <c r="BJ61" s="9">
        <v>47.522185863625204</v>
      </c>
      <c r="BK61" s="9">
        <v>50.260649044289082</v>
      </c>
      <c r="BL61" s="9">
        <v>42.366892178565244</v>
      </c>
      <c r="BM61" s="9">
        <f ca="1"/>
        <v>50.766516399669015</v>
      </c>
      <c r="BN61" s="9">
        <v>48.509055558357531</v>
      </c>
      <c r="BY61" s="9">
        <v>11.266666666666666</v>
      </c>
      <c r="BZ61" s="9">
        <v>44.466666666666669</v>
      </c>
      <c r="CA61" s="33">
        <v>87705.51041336362</v>
      </c>
      <c r="CB61" s="9">
        <f ca="1"/>
        <v>8.1925925925925913</v>
      </c>
      <c r="CC61" s="9">
        <f ca="1"/>
        <v>10.037037037037038</v>
      </c>
      <c r="CD61" s="33">
        <f ca="1"/>
        <v>16236.876006582574</v>
      </c>
    </row>
    <row r="62" spans="1:82" x14ac:dyDescent="0.25">
      <c r="A62" s="6">
        <v>47.4</v>
      </c>
      <c r="B62" s="7" t="b">
        <v>1</v>
      </c>
      <c r="U62" s="9"/>
      <c r="V62" s="9"/>
      <c r="W62" s="10"/>
      <c r="X62" s="20"/>
      <c r="Y62" s="20"/>
      <c r="Z62" s="20"/>
      <c r="AA62" s="20"/>
      <c r="AB62" s="20"/>
      <c r="AC62" s="20"/>
      <c r="AD62" s="20"/>
      <c r="AE62" s="20"/>
      <c r="AG62" s="9"/>
      <c r="AH62" s="9"/>
      <c r="AI62" s="10"/>
      <c r="AJ62" s="20"/>
      <c r="AK62" s="20"/>
      <c r="AL62" s="20"/>
      <c r="AM62" s="20"/>
      <c r="AN62" s="20"/>
      <c r="AO62" s="20"/>
      <c r="AP62" s="20"/>
      <c r="AQ62" s="20"/>
      <c r="AS62" s="9"/>
      <c r="AT62" s="9"/>
      <c r="AU62" s="10"/>
      <c r="AV62" s="20"/>
      <c r="AW62" s="20"/>
      <c r="AX62" s="20"/>
      <c r="AY62" s="20"/>
      <c r="AZ62" s="20"/>
      <c r="BA62" s="20"/>
      <c r="BB62" s="20"/>
      <c r="BC62" s="20"/>
      <c r="BE62" s="20">
        <v>1.9637978142076504E-2</v>
      </c>
      <c r="BF62" s="9">
        <v>47.1</v>
      </c>
      <c r="BG62" s="9">
        <v>49.593536277394676</v>
      </c>
      <c r="BH62" s="9">
        <v>50.5979186949005</v>
      </c>
      <c r="BI62" s="9">
        <v>1.3729633701656958</v>
      </c>
      <c r="BJ62" s="9">
        <v>47.614702806452414</v>
      </c>
      <c r="BK62" s="9">
        <v>50.318467213432029</v>
      </c>
      <c r="BL62" s="9">
        <v>42.420810332066608</v>
      </c>
      <c r="BM62" s="9">
        <f ca="1"/>
        <v>50.818986390246636</v>
      </c>
      <c r="BN62" s="9">
        <v>48.570492294019445</v>
      </c>
      <c r="BY62" s="9">
        <v>11.266666666666666</v>
      </c>
      <c r="BZ62" s="9">
        <v>50</v>
      </c>
      <c r="CA62" s="33">
        <v>102390.13872039512</v>
      </c>
      <c r="CB62" s="9">
        <f ca="1"/>
        <v>8.1925925925925913</v>
      </c>
      <c r="CC62" s="9">
        <f ca="1"/>
        <v>11.266666666666666</v>
      </c>
      <c r="CD62" s="33">
        <f ca="1"/>
        <v>18147.724176485284</v>
      </c>
    </row>
    <row r="63" spans="1:82" x14ac:dyDescent="0.25">
      <c r="A63" s="6">
        <v>47.1</v>
      </c>
      <c r="B63" s="7" t="b">
        <v>1</v>
      </c>
      <c r="U63" s="9"/>
      <c r="V63" s="9"/>
      <c r="W63" s="10"/>
      <c r="X63" s="20"/>
      <c r="Y63" s="20"/>
      <c r="Z63" s="20"/>
      <c r="AA63" s="20"/>
      <c r="AB63" s="20"/>
      <c r="AC63" s="20"/>
      <c r="AD63" s="20"/>
      <c r="AE63" s="20"/>
      <c r="AG63" s="9"/>
      <c r="AH63" s="9"/>
      <c r="AI63" s="10"/>
      <c r="AJ63" s="20"/>
      <c r="AK63" s="20"/>
      <c r="AL63" s="20"/>
      <c r="AM63" s="20"/>
      <c r="AN63" s="20"/>
      <c r="AO63" s="20"/>
      <c r="AP63" s="20"/>
      <c r="AQ63" s="20"/>
      <c r="AS63" s="9"/>
      <c r="AT63" s="9"/>
      <c r="AU63" s="10"/>
      <c r="AV63" s="20"/>
      <c r="AW63" s="20"/>
      <c r="AX63" s="20"/>
      <c r="AY63" s="20"/>
      <c r="AZ63" s="20"/>
      <c r="BA63" s="20"/>
      <c r="BB63" s="20"/>
      <c r="BC63" s="20"/>
      <c r="BE63" s="20">
        <v>1.9979508196721313E-2</v>
      </c>
      <c r="BF63" s="9">
        <v>47.1</v>
      </c>
      <c r="BG63" s="9">
        <v>49.661266716733742</v>
      </c>
      <c r="BH63" s="9">
        <v>50.65086401760076</v>
      </c>
      <c r="BI63" s="9">
        <v>1.3970835556689563</v>
      </c>
      <c r="BJ63" s="9">
        <v>47.705815967058719</v>
      </c>
      <c r="BK63" s="9">
        <v>50.37548231365912</v>
      </c>
      <c r="BL63" s="9">
        <v>42.474261635365146</v>
      </c>
      <c r="BM63" s="9">
        <f ca="1"/>
        <v>50.870778947459911</v>
      </c>
      <c r="BN63" s="9">
        <v>48.631198457485162</v>
      </c>
      <c r="BY63" s="9">
        <v>16.799999999999997</v>
      </c>
      <c r="BZ63" s="9">
        <v>0.2</v>
      </c>
      <c r="CA63" s="33">
        <v>36230.926973174646</v>
      </c>
      <c r="CB63" s="9">
        <f ca="1"/>
        <v>9.4222222222222207</v>
      </c>
      <c r="CC63" s="9">
        <f ca="1"/>
        <v>0.20000000000000018</v>
      </c>
      <c r="CD63" s="33">
        <f ca="1"/>
        <v>25176.935087161342</v>
      </c>
    </row>
    <row r="64" spans="1:82" x14ac:dyDescent="0.25">
      <c r="A64" s="6">
        <v>46.8</v>
      </c>
      <c r="B64" s="7" t="b">
        <v>1</v>
      </c>
      <c r="U64" s="9"/>
      <c r="V64" s="9"/>
      <c r="W64" s="10"/>
      <c r="X64" s="20"/>
      <c r="Y64" s="20"/>
      <c r="Z64" s="20"/>
      <c r="AA64" s="20"/>
      <c r="AB64" s="20"/>
      <c r="AC64" s="20"/>
      <c r="AD64" s="20"/>
      <c r="AE64" s="20"/>
      <c r="AG64" s="9"/>
      <c r="AH64" s="9"/>
      <c r="AI64" s="10"/>
      <c r="AJ64" s="20"/>
      <c r="AK64" s="20"/>
      <c r="AL64" s="20"/>
      <c r="AM64" s="20"/>
      <c r="AN64" s="20"/>
      <c r="AO64" s="20"/>
      <c r="AP64" s="20"/>
      <c r="AQ64" s="20"/>
      <c r="AS64" s="9"/>
      <c r="AT64" s="9"/>
      <c r="AU64" s="10"/>
      <c r="AV64" s="20"/>
      <c r="AW64" s="20"/>
      <c r="AX64" s="20"/>
      <c r="AY64" s="20"/>
      <c r="AZ64" s="20"/>
      <c r="BA64" s="20"/>
      <c r="BB64" s="20"/>
      <c r="BC64" s="20"/>
      <c r="BE64" s="20">
        <v>2.0321038251366118E-2</v>
      </c>
      <c r="BF64" s="9">
        <v>47.4</v>
      </c>
      <c r="BG64" s="9">
        <v>49.728021929269403</v>
      </c>
      <c r="BH64" s="9">
        <v>50.703101209736687</v>
      </c>
      <c r="BI64" s="9">
        <v>1.4212121483475284</v>
      </c>
      <c r="BJ64" s="9">
        <v>47.79557040802105</v>
      </c>
      <c r="BK64" s="9">
        <v>50.431719730655438</v>
      </c>
      <c r="BL64" s="9">
        <v>42.527258009133945</v>
      </c>
      <c r="BM64" s="9">
        <f ca="1"/>
        <v>50.921914617776977</v>
      </c>
      <c r="BN64" s="9">
        <v>48.691195369142548</v>
      </c>
      <c r="BY64" s="9">
        <v>16.799999999999997</v>
      </c>
      <c r="BZ64" s="9">
        <v>5.7333333333333334</v>
      </c>
      <c r="CA64" s="33">
        <v>14784.188084536028</v>
      </c>
      <c r="CB64" s="9">
        <f ca="1"/>
        <v>9.4222222222222207</v>
      </c>
      <c r="CC64" s="9">
        <f ca="1"/>
        <v>1.4296296296296298</v>
      </c>
      <c r="CD64" s="33">
        <f ca="1"/>
        <v>16208.446712552664</v>
      </c>
    </row>
    <row r="65" spans="1:82" x14ac:dyDescent="0.25">
      <c r="A65" s="6">
        <v>46.5</v>
      </c>
      <c r="B65" s="7" t="b">
        <v>1</v>
      </c>
      <c r="U65" s="9"/>
      <c r="V65" s="9"/>
      <c r="W65" s="10"/>
      <c r="X65" s="20"/>
      <c r="Y65" s="20"/>
      <c r="Z65" s="20"/>
      <c r="AA65" s="20"/>
      <c r="AB65" s="20"/>
      <c r="AC65" s="20"/>
      <c r="AD65" s="20"/>
      <c r="AE65" s="20"/>
      <c r="AG65" s="9"/>
      <c r="AH65" s="9"/>
      <c r="AI65" s="10"/>
      <c r="AJ65" s="20"/>
      <c r="AK65" s="20"/>
      <c r="AL65" s="20"/>
      <c r="AM65" s="20"/>
      <c r="AN65" s="20"/>
      <c r="AO65" s="20"/>
      <c r="AP65" s="20"/>
      <c r="AQ65" s="20"/>
      <c r="AS65" s="9"/>
      <c r="AT65" s="9"/>
      <c r="AU65" s="10"/>
      <c r="AV65" s="20"/>
      <c r="AW65" s="20"/>
      <c r="AX65" s="20"/>
      <c r="AY65" s="20"/>
      <c r="AZ65" s="20"/>
      <c r="BA65" s="20"/>
      <c r="BB65" s="20"/>
      <c r="BC65" s="20"/>
      <c r="BE65" s="20">
        <v>2.0662568306010928E-2</v>
      </c>
      <c r="BF65" s="9">
        <v>47.4</v>
      </c>
      <c r="BG65" s="9">
        <v>49.793832788633168</v>
      </c>
      <c r="BH65" s="9">
        <v>50.754652163157587</v>
      </c>
      <c r="BI65" s="9">
        <v>1.4453491540641641</v>
      </c>
      <c r="BJ65" s="9">
        <v>47.884009018578901</v>
      </c>
      <c r="BK65" s="9">
        <v>50.487203634538886</v>
      </c>
      <c r="BL65" s="9">
        <v>42.579810875210704</v>
      </c>
      <c r="BM65" s="9">
        <f ca="1"/>
        <v>50.9724129907259</v>
      </c>
      <c r="BN65" s="9">
        <v>48.750503380909976</v>
      </c>
      <c r="BY65" s="9">
        <v>16.799999999999997</v>
      </c>
      <c r="BZ65" s="9">
        <v>11.266666666666666</v>
      </c>
      <c r="CA65" s="33">
        <v>14350.123357382494</v>
      </c>
      <c r="CB65" s="9">
        <f ca="1"/>
        <v>9.4222222222222207</v>
      </c>
      <c r="CC65" s="9">
        <f ca="1"/>
        <v>2.6592592592592594</v>
      </c>
      <c r="CD65" s="33">
        <f ca="1"/>
        <v>13161.772685752843</v>
      </c>
    </row>
    <row r="66" spans="1:82" x14ac:dyDescent="0.25">
      <c r="A66" s="6">
        <v>45.7</v>
      </c>
      <c r="B66" s="7" t="b">
        <v>1</v>
      </c>
      <c r="U66" s="9"/>
      <c r="V66" s="9"/>
      <c r="W66" s="10"/>
      <c r="X66" s="20"/>
      <c r="Y66" s="20"/>
      <c r="Z66" s="20"/>
      <c r="AA66" s="20"/>
      <c r="AB66" s="20"/>
      <c r="AC66" s="20"/>
      <c r="AD66" s="20"/>
      <c r="AE66" s="20"/>
      <c r="AG66" s="9"/>
      <c r="AH66" s="9"/>
      <c r="AI66" s="10"/>
      <c r="AJ66" s="20"/>
      <c r="AK66" s="20"/>
      <c r="AL66" s="20"/>
      <c r="AM66" s="20"/>
      <c r="AN66" s="20"/>
      <c r="AO66" s="20"/>
      <c r="AP66" s="20"/>
      <c r="AQ66" s="20"/>
      <c r="AS66" s="9"/>
      <c r="AT66" s="9"/>
      <c r="AU66" s="10"/>
      <c r="AV66" s="20"/>
      <c r="AW66" s="20"/>
      <c r="AX66" s="20"/>
      <c r="AY66" s="20"/>
      <c r="AZ66" s="20"/>
      <c r="BA66" s="20"/>
      <c r="BB66" s="20"/>
      <c r="BC66" s="20"/>
      <c r="BE66" s="20">
        <v>2.1004098360655737E-2</v>
      </c>
      <c r="BF66" s="9">
        <v>47.6</v>
      </c>
      <c r="BG66" s="9">
        <v>49.858728697160132</v>
      </c>
      <c r="BH66" s="9">
        <v>50.80553774219451</v>
      </c>
      <c r="BI66" s="9">
        <v>1.4694945786877511</v>
      </c>
      <c r="BJ66" s="9">
        <v>47.971172653393928</v>
      </c>
      <c r="BK66" s="9">
        <v>50.541957057167835</v>
      </c>
      <c r="BL66" s="9">
        <v>42.631931185341728</v>
      </c>
      <c r="BM66" s="9">
        <f ca="1"/>
        <v>51.022292758492199</v>
      </c>
      <c r="BN66" s="9">
        <v>48.80914193544659</v>
      </c>
      <c r="BY66" s="9">
        <v>16.799999999999997</v>
      </c>
      <c r="BZ66" s="9">
        <v>16.799999999999997</v>
      </c>
      <c r="CA66" s="33">
        <v>19372.429800691341</v>
      </c>
      <c r="CB66" s="9">
        <f ca="1"/>
        <v>9.4222222222222207</v>
      </c>
      <c r="CC66" s="9">
        <f ca="1"/>
        <v>3.8888888888888893</v>
      </c>
      <c r="CD66" s="33">
        <f ca="1"/>
        <v>11862.511184611552</v>
      </c>
    </row>
    <row r="67" spans="1:82" x14ac:dyDescent="0.25">
      <c r="A67" s="6">
        <v>45.3</v>
      </c>
      <c r="B67" s="7" t="b">
        <v>1</v>
      </c>
      <c r="U67" s="9"/>
      <c r="V67" s="9"/>
      <c r="W67" s="10"/>
      <c r="X67" s="20"/>
      <c r="Y67" s="20"/>
      <c r="Z67" s="20"/>
      <c r="AA67" s="20"/>
      <c r="AB67" s="20"/>
      <c r="AC67" s="20"/>
      <c r="AD67" s="20"/>
      <c r="AE67" s="20"/>
      <c r="AG67" s="9"/>
      <c r="AH67" s="9"/>
      <c r="AI67" s="10"/>
      <c r="AJ67" s="20"/>
      <c r="AK67" s="20"/>
      <c r="AL67" s="20"/>
      <c r="AM67" s="20"/>
      <c r="AN67" s="20"/>
      <c r="AO67" s="20"/>
      <c r="AP67" s="20"/>
      <c r="AQ67" s="20"/>
      <c r="AS67" s="9"/>
      <c r="AT67" s="9"/>
      <c r="AU67" s="10"/>
      <c r="AV67" s="20"/>
      <c r="AW67" s="20"/>
      <c r="AX67" s="20"/>
      <c r="AY67" s="20"/>
      <c r="AZ67" s="20"/>
      <c r="BA67" s="20"/>
      <c r="BB67" s="20"/>
      <c r="BC67" s="20"/>
      <c r="BE67" s="20">
        <v>2.1345628415300546E-2</v>
      </c>
      <c r="BF67" s="9">
        <v>47.6</v>
      </c>
      <c r="BG67" s="9">
        <v>49.922737678737278</v>
      </c>
      <c r="BH67" s="9">
        <v>50.855777847797697</v>
      </c>
      <c r="BI67" s="9">
        <v>1.4936484280932956</v>
      </c>
      <c r="BJ67" s="9">
        <v>48.057100260352811</v>
      </c>
      <c r="BK67" s="9">
        <v>50.596001963358766</v>
      </c>
      <c r="BL67" s="9">
        <v>42.683629447830825</v>
      </c>
      <c r="BM67" s="9">
        <f ca="1"/>
        <v>51.071571770899702</v>
      </c>
      <c r="BN67" s="9">
        <v>48.86712962084269</v>
      </c>
      <c r="BY67" s="9">
        <v>16.799999999999997</v>
      </c>
      <c r="BZ67" s="9">
        <v>22.333333333333332</v>
      </c>
      <c r="CA67" s="33">
        <v>27282.575910479769</v>
      </c>
      <c r="CB67" s="9">
        <f ca="1"/>
        <v>9.4222222222222207</v>
      </c>
      <c r="CC67" s="9">
        <f ca="1"/>
        <v>5.1185185185185187</v>
      </c>
      <c r="CD67" s="33">
        <f ca="1"/>
        <v>11543.438836485266</v>
      </c>
    </row>
    <row r="68" spans="1:82" x14ac:dyDescent="0.25">
      <c r="A68" s="6">
        <v>76.400000000000006</v>
      </c>
      <c r="B68" s="7" t="b">
        <v>1</v>
      </c>
      <c r="U68" s="9"/>
      <c r="V68" s="9"/>
      <c r="W68" s="10"/>
      <c r="X68" s="20"/>
      <c r="Y68" s="20"/>
      <c r="Z68" s="20"/>
      <c r="AA68" s="20"/>
      <c r="AB68" s="20"/>
      <c r="AC68" s="20"/>
      <c r="AD68" s="20"/>
      <c r="AE68" s="20"/>
      <c r="AG68" s="9"/>
      <c r="AH68" s="9"/>
      <c r="AI68" s="10"/>
      <c r="AJ68" s="20"/>
      <c r="AK68" s="20"/>
      <c r="AL68" s="20"/>
      <c r="AM68" s="20"/>
      <c r="AN68" s="20"/>
      <c r="AO68" s="20"/>
      <c r="AP68" s="20"/>
      <c r="AQ68" s="20"/>
      <c r="AS68" s="9"/>
      <c r="AT68" s="9"/>
      <c r="AU68" s="10"/>
      <c r="AV68" s="20"/>
      <c r="AW68" s="20"/>
      <c r="AX68" s="20"/>
      <c r="AY68" s="20"/>
      <c r="AZ68" s="20"/>
      <c r="BA68" s="20"/>
      <c r="BB68" s="20"/>
      <c r="BC68" s="20"/>
      <c r="BE68" s="20">
        <v>2.1687158469945355E-2</v>
      </c>
      <c r="BF68" s="9">
        <v>47.7</v>
      </c>
      <c r="BG68" s="9">
        <v>49.985886464405752</v>
      </c>
      <c r="BH68" s="9">
        <v>50.905391476710619</v>
      </c>
      <c r="BI68" s="9">
        <v>1.517810708161988</v>
      </c>
      <c r="BJ68" s="9">
        <v>48.141828998439372</v>
      </c>
      <c r="BK68" s="9">
        <v>50.649359316583009</v>
      </c>
      <c r="BL68" s="9">
        <v>42.734915752276834</v>
      </c>
      <c r="BM68" s="9">
        <f ca="1"/>
        <v>51.120267086200371</v>
      </c>
      <c r="BN68" s="9">
        <v>48.924484221201837</v>
      </c>
      <c r="BY68" s="9">
        <v>16.799999999999997</v>
      </c>
      <c r="BZ68" s="9">
        <v>27.866666666666667</v>
      </c>
      <c r="CA68" s="33">
        <v>37014.761921103447</v>
      </c>
      <c r="CB68" s="9">
        <f ca="1"/>
        <v>9.4222222222222207</v>
      </c>
      <c r="CC68" s="9">
        <f ca="1"/>
        <v>6.3481481481481481</v>
      </c>
      <c r="CD68" s="33">
        <f ca="1"/>
        <v>11875.045630018994</v>
      </c>
    </row>
    <row r="69" spans="1:82" x14ac:dyDescent="0.25">
      <c r="A69" s="6">
        <v>76.2</v>
      </c>
      <c r="B69" s="7" t="b">
        <v>1</v>
      </c>
      <c r="U69" s="9"/>
      <c r="V69" s="9"/>
      <c r="W69" s="10"/>
      <c r="X69" s="20"/>
      <c r="Y69" s="20"/>
      <c r="Z69" s="20"/>
      <c r="AA69" s="20"/>
      <c r="AB69" s="20"/>
      <c r="AC69" s="20"/>
      <c r="AD69" s="20"/>
      <c r="AE69" s="20"/>
      <c r="AG69" s="9"/>
      <c r="AH69" s="9"/>
      <c r="AI69" s="10"/>
      <c r="AJ69" s="20"/>
      <c r="AK69" s="20"/>
      <c r="AL69" s="20"/>
      <c r="AM69" s="20"/>
      <c r="AN69" s="20"/>
      <c r="AO69" s="20"/>
      <c r="AP69" s="20"/>
      <c r="AQ69" s="20"/>
      <c r="AS69" s="9"/>
      <c r="AT69" s="9"/>
      <c r="AU69" s="10"/>
      <c r="AV69" s="20"/>
      <c r="AW69" s="20"/>
      <c r="AX69" s="20"/>
      <c r="AY69" s="20"/>
      <c r="AZ69" s="20"/>
      <c r="BA69" s="20"/>
      <c r="BB69" s="20"/>
      <c r="BC69" s="20"/>
      <c r="BE69" s="20">
        <v>2.2028688524590164E-2</v>
      </c>
      <c r="BF69" s="9">
        <v>47.7</v>
      </c>
      <c r="BG69" s="9">
        <v>50.048200571387298</v>
      </c>
      <c r="BH69" s="9">
        <v>50.954396776137273</v>
      </c>
      <c r="BI69" s="9">
        <v>1.5419814247811474</v>
      </c>
      <c r="BJ69" s="9">
        <v>48.225394346590143</v>
      </c>
      <c r="BK69" s="9">
        <v>50.70204913965037</v>
      </c>
      <c r="BL69" s="9">
        <v>42.785799792564561</v>
      </c>
      <c r="BM69" s="9">
        <f ca="1"/>
        <v>51.168395018053133</v>
      </c>
      <c r="BN69" s="9">
        <v>48.981222763482755</v>
      </c>
      <c r="BY69" s="9">
        <v>16.799999999999997</v>
      </c>
      <c r="BZ69" s="9">
        <v>33.4</v>
      </c>
      <c r="CA69" s="33">
        <v>48010.062065238482</v>
      </c>
      <c r="CB69" s="9">
        <f ca="1"/>
        <v>9.4222222222222207</v>
      </c>
      <c r="CC69" s="9">
        <f ca="1"/>
        <v>7.5777777777777784</v>
      </c>
      <c r="CD69" s="33">
        <f ca="1"/>
        <v>12677.30694130598</v>
      </c>
    </row>
    <row r="70" spans="1:82" x14ac:dyDescent="0.25">
      <c r="A70" s="6">
        <v>76.099999999999994</v>
      </c>
      <c r="B70" s="7" t="b">
        <v>1</v>
      </c>
      <c r="U70" s="9"/>
      <c r="V70" s="9"/>
      <c r="W70" s="10"/>
      <c r="X70" s="20"/>
      <c r="Y70" s="20"/>
      <c r="Z70" s="20"/>
      <c r="AA70" s="20"/>
      <c r="AB70" s="20"/>
      <c r="AC70" s="20"/>
      <c r="AD70" s="20"/>
      <c r="AE70" s="20"/>
      <c r="AG70" s="9"/>
      <c r="AH70" s="9"/>
      <c r="AI70" s="10"/>
      <c r="AJ70" s="20"/>
      <c r="AK70" s="20"/>
      <c r="AL70" s="20"/>
      <c r="AM70" s="20"/>
      <c r="AN70" s="20"/>
      <c r="AO70" s="20"/>
      <c r="AP70" s="20"/>
      <c r="AQ70" s="20"/>
      <c r="AS70" s="9"/>
      <c r="AT70" s="9"/>
      <c r="AU70" s="10"/>
      <c r="AV70" s="20"/>
      <c r="AW70" s="20"/>
      <c r="AX70" s="20"/>
      <c r="AY70" s="20"/>
      <c r="AZ70" s="20"/>
      <c r="BA70" s="20"/>
      <c r="BB70" s="20"/>
      <c r="BC70" s="20"/>
      <c r="BE70" s="20">
        <v>2.2370218579234973E-2</v>
      </c>
      <c r="BF70" s="9">
        <v>47.7</v>
      </c>
      <c r="BG70" s="9">
        <v>50.109704376133649</v>
      </c>
      <c r="BH70" s="9">
        <v>51.002811094309493</v>
      </c>
      <c r="BI70" s="9">
        <v>1.5661605838442851</v>
      </c>
      <c r="BJ70" s="9">
        <v>48.307830204352079</v>
      </c>
      <c r="BK70" s="9">
        <v>50.754090570833789</v>
      </c>
      <c r="BL70" s="9">
        <v>42.8362908882577</v>
      </c>
      <c r="BM70" s="9">
        <f ca="1"/>
        <v>51.215971179032145</v>
      </c>
      <c r="BN70" s="9">
        <v>49.037361560931124</v>
      </c>
      <c r="BY70" s="9">
        <v>16.799999999999997</v>
      </c>
      <c r="BZ70" s="9">
        <v>38.93333333333333</v>
      </c>
      <c r="CA70" s="33">
        <v>59935.546154998388</v>
      </c>
      <c r="CB70" s="9">
        <f ca="1"/>
        <v>9.4222222222222207</v>
      </c>
      <c r="CC70" s="9">
        <f ca="1"/>
        <v>8.8074074074074069</v>
      </c>
      <c r="CD70" s="33">
        <f ca="1"/>
        <v>13838.705913988326</v>
      </c>
    </row>
    <row r="71" spans="1:82" x14ac:dyDescent="0.25">
      <c r="A71" s="6">
        <v>75.900000000000006</v>
      </c>
      <c r="B71" s="7" t="b">
        <v>1</v>
      </c>
      <c r="U71" s="9"/>
      <c r="V71" s="9"/>
      <c r="W71" s="10"/>
      <c r="X71" s="20"/>
      <c r="Y71" s="20"/>
      <c r="Z71" s="20"/>
      <c r="AA71" s="20"/>
      <c r="AB71" s="20"/>
      <c r="AC71" s="20"/>
      <c r="AD71" s="20"/>
      <c r="AE71" s="20"/>
      <c r="AG71" s="9"/>
      <c r="AH71" s="9"/>
      <c r="AI71" s="10"/>
      <c r="AJ71" s="20"/>
      <c r="AK71" s="20"/>
      <c r="AL71" s="20"/>
      <c r="AM71" s="20"/>
      <c r="AN71" s="20"/>
      <c r="AO71" s="20"/>
      <c r="AP71" s="20"/>
      <c r="AQ71" s="20"/>
      <c r="AS71" s="9"/>
      <c r="AT71" s="9"/>
      <c r="AU71" s="10"/>
      <c r="AV71" s="20"/>
      <c r="AW71" s="20"/>
      <c r="AX71" s="20"/>
      <c r="AY71" s="20"/>
      <c r="AZ71" s="20"/>
      <c r="BA71" s="20"/>
      <c r="BB71" s="20"/>
      <c r="BC71" s="20"/>
      <c r="BE71" s="20">
        <v>2.2711748633879782E-2</v>
      </c>
      <c r="BF71" s="9">
        <v>47.7</v>
      </c>
      <c r="BG71" s="9">
        <v>50.170421181935026</v>
      </c>
      <c r="BH71" s="9">
        <v>51.050651027320278</v>
      </c>
      <c r="BI71" s="9">
        <v>1.5903481912510908</v>
      </c>
      <c r="BJ71" s="9">
        <v>48.389168985074178</v>
      </c>
      <c r="BK71" s="9">
        <v>50.805501915841845</v>
      </c>
      <c r="BL71" s="9">
        <v>42.886398004527365</v>
      </c>
      <c r="BM71" s="9">
        <f ca="1"/>
        <v>51.2630105209698</v>
      </c>
      <c r="BN71" s="9">
        <v>49.092916253397568</v>
      </c>
      <c r="BY71" s="9">
        <v>16.799999999999997</v>
      </c>
      <c r="BZ71" s="9">
        <v>44.466666666666669</v>
      </c>
      <c r="CA71" s="33">
        <v>72575.828061097185</v>
      </c>
      <c r="CB71" s="9">
        <f ca="1"/>
        <v>9.4222222222222207</v>
      </c>
      <c r="CC71" s="9">
        <f ca="1"/>
        <v>10.037037037037038</v>
      </c>
      <c r="CD71" s="33">
        <f ca="1"/>
        <v>15284.488967536796</v>
      </c>
    </row>
    <row r="72" spans="1:82" x14ac:dyDescent="0.25">
      <c r="A72" s="6">
        <v>75.7</v>
      </c>
      <c r="B72" s="7" t="b">
        <v>1</v>
      </c>
      <c r="U72" s="9"/>
      <c r="V72" s="9"/>
      <c r="W72" s="10"/>
      <c r="X72" s="20"/>
      <c r="Y72" s="20"/>
      <c r="Z72" s="20"/>
      <c r="AA72" s="20"/>
      <c r="AB72" s="20"/>
      <c r="AC72" s="20"/>
      <c r="AD72" s="20"/>
      <c r="AE72" s="20"/>
      <c r="AG72" s="9"/>
      <c r="AH72" s="9"/>
      <c r="AI72" s="10"/>
      <c r="AJ72" s="20"/>
      <c r="AK72" s="20"/>
      <c r="AL72" s="20"/>
      <c r="AM72" s="20"/>
      <c r="AN72" s="20"/>
      <c r="AO72" s="20"/>
      <c r="AP72" s="20"/>
      <c r="AQ72" s="20"/>
      <c r="AS72" s="9"/>
      <c r="AT72" s="9"/>
      <c r="AU72" s="10"/>
      <c r="AV72" s="20"/>
      <c r="AW72" s="20"/>
      <c r="AX72" s="20"/>
      <c r="AY72" s="20"/>
      <c r="AZ72" s="20"/>
      <c r="BA72" s="20"/>
      <c r="BB72" s="20"/>
      <c r="BC72" s="20"/>
      <c r="BE72" s="20">
        <v>2.3053278688524591E-2</v>
      </c>
      <c r="BF72" s="9">
        <v>47.8</v>
      </c>
      <c r="BG72" s="9">
        <v>50.230373281568447</v>
      </c>
      <c r="BH72" s="9">
        <v>51.097932462550062</v>
      </c>
      <c r="BI72" s="9">
        <v>1.6145442529074163</v>
      </c>
      <c r="BJ72" s="9">
        <v>48.469441702290297</v>
      </c>
      <c r="BK72" s="9">
        <v>50.856300696003494</v>
      </c>
      <c r="BL72" s="9">
        <v>42.936129770736841</v>
      </c>
      <c r="BM72" s="9">
        <f ca="1"/>
        <v>51.309527372408517</v>
      </c>
      <c r="BN72" s="9">
        <v>49.147901844808302</v>
      </c>
      <c r="BY72" s="9">
        <v>16.799999999999997</v>
      </c>
      <c r="BZ72" s="9">
        <v>50</v>
      </c>
      <c r="CA72" s="33">
        <v>85783.147818472047</v>
      </c>
      <c r="CB72" s="9">
        <f ca="1"/>
        <v>9.4222222222222207</v>
      </c>
      <c r="CC72" s="9">
        <f ca="1"/>
        <v>11.266666666666666</v>
      </c>
      <c r="CD72" s="33">
        <f ca="1"/>
        <v>16961.721307573433</v>
      </c>
    </row>
    <row r="73" spans="1:82" x14ac:dyDescent="0.25">
      <c r="A73" s="6">
        <v>75.599999999999994</v>
      </c>
      <c r="B73" s="7" t="b">
        <v>1</v>
      </c>
      <c r="U73" s="9"/>
      <c r="V73" s="9"/>
      <c r="W73" s="10"/>
      <c r="X73" s="20"/>
      <c r="Y73" s="20"/>
      <c r="Z73" s="20"/>
      <c r="AA73" s="20"/>
      <c r="AB73" s="20"/>
      <c r="AC73" s="20"/>
      <c r="AD73" s="20"/>
      <c r="AE73" s="20"/>
      <c r="AG73" s="9"/>
      <c r="AH73" s="9"/>
      <c r="AI73" s="10"/>
      <c r="AJ73" s="20"/>
      <c r="AK73" s="20"/>
      <c r="AL73" s="20"/>
      <c r="AM73" s="20"/>
      <c r="AN73" s="20"/>
      <c r="AO73" s="20"/>
      <c r="AP73" s="20"/>
      <c r="AQ73" s="20"/>
      <c r="AS73" s="9"/>
      <c r="AT73" s="9"/>
      <c r="AU73" s="10"/>
      <c r="AV73" s="20"/>
      <c r="AW73" s="20"/>
      <c r="AX73" s="20"/>
      <c r="AY73" s="20"/>
      <c r="AZ73" s="20"/>
      <c r="BA73" s="20"/>
      <c r="BB73" s="20"/>
      <c r="BC73" s="20"/>
      <c r="BE73" s="20">
        <v>2.3394808743169401E-2</v>
      </c>
      <c r="BF73" s="9">
        <v>47.8</v>
      </c>
      <c r="BG73" s="9">
        <v>50.289582015417402</v>
      </c>
      <c r="BH73" s="9">
        <v>51.144670618980868</v>
      </c>
      <c r="BI73" s="9">
        <v>1.6387487747253329</v>
      </c>
      <c r="BJ73" s="9">
        <v>48.548678049883762</v>
      </c>
      <c r="BK73" s="9">
        <v>50.906503692993383</v>
      </c>
      <c r="BL73" s="9">
        <v>42.985494497791798</v>
      </c>
      <c r="BM73" s="9">
        <f ca="1"/>
        <v>51.355535473408352</v>
      </c>
      <c r="BN73" s="9">
        <v>49.202332738028716</v>
      </c>
      <c r="BY73" s="9">
        <v>22.333333333333332</v>
      </c>
      <c r="BZ73" s="9">
        <v>0.2</v>
      </c>
      <c r="CA73" s="33">
        <v>44613.521705742503</v>
      </c>
      <c r="CB73" s="9">
        <f ca="1"/>
        <v>10.65185185185185</v>
      </c>
      <c r="CC73" s="9">
        <f ca="1"/>
        <v>0.20000000000000018</v>
      </c>
      <c r="CD73" s="33">
        <f ca="1"/>
        <v>27002.802453907032</v>
      </c>
    </row>
    <row r="74" spans="1:82" x14ac:dyDescent="0.25">
      <c r="A74" s="6">
        <v>75.400000000000006</v>
      </c>
      <c r="B74" s="7" t="b">
        <v>1</v>
      </c>
      <c r="U74" s="9"/>
      <c r="V74" s="9"/>
      <c r="W74" s="10"/>
      <c r="X74" s="20"/>
      <c r="Y74" s="20"/>
      <c r="Z74" s="20"/>
      <c r="AA74" s="20"/>
      <c r="AB74" s="20"/>
      <c r="AC74" s="20"/>
      <c r="AD74" s="20"/>
      <c r="AE74" s="20"/>
      <c r="AG74" s="9"/>
      <c r="AH74" s="9"/>
      <c r="AI74" s="10"/>
      <c r="AJ74" s="20"/>
      <c r="AK74" s="20"/>
      <c r="AL74" s="20"/>
      <c r="AM74" s="20"/>
      <c r="AN74" s="20"/>
      <c r="AO74" s="20"/>
      <c r="AP74" s="20"/>
      <c r="AQ74" s="20"/>
      <c r="AS74" s="9"/>
      <c r="AT74" s="9"/>
      <c r="AU74" s="10"/>
      <c r="AV74" s="20"/>
      <c r="AW74" s="20"/>
      <c r="AX74" s="20"/>
      <c r="AY74" s="20"/>
      <c r="AZ74" s="20"/>
      <c r="BA74" s="20"/>
      <c r="BB74" s="20"/>
      <c r="BC74" s="20"/>
      <c r="BE74" s="20">
        <v>2.3736338797814206E-2</v>
      </c>
      <c r="BF74" s="9">
        <v>47.8</v>
      </c>
      <c r="BG74" s="9">
        <v>50.348067825451636</v>
      </c>
      <c r="BH74" s="9">
        <v>51.190880084663206</v>
      </c>
      <c r="BI74" s="9">
        <v>1.6629617626231139</v>
      </c>
      <c r="BJ74" s="9">
        <v>48.626906476564706</v>
      </c>
      <c r="BK74" s="9">
        <v>50.956126990392576</v>
      </c>
      <c r="BL74" s="9">
        <v>43.034500194354656</v>
      </c>
      <c r="BM74" s="9">
        <f ca="1"/>
        <v>51.401048007932665</v>
      </c>
      <c r="BN74" s="9">
        <v>49.25622276733629</v>
      </c>
      <c r="BY74" s="9">
        <v>22.333333333333332</v>
      </c>
      <c r="BZ74" s="9">
        <v>5.7333333333333334</v>
      </c>
      <c r="CA74" s="33">
        <v>19054.858969324807</v>
      </c>
      <c r="CB74" s="9">
        <f ca="1"/>
        <v>10.65185185185185</v>
      </c>
      <c r="CC74" s="9">
        <f ca="1"/>
        <v>1.4296296296296298</v>
      </c>
      <c r="CD74" s="33">
        <f ca="1"/>
        <v>17605.975900758087</v>
      </c>
    </row>
    <row r="75" spans="1:82" x14ac:dyDescent="0.25">
      <c r="A75" s="6">
        <v>75.2</v>
      </c>
      <c r="B75" s="7" t="b">
        <v>1</v>
      </c>
      <c r="U75" s="9"/>
      <c r="V75" s="9"/>
      <c r="W75" s="10"/>
      <c r="X75" s="20"/>
      <c r="Y75" s="20"/>
      <c r="Z75" s="20"/>
      <c r="AA75" s="20"/>
      <c r="AB75" s="20"/>
      <c r="AC75" s="20"/>
      <c r="AD75" s="20"/>
      <c r="AE75" s="20"/>
      <c r="AG75" s="9"/>
      <c r="AH75" s="9"/>
      <c r="AI75" s="10"/>
      <c r="AJ75" s="20"/>
      <c r="AK75" s="20"/>
      <c r="AL75" s="20"/>
      <c r="AM75" s="20"/>
      <c r="AN75" s="20"/>
      <c r="AO75" s="20"/>
      <c r="AP75" s="20"/>
      <c r="AQ75" s="20"/>
      <c r="AS75" s="9"/>
      <c r="AT75" s="9"/>
      <c r="AU75" s="10"/>
      <c r="AV75" s="20"/>
      <c r="AW75" s="20"/>
      <c r="AX75" s="20"/>
      <c r="AY75" s="20"/>
      <c r="AZ75" s="20"/>
      <c r="BA75" s="20"/>
      <c r="BB75" s="20"/>
      <c r="BC75" s="20"/>
      <c r="BE75" s="20">
        <v>2.4077868852459015E-2</v>
      </c>
      <c r="BF75" s="9">
        <v>47.8</v>
      </c>
      <c r="BG75" s="9">
        <v>50.405850305416806</v>
      </c>
      <c r="BH75" s="9">
        <v>51.236574851574851</v>
      </c>
      <c r="BI75" s="9">
        <v>1.6871832225252232</v>
      </c>
      <c r="BJ75" s="9">
        <v>48.704154255139237</v>
      </c>
      <c r="BK75" s="9">
        <v>51.005186012350897</v>
      </c>
      <c r="BL75" s="9">
        <v>43.08315458201271</v>
      </c>
      <c r="BM75" s="9">
        <f ca="1"/>
        <v>51.44607763401271</v>
      </c>
      <c r="BN75" s="9">
        <v>49.309585228699007</v>
      </c>
      <c r="BY75" s="9">
        <v>22.333333333333332</v>
      </c>
      <c r="BZ75" s="9">
        <v>11.266666666666666</v>
      </c>
      <c r="CA75" s="33">
        <v>15346.893352023275</v>
      </c>
      <c r="CB75" s="9">
        <f ca="1"/>
        <v>10.65185185185185</v>
      </c>
      <c r="CC75" s="9">
        <f ca="1"/>
        <v>2.6592592592592594</v>
      </c>
      <c r="CD75" s="33">
        <f ca="1"/>
        <v>14176.562884876261</v>
      </c>
    </row>
    <row r="76" spans="1:82" x14ac:dyDescent="0.25">
      <c r="A76" s="6">
        <v>75</v>
      </c>
      <c r="B76" s="7" t="b">
        <v>1</v>
      </c>
      <c r="U76" s="9"/>
      <c r="V76" s="9"/>
      <c r="W76" s="10"/>
      <c r="X76" s="20"/>
      <c r="Y76" s="20"/>
      <c r="Z76" s="20"/>
      <c r="AA76" s="20"/>
      <c r="AB76" s="20"/>
      <c r="AC76" s="20"/>
      <c r="AD76" s="20"/>
      <c r="AE76" s="20"/>
      <c r="AG76" s="9"/>
      <c r="AH76" s="9"/>
      <c r="AI76" s="10"/>
      <c r="AJ76" s="20"/>
      <c r="AK76" s="20"/>
      <c r="AL76" s="20"/>
      <c r="AM76" s="20"/>
      <c r="AN76" s="20"/>
      <c r="AO76" s="20"/>
      <c r="AP76" s="20"/>
      <c r="AQ76" s="20"/>
      <c r="AS76" s="9"/>
      <c r="AT76" s="9"/>
      <c r="AU76" s="10"/>
      <c r="AV76" s="20"/>
      <c r="AW76" s="20"/>
      <c r="AX76" s="20"/>
      <c r="AY76" s="20"/>
      <c r="AZ76" s="20"/>
      <c r="BA76" s="20"/>
      <c r="BB76" s="20"/>
      <c r="BC76" s="20"/>
      <c r="BE76" s="20">
        <v>2.4419398907103824E-2</v>
      </c>
      <c r="BF76" s="9">
        <v>47.8</v>
      </c>
      <c r="BG76" s="9">
        <v>50.462948247549988</v>
      </c>
      <c r="BH76" s="9">
        <v>51.281768348087347</v>
      </c>
      <c r="BI76" s="9">
        <v>1.7114131603623759</v>
      </c>
      <c r="BJ76" s="9">
        <v>48.780447547003391</v>
      </c>
      <c r="BK76" s="9">
        <v>51.053695559591013</v>
      </c>
      <c r="BL76" s="9">
        <v>43.131465109481347</v>
      </c>
      <c r="BM76" s="9">
        <f ca="1"/>
        <v>51.490636511872786</v>
      </c>
      <c r="BN76" s="9">
        <v>49.362432908036169</v>
      </c>
      <c r="BY76" s="9">
        <v>22.333333333333332</v>
      </c>
      <c r="BZ76" s="9">
        <v>16.799999999999997</v>
      </c>
      <c r="CA76" s="33">
        <v>17648.229037527282</v>
      </c>
      <c r="CB76" s="9">
        <f ca="1"/>
        <v>10.65185185185185</v>
      </c>
      <c r="CC76" s="9">
        <f ca="1"/>
        <v>3.8888888888888893</v>
      </c>
      <c r="CD76" s="33">
        <f ca="1"/>
        <v>12531.37802414404</v>
      </c>
    </row>
    <row r="77" spans="1:82" x14ac:dyDescent="0.25">
      <c r="A77" s="6">
        <v>74.8</v>
      </c>
      <c r="B77" s="7" t="b">
        <v>1</v>
      </c>
      <c r="U77" s="9"/>
      <c r="V77" s="9"/>
      <c r="W77" s="10"/>
      <c r="X77" s="20"/>
      <c r="Y77" s="20"/>
      <c r="Z77" s="20"/>
      <c r="AA77" s="20"/>
      <c r="AB77" s="20"/>
      <c r="AC77" s="20"/>
      <c r="AD77" s="20"/>
      <c r="AE77" s="20"/>
      <c r="AG77" s="9"/>
      <c r="AH77" s="9"/>
      <c r="AI77" s="10"/>
      <c r="AJ77" s="20"/>
      <c r="AK77" s="20"/>
      <c r="AL77" s="20"/>
      <c r="AM77" s="20"/>
      <c r="AN77" s="20"/>
      <c r="AO77" s="20"/>
      <c r="AP77" s="20"/>
      <c r="AQ77" s="20"/>
      <c r="AS77" s="9"/>
      <c r="AT77" s="9"/>
      <c r="AU77" s="10"/>
      <c r="AV77" s="20"/>
      <c r="AW77" s="20"/>
      <c r="AX77" s="20"/>
      <c r="AY77" s="20"/>
      <c r="AZ77" s="20"/>
      <c r="BA77" s="20"/>
      <c r="BB77" s="20"/>
      <c r="BC77" s="20"/>
      <c r="BE77" s="20">
        <v>2.4760928961748634E-2</v>
      </c>
      <c r="BF77" s="9">
        <v>47.9</v>
      </c>
      <c r="BG77" s="9">
        <v>50.519379686106703</v>
      </c>
      <c r="BH77" s="9">
        <v>51.326473469235538</v>
      </c>
      <c r="BI77" s="9">
        <v>1.7356515820714857</v>
      </c>
      <c r="BJ77" s="9">
        <v>48.855811462252078</v>
      </c>
      <c r="BK77" s="9">
        <v>51.101669842971738</v>
      </c>
      <c r="BL77" s="9">
        <v>43.179438965916404</v>
      </c>
      <c r="BM77" s="9">
        <f ca="1"/>
        <v>51.534736330180188</v>
      </c>
      <c r="BN77" s="9">
        <v>49.414778107622503</v>
      </c>
      <c r="BY77" s="9">
        <v>22.333333333333332</v>
      </c>
      <c r="BZ77" s="9">
        <v>22.333333333333332</v>
      </c>
      <c r="CA77" s="33">
        <v>23230.002513050251</v>
      </c>
      <c r="CB77" s="9">
        <f ca="1"/>
        <v>10.65185185185185</v>
      </c>
      <c r="CC77" s="9">
        <f ca="1"/>
        <v>5.1185185185185187</v>
      </c>
      <c r="CD77" s="33">
        <f ca="1"/>
        <v>11896.731313289625</v>
      </c>
    </row>
    <row r="78" spans="1:82" x14ac:dyDescent="0.25">
      <c r="A78" s="6">
        <v>74.599999999999994</v>
      </c>
      <c r="B78" s="7" t="b">
        <v>1</v>
      </c>
      <c r="U78" s="9"/>
      <c r="V78" s="9"/>
      <c r="W78" s="10"/>
      <c r="X78" s="20"/>
      <c r="Y78" s="20"/>
      <c r="Z78" s="20"/>
      <c r="AA78" s="20"/>
      <c r="AB78" s="20"/>
      <c r="AC78" s="20"/>
      <c r="AD78" s="20"/>
      <c r="AE78" s="20"/>
      <c r="AG78" s="9"/>
      <c r="AH78" s="9"/>
      <c r="AI78" s="10"/>
      <c r="AJ78" s="20"/>
      <c r="AK78" s="20"/>
      <c r="AL78" s="20"/>
      <c r="AM78" s="20"/>
      <c r="AN78" s="20"/>
      <c r="AO78" s="20"/>
      <c r="AP78" s="20"/>
      <c r="AQ78" s="20"/>
      <c r="AS78" s="9"/>
      <c r="AT78" s="9"/>
      <c r="AU78" s="10"/>
      <c r="AV78" s="20"/>
      <c r="AW78" s="20"/>
      <c r="AX78" s="20"/>
      <c r="AY78" s="20"/>
      <c r="AZ78" s="20"/>
      <c r="BA78" s="20"/>
      <c r="BB78" s="20"/>
      <c r="BC78" s="20"/>
      <c r="BE78" s="20">
        <v>2.5102459016393443E-2</v>
      </c>
      <c r="BF78" s="9">
        <v>47.9</v>
      </c>
      <c r="BG78" s="9">
        <v>50.575161937957773</v>
      </c>
      <c r="BH78" s="9">
        <v>51.370702604966993</v>
      </c>
      <c r="BI78" s="9">
        <v>1.7598984935957285</v>
      </c>
      <c r="BJ78" s="9">
        <v>48.930270115757992</v>
      </c>
      <c r="BK78" s="9">
        <v>51.149122514807217</v>
      </c>
      <c r="BL78" s="9">
        <v>43.227083093402889</v>
      </c>
      <c r="BM78" s="9">
        <f ca="1"/>
        <v>51.578388330569133</v>
      </c>
      <c r="BN78" s="9">
        <v>49.466632670781266</v>
      </c>
      <c r="BY78" s="9">
        <v>22.333333333333332</v>
      </c>
      <c r="BZ78" s="9">
        <v>27.866666666666667</v>
      </c>
      <c r="CA78" s="33">
        <v>30927.147761019402</v>
      </c>
      <c r="CB78" s="9">
        <f ca="1"/>
        <v>10.65185185185185</v>
      </c>
      <c r="CC78" s="9">
        <f ca="1"/>
        <v>6.3481481481481481</v>
      </c>
      <c r="CD78" s="33">
        <f ca="1"/>
        <v>11938.213475386287</v>
      </c>
    </row>
    <row r="79" spans="1:82" x14ac:dyDescent="0.25">
      <c r="A79" s="6">
        <v>74.400000000000006</v>
      </c>
      <c r="B79" s="7" t="b">
        <v>1</v>
      </c>
      <c r="U79" s="9"/>
      <c r="V79" s="9"/>
      <c r="W79" s="10"/>
      <c r="X79" s="20"/>
      <c r="Y79" s="20"/>
      <c r="Z79" s="20"/>
      <c r="AA79" s="20"/>
      <c r="AB79" s="20"/>
      <c r="AC79" s="20"/>
      <c r="AD79" s="20"/>
      <c r="AE79" s="20"/>
      <c r="AG79" s="9"/>
      <c r="AH79" s="9"/>
      <c r="AI79" s="10"/>
      <c r="AJ79" s="20"/>
      <c r="AK79" s="20"/>
      <c r="AL79" s="20"/>
      <c r="AM79" s="20"/>
      <c r="AN79" s="20"/>
      <c r="AO79" s="20"/>
      <c r="AP79" s="20"/>
      <c r="AQ79" s="20"/>
      <c r="AS79" s="9"/>
      <c r="AT79" s="9"/>
      <c r="AU79" s="10"/>
      <c r="AV79" s="20"/>
      <c r="AW79" s="20"/>
      <c r="AX79" s="20"/>
      <c r="AY79" s="20"/>
      <c r="AZ79" s="20"/>
      <c r="BA79" s="20"/>
      <c r="BB79" s="20"/>
      <c r="BC79" s="20"/>
      <c r="BE79" s="20">
        <v>2.5443989071038252E-2</v>
      </c>
      <c r="BF79" s="9">
        <v>48</v>
      </c>
      <c r="BG79" s="9">
        <v>50.630311640490454</v>
      </c>
      <c r="BH79" s="9">
        <v>51.4144676665316</v>
      </c>
      <c r="BI79" s="9">
        <v>1.7841539008845271</v>
      </c>
      <c r="BJ79" s="9">
        <v>49.003846679540978</v>
      </c>
      <c r="BK79" s="9">
        <v>51.19606669812039</v>
      </c>
      <c r="BL79" s="9">
        <v>43.274404198681637</v>
      </c>
      <c r="BM79" s="9">
        <f ca="1"/>
        <v>51.621603330574018</v>
      </c>
      <c r="BN79" s="9">
        <v>49.518008004998961</v>
      </c>
      <c r="BY79" s="9">
        <v>22.333333333333332</v>
      </c>
      <c r="BZ79" s="9">
        <v>33.4</v>
      </c>
      <c r="CA79" s="33">
        <v>40114.964575716745</v>
      </c>
      <c r="CB79" s="9">
        <f ca="1"/>
        <v>10.65185185185185</v>
      </c>
      <c r="CC79" s="9">
        <f ca="1"/>
        <v>7.5777777777777784</v>
      </c>
      <c r="CD79" s="33">
        <f ca="1"/>
        <v>12471.999036372103</v>
      </c>
    </row>
    <row r="80" spans="1:82" x14ac:dyDescent="0.25">
      <c r="A80" s="6">
        <v>74.2</v>
      </c>
      <c r="B80" s="7" t="b">
        <v>1</v>
      </c>
      <c r="U80" s="9"/>
      <c r="V80" s="9"/>
      <c r="W80" s="10"/>
      <c r="X80" s="20"/>
      <c r="Y80" s="20"/>
      <c r="Z80" s="20"/>
      <c r="AA80" s="20"/>
      <c r="AB80" s="20"/>
      <c r="AC80" s="20"/>
      <c r="AD80" s="20"/>
      <c r="AE80" s="20"/>
      <c r="AG80" s="9"/>
      <c r="AH80" s="9"/>
      <c r="AI80" s="10"/>
      <c r="AJ80" s="20"/>
      <c r="AK80" s="20"/>
      <c r="AL80" s="20"/>
      <c r="AM80" s="20"/>
      <c r="AN80" s="20"/>
      <c r="AO80" s="20"/>
      <c r="AP80" s="20"/>
      <c r="AQ80" s="20"/>
      <c r="AS80" s="9"/>
      <c r="AT80" s="9"/>
      <c r="AU80" s="10"/>
      <c r="AV80" s="20"/>
      <c r="AW80" s="20"/>
      <c r="AX80" s="20"/>
      <c r="AY80" s="20"/>
      <c r="AZ80" s="20"/>
      <c r="BA80" s="20"/>
      <c r="BB80" s="20"/>
      <c r="BC80" s="20"/>
      <c r="BE80" s="20">
        <v>2.5785519125683061E-2</v>
      </c>
      <c r="BF80" s="9">
        <v>48</v>
      </c>
      <c r="BG80" s="9">
        <v>50.68484478702635</v>
      </c>
      <c r="BH80" s="9">
        <v>51.457780111157149</v>
      </c>
      <c r="BI80" s="9">
        <v>1.8084178098935373</v>
      </c>
      <c r="BJ80" s="9">
        <v>49.076563431719663</v>
      </c>
      <c r="BK80" s="9">
        <v>51.242515013992879</v>
      </c>
      <c r="BL80" s="9">
        <v>43.321408764169888</v>
      </c>
      <c r="BM80" s="9">
        <f ca="1"/>
        <v>51.664391745094989</v>
      </c>
      <c r="BN80" s="9">
        <v>49.568915103582292</v>
      </c>
      <c r="BY80" s="9">
        <v>22.333333333333332</v>
      </c>
      <c r="BZ80" s="9">
        <v>38.93333333333333</v>
      </c>
      <c r="CA80" s="33">
        <v>50414.674227016498</v>
      </c>
      <c r="CB80" s="9">
        <f ca="1"/>
        <v>10.65185185185185</v>
      </c>
      <c r="CC80" s="9">
        <f ca="1"/>
        <v>8.8074074074074069</v>
      </c>
      <c r="CD80" s="33">
        <f ca="1"/>
        <v>13383.563021043239</v>
      </c>
    </row>
    <row r="81" spans="1:82" x14ac:dyDescent="0.25">
      <c r="A81" s="6">
        <v>74</v>
      </c>
      <c r="B81" s="7" t="b">
        <v>1</v>
      </c>
      <c r="U81" s="9"/>
      <c r="V81" s="9"/>
      <c r="W81" s="10"/>
      <c r="X81" s="20"/>
      <c r="Y81" s="20"/>
      <c r="Z81" s="20"/>
      <c r="AA81" s="20"/>
      <c r="AB81" s="20"/>
      <c r="AC81" s="20"/>
      <c r="AD81" s="20"/>
      <c r="AE81" s="20"/>
      <c r="AG81" s="9"/>
      <c r="AH81" s="9"/>
      <c r="AI81" s="10"/>
      <c r="AJ81" s="20"/>
      <c r="AK81" s="20"/>
      <c r="AL81" s="20"/>
      <c r="AM81" s="20"/>
      <c r="AN81" s="20"/>
      <c r="AO81" s="20"/>
      <c r="AP81" s="20"/>
      <c r="AQ81" s="20"/>
      <c r="AS81" s="9"/>
      <c r="AT81" s="9"/>
      <c r="AU81" s="10"/>
      <c r="AV81" s="20"/>
      <c r="AW81" s="20"/>
      <c r="AX81" s="20"/>
      <c r="AY81" s="20"/>
      <c r="AZ81" s="20"/>
      <c r="BA81" s="20"/>
      <c r="BB81" s="20"/>
      <c r="BC81" s="20"/>
      <c r="BE81" s="20">
        <v>2.612704918032787E-2</v>
      </c>
      <c r="BF81" s="9">
        <v>48</v>
      </c>
      <c r="BG81" s="9">
        <v>50.738776759949616</v>
      </c>
      <c r="BH81" s="9">
        <v>51.500650965143386</v>
      </c>
      <c r="BI81" s="9">
        <v>1.8326902265847025</v>
      </c>
      <c r="BJ81" s="9">
        <v>49.148441802310565</v>
      </c>
      <c r="BK81" s="9">
        <v>51.288479607158791</v>
      </c>
      <c r="BL81" s="9">
        <v>43.368103058327165</v>
      </c>
      <c r="BM81" s="9">
        <f ca="1"/>
        <v>51.706763606507991</v>
      </c>
      <c r="BN81" s="9">
        <v>49.619364565967317</v>
      </c>
      <c r="BY81" s="9">
        <v>22.333333333333332</v>
      </c>
      <c r="BZ81" s="9">
        <v>44.466666666666669</v>
      </c>
      <c r="CA81" s="33">
        <v>61577.647583459257</v>
      </c>
      <c r="CB81" s="9">
        <f ca="1"/>
        <v>10.65185185185185</v>
      </c>
      <c r="CC81" s="9">
        <f ca="1"/>
        <v>10.037037037037038</v>
      </c>
      <c r="CD81" s="33">
        <f ca="1"/>
        <v>14595.730244725642</v>
      </c>
    </row>
    <row r="82" spans="1:82" x14ac:dyDescent="0.25">
      <c r="A82" s="6">
        <v>73.8</v>
      </c>
      <c r="B82" s="7" t="b">
        <v>1</v>
      </c>
      <c r="U82" s="9"/>
      <c r="V82" s="9"/>
      <c r="W82" s="10"/>
      <c r="X82" s="20"/>
      <c r="Y82" s="20"/>
      <c r="Z82" s="20"/>
      <c r="AA82" s="20"/>
      <c r="AB82" s="20"/>
      <c r="AC82" s="20"/>
      <c r="AD82" s="20"/>
      <c r="AE82" s="20"/>
      <c r="AG82" s="9"/>
      <c r="AH82" s="9"/>
      <c r="AI82" s="10"/>
      <c r="AJ82" s="20"/>
      <c r="AK82" s="20"/>
      <c r="AL82" s="20"/>
      <c r="AM82" s="20"/>
      <c r="AN82" s="20"/>
      <c r="AO82" s="20"/>
      <c r="AP82" s="20"/>
      <c r="AQ82" s="20"/>
      <c r="AS82" s="9"/>
      <c r="AT82" s="9"/>
      <c r="AU82" s="10"/>
      <c r="AV82" s="20"/>
      <c r="AW82" s="20"/>
      <c r="AX82" s="20"/>
      <c r="AY82" s="20"/>
      <c r="AZ82" s="20"/>
      <c r="BA82" s="20"/>
      <c r="BB82" s="20"/>
      <c r="BC82" s="20"/>
      <c r="BE82" s="20">
        <v>2.6468579234972679E-2</v>
      </c>
      <c r="BF82" s="9">
        <v>48.1</v>
      </c>
      <c r="BG82" s="9">
        <v>50.792122361721326</v>
      </c>
      <c r="BH82" s="9">
        <v>51.543090845495236</v>
      </c>
      <c r="BI82" s="9">
        <v>1.8569711569262399</v>
      </c>
      <c r="BJ82" s="9">
        <v>49.219502416115908</v>
      </c>
      <c r="BK82" s="9">
        <v>51.33397216997632</v>
      </c>
      <c r="BL82" s="9">
        <v>43.414493145413182</v>
      </c>
      <c r="BM82" s="9">
        <f ca="1"/>
        <v>51.748728583521377</v>
      </c>
      <c r="BN82" s="9">
        <v>49.669366616781154</v>
      </c>
      <c r="BY82" s="9">
        <v>22.333333333333332</v>
      </c>
      <c r="BZ82" s="9">
        <v>50</v>
      </c>
      <c r="CA82" s="33">
        <v>73431.249293657733</v>
      </c>
      <c r="CB82" s="9">
        <f ca="1"/>
        <v>10.65185185185185</v>
      </c>
      <c r="CC82" s="9">
        <f ca="1"/>
        <v>11.266666666666666</v>
      </c>
      <c r="CD82" s="33">
        <f ca="1"/>
        <v>16053.587593424123</v>
      </c>
    </row>
    <row r="83" spans="1:82" x14ac:dyDescent="0.25">
      <c r="A83" s="6">
        <v>73.599999999999994</v>
      </c>
      <c r="B83" s="7" t="b">
        <v>1</v>
      </c>
      <c r="U83" s="9"/>
      <c r="V83" s="9"/>
      <c r="W83" s="10"/>
      <c r="X83" s="20"/>
      <c r="Y83" s="20"/>
      <c r="Z83" s="20"/>
      <c r="AA83" s="20"/>
      <c r="AB83" s="20"/>
      <c r="AC83" s="20"/>
      <c r="AD83" s="20"/>
      <c r="AE83" s="20"/>
      <c r="AG83" s="9"/>
      <c r="AH83" s="9"/>
      <c r="AI83" s="10"/>
      <c r="AJ83" s="20"/>
      <c r="AK83" s="20"/>
      <c r="AL83" s="20"/>
      <c r="AM83" s="20"/>
      <c r="AN83" s="20"/>
      <c r="AO83" s="20"/>
      <c r="AP83" s="20"/>
      <c r="AQ83" s="20"/>
      <c r="AS83" s="9"/>
      <c r="AT83" s="9"/>
      <c r="AU83" s="10"/>
      <c r="AV83" s="20"/>
      <c r="AW83" s="20"/>
      <c r="AX83" s="20"/>
      <c r="AY83" s="20"/>
      <c r="AZ83" s="20"/>
      <c r="BA83" s="20"/>
      <c r="BB83" s="20"/>
      <c r="BC83" s="20"/>
      <c r="BE83" s="20">
        <v>2.6810109289617485E-2</v>
      </c>
      <c r="BF83" s="9">
        <v>48.1</v>
      </c>
      <c r="BG83" s="9">
        <v>50.844895843940229</v>
      </c>
      <c r="BH83" s="9">
        <v>51.585109980205168</v>
      </c>
      <c r="BI83" s="9">
        <v>1.8812606068926252</v>
      </c>
      <c r="BJ83" s="9">
        <v>49.28976513292006</v>
      </c>
      <c r="BK83" s="9">
        <v>51.379003964899894</v>
      </c>
      <c r="BL83" s="9">
        <v>43.460584894681062</v>
      </c>
      <c r="BM83" s="9">
        <f ca="1"/>
        <v>51.790295998872296</v>
      </c>
      <c r="BN83" s="9">
        <v>49.718931123747872</v>
      </c>
      <c r="BY83" s="9">
        <v>27.866666666666667</v>
      </c>
      <c r="BZ83" s="9">
        <v>0.2</v>
      </c>
      <c r="CA83" s="33">
        <v>53034.605125631875</v>
      </c>
      <c r="CB83" s="9">
        <f ca="1"/>
        <v>11.88148148148148</v>
      </c>
      <c r="CC83" s="9">
        <f ca="1"/>
        <v>0.20000000000000018</v>
      </c>
      <c r="CD83" s="33">
        <f ca="1"/>
        <v>28837.135925191571</v>
      </c>
    </row>
    <row r="84" spans="1:82" x14ac:dyDescent="0.25">
      <c r="A84" s="6">
        <v>76.3</v>
      </c>
      <c r="B84" s="7" t="b">
        <v>1</v>
      </c>
      <c r="U84" s="9"/>
      <c r="V84" s="9"/>
      <c r="W84" s="10"/>
      <c r="X84" s="20"/>
      <c r="Y84" s="20"/>
      <c r="Z84" s="20"/>
      <c r="AA84" s="20"/>
      <c r="AB84" s="20"/>
      <c r="AC84" s="20"/>
      <c r="AD84" s="20"/>
      <c r="AE84" s="20"/>
      <c r="AG84" s="9"/>
      <c r="AH84" s="9"/>
      <c r="AI84" s="10"/>
      <c r="AJ84" s="20"/>
      <c r="AK84" s="20"/>
      <c r="AL84" s="20"/>
      <c r="AM84" s="20"/>
      <c r="AN84" s="20"/>
      <c r="AO84" s="20"/>
      <c r="AP84" s="20"/>
      <c r="AQ84" s="20"/>
      <c r="AS84" s="9"/>
      <c r="AT84" s="9"/>
      <c r="AU84" s="10"/>
      <c r="AV84" s="20"/>
      <c r="AW84" s="20"/>
      <c r="AX84" s="20"/>
      <c r="AY84" s="20"/>
      <c r="AZ84" s="20"/>
      <c r="BA84" s="20"/>
      <c r="BB84" s="20"/>
      <c r="BC84" s="20"/>
      <c r="BE84" s="20">
        <v>2.7151639344262294E-2</v>
      </c>
      <c r="BF84" s="9">
        <v>48.1</v>
      </c>
      <c r="BG84" s="9">
        <v>50.897110934596469</v>
      </c>
      <c r="BH84" s="9">
        <v>51.626718227285096</v>
      </c>
      <c r="BI84" s="9">
        <v>1.9055585824646575</v>
      </c>
      <c r="BJ84" s="9">
        <v>49.359249085195941</v>
      </c>
      <c r="BK84" s="9">
        <v>51.423585845564169</v>
      </c>
      <c r="BL84" s="9">
        <v>43.506383989045048</v>
      </c>
      <c r="BM84" s="9">
        <f ca="1"/>
        <v>51.831474845948158</v>
      </c>
      <c r="BN84" s="9">
        <v>49.768067614522536</v>
      </c>
      <c r="BY84" s="9">
        <v>27.866666666666667</v>
      </c>
      <c r="BZ84" s="9">
        <v>5.7333333333333334</v>
      </c>
      <c r="CA84" s="33">
        <v>24202.041499066334</v>
      </c>
      <c r="CB84" s="9">
        <f ca="1"/>
        <v>11.88148148148148</v>
      </c>
      <c r="CC84" s="9">
        <f ca="1"/>
        <v>1.4296296296296298</v>
      </c>
      <c r="CD84" s="33">
        <f ca="1"/>
        <v>19057.57038296077</v>
      </c>
    </row>
    <row r="85" spans="1:82" x14ac:dyDescent="0.25">
      <c r="A85" s="6">
        <v>76.2</v>
      </c>
      <c r="B85" s="7" t="b">
        <v>1</v>
      </c>
      <c r="U85" s="9"/>
      <c r="V85" s="9"/>
      <c r="W85" s="10"/>
      <c r="X85" s="20"/>
      <c r="Y85" s="20"/>
      <c r="Z85" s="20"/>
      <c r="AA85" s="20"/>
      <c r="AB85" s="20"/>
      <c r="AC85" s="20"/>
      <c r="AD85" s="20"/>
      <c r="AE85" s="20"/>
      <c r="AG85" s="9"/>
      <c r="AH85" s="9"/>
      <c r="AI85" s="10"/>
      <c r="AJ85" s="20"/>
      <c r="AK85" s="20"/>
      <c r="AL85" s="20"/>
      <c r="AM85" s="20"/>
      <c r="AN85" s="20"/>
      <c r="AO85" s="20"/>
      <c r="AP85" s="20"/>
      <c r="AQ85" s="20"/>
      <c r="AS85" s="9"/>
      <c r="AT85" s="9"/>
      <c r="AU85" s="10"/>
      <c r="AV85" s="20"/>
      <c r="AW85" s="20"/>
      <c r="AX85" s="20"/>
      <c r="AY85" s="20"/>
      <c r="AZ85" s="20"/>
      <c r="BA85" s="20"/>
      <c r="BB85" s="20"/>
      <c r="BC85" s="20"/>
      <c r="BE85" s="20">
        <v>2.7493169398907103E-2</v>
      </c>
      <c r="BF85" s="9">
        <v>48.1</v>
      </c>
      <c r="BG85" s="9">
        <v>50.948780863651521</v>
      </c>
      <c r="BH85" s="9">
        <v>51.667925092639805</v>
      </c>
      <c r="BI85" s="9">
        <v>1.9298650896294034</v>
      </c>
      <c r="BJ85" s="9">
        <v>49.427972713504147</v>
      </c>
      <c r="BK85" s="9">
        <v>51.46772827658225</v>
      </c>
      <c r="BL85" s="9">
        <v>43.551895933259175</v>
      </c>
      <c r="BM85" s="9">
        <f ca="1"/>
        <v>51.872273804411066</v>
      </c>
      <c r="BN85" s="9">
        <v>49.816785292530056</v>
      </c>
      <c r="BY85" s="9">
        <v>27.866666666666667</v>
      </c>
      <c r="BZ85" s="9">
        <v>11.266666666666666</v>
      </c>
      <c r="CA85" s="33">
        <v>17773.105123959966</v>
      </c>
      <c r="CB85" s="9">
        <f ca="1"/>
        <v>11.88148148148148</v>
      </c>
      <c r="CC85" s="9">
        <f ca="1"/>
        <v>2.6592592592592594</v>
      </c>
      <c r="CD85" s="33">
        <f ca="1"/>
        <v>15282.234007487979</v>
      </c>
    </row>
    <row r="86" spans="1:82" x14ac:dyDescent="0.25">
      <c r="A86" s="6">
        <v>76</v>
      </c>
      <c r="B86" s="7" t="b">
        <v>1</v>
      </c>
      <c r="U86" s="9"/>
      <c r="V86" s="9"/>
      <c r="W86" s="10"/>
      <c r="X86" s="20"/>
      <c r="Y86" s="20"/>
      <c r="Z86" s="20"/>
      <c r="AA86" s="20"/>
      <c r="AB86" s="20"/>
      <c r="AC86" s="20"/>
      <c r="AD86" s="20"/>
      <c r="AE86" s="20"/>
      <c r="AG86" s="9"/>
      <c r="AH86" s="9"/>
      <c r="AI86" s="10"/>
      <c r="AJ86" s="20"/>
      <c r="AK86" s="20"/>
      <c r="AL86" s="20"/>
      <c r="AM86" s="20"/>
      <c r="AN86" s="20"/>
      <c r="AO86" s="20"/>
      <c r="AP86" s="20"/>
      <c r="AQ86" s="20"/>
      <c r="AS86" s="9"/>
      <c r="AT86" s="9"/>
      <c r="AU86" s="10"/>
      <c r="AV86" s="20"/>
      <c r="AW86" s="20"/>
      <c r="AX86" s="20"/>
      <c r="AY86" s="20"/>
      <c r="AZ86" s="20"/>
      <c r="BA86" s="20"/>
      <c r="BB86" s="20"/>
      <c r="BC86" s="20"/>
      <c r="BE86" s="20">
        <v>2.7834699453551912E-2</v>
      </c>
      <c r="BF86" s="9">
        <v>48.1</v>
      </c>
      <c r="BG86" s="9">
        <v>50.999918387066998</v>
      </c>
      <c r="BH86" s="9">
        <v>51.708739746865824</v>
      </c>
      <c r="BI86" s="9">
        <v>1.9541801343802625</v>
      </c>
      <c r="BJ86" s="9">
        <v>49.495953799753444</v>
      </c>
      <c r="BK86" s="9">
        <v>51.511441352151351</v>
      </c>
      <c r="BL86" s="9">
        <v>43.597126061640004</v>
      </c>
      <c r="BM86" s="9">
        <f ca="1"/>
        <v>51.912701254896589</v>
      </c>
      <c r="BN86" s="9">
        <v>49.865093051879342</v>
      </c>
      <c r="BY86" s="9">
        <v>27.866666666666667</v>
      </c>
      <c r="BZ86" s="9">
        <v>16.799999999999997</v>
      </c>
      <c r="CA86" s="33">
        <v>17746.068175198445</v>
      </c>
      <c r="CB86" s="9">
        <f ca="1"/>
        <v>11.88148148148148</v>
      </c>
      <c r="CC86" s="9">
        <f ca="1"/>
        <v>3.8888888888888893</v>
      </c>
      <c r="CD86" s="33">
        <f ca="1"/>
        <v>13321.47478402765</v>
      </c>
    </row>
    <row r="87" spans="1:82" x14ac:dyDescent="0.25">
      <c r="A87" s="6">
        <v>75.900000000000006</v>
      </c>
      <c r="B87" s="7" t="b">
        <v>1</v>
      </c>
      <c r="U87" s="9"/>
      <c r="V87" s="9"/>
      <c r="W87" s="10"/>
      <c r="X87" s="20"/>
      <c r="Y87" s="20"/>
      <c r="Z87" s="20"/>
      <c r="AA87" s="20"/>
      <c r="AB87" s="20"/>
      <c r="AC87" s="20"/>
      <c r="AD87" s="20"/>
      <c r="AE87" s="20"/>
      <c r="AG87" s="9"/>
      <c r="AH87" s="9"/>
      <c r="AI87" s="10"/>
      <c r="AJ87" s="20"/>
      <c r="AK87" s="20"/>
      <c r="AL87" s="20"/>
      <c r="AM87" s="20"/>
      <c r="AN87" s="20"/>
      <c r="AO87" s="20"/>
      <c r="AP87" s="20"/>
      <c r="AQ87" s="20"/>
      <c r="AS87" s="9"/>
      <c r="AT87" s="9"/>
      <c r="AU87" s="10"/>
      <c r="AV87" s="20"/>
      <c r="AW87" s="20"/>
      <c r="AX87" s="20"/>
      <c r="AY87" s="20"/>
      <c r="AZ87" s="20"/>
      <c r="BA87" s="20"/>
      <c r="BB87" s="20"/>
      <c r="BC87" s="20"/>
      <c r="BE87" s="20">
        <v>2.8176229508196721E-2</v>
      </c>
      <c r="BF87" s="9">
        <v>48.2</v>
      </c>
      <c r="BG87" s="9">
        <v>51.050535809393899</v>
      </c>
      <c r="BH87" s="9">
        <v>51.749171041052641</v>
      </c>
      <c r="BI87" s="9">
        <v>1.9785037227169524</v>
      </c>
      <c r="BJ87" s="9">
        <v>49.563209498475871</v>
      </c>
      <c r="BK87" s="9">
        <v>51.554734813551491</v>
      </c>
      <c r="BL87" s="9">
        <v>43.642079545364339</v>
      </c>
      <c r="BM87" s="9">
        <f ca="1"/>
        <v>51.952765292852462</v>
      </c>
      <c r="BN87" s="9">
        <v>49.912999491417501</v>
      </c>
      <c r="BY87" s="9">
        <v>27.866666666666667</v>
      </c>
      <c r="BZ87" s="9">
        <v>22.333333333333332</v>
      </c>
      <c r="CA87" s="33">
        <v>21292.800888066871</v>
      </c>
      <c r="CB87" s="9">
        <f ca="1"/>
        <v>11.88148148148148</v>
      </c>
      <c r="CC87" s="9">
        <f ca="1"/>
        <v>5.1185185185185187</v>
      </c>
      <c r="CD87" s="33">
        <f ca="1"/>
        <v>12396.703441736166</v>
      </c>
    </row>
    <row r="88" spans="1:82" x14ac:dyDescent="0.25">
      <c r="A88" s="6">
        <v>75.7</v>
      </c>
      <c r="B88" s="7" t="b">
        <v>1</v>
      </c>
      <c r="U88" s="9"/>
      <c r="V88" s="9"/>
      <c r="W88" s="10"/>
      <c r="X88" s="20"/>
      <c r="Y88" s="20"/>
      <c r="Z88" s="20"/>
      <c r="AA88" s="20"/>
      <c r="AB88" s="20"/>
      <c r="AC88" s="20"/>
      <c r="AD88" s="20"/>
      <c r="AE88" s="20"/>
      <c r="AG88" s="9"/>
      <c r="AH88" s="9"/>
      <c r="AI88" s="10"/>
      <c r="AJ88" s="20"/>
      <c r="AK88" s="20"/>
      <c r="AL88" s="20"/>
      <c r="AM88" s="20"/>
      <c r="AN88" s="20"/>
      <c r="AO88" s="20"/>
      <c r="AP88" s="20"/>
      <c r="AQ88" s="20"/>
      <c r="AS88" s="9"/>
      <c r="AT88" s="9"/>
      <c r="AU88" s="10"/>
      <c r="AV88" s="20"/>
      <c r="AW88" s="20"/>
      <c r="AX88" s="20"/>
      <c r="AY88" s="20"/>
      <c r="AZ88" s="20"/>
      <c r="BA88" s="20"/>
      <c r="BB88" s="20"/>
      <c r="BC88" s="20"/>
      <c r="BE88" s="20">
        <v>2.851775956284153E-2</v>
      </c>
      <c r="BF88" s="9">
        <v>48.2</v>
      </c>
      <c r="BG88" s="9">
        <v>51.100645005025036</v>
      </c>
      <c r="BH88" s="9">
        <v>51.789227521657018</v>
      </c>
      <c r="BI88" s="9">
        <v>2.0028358606454928</v>
      </c>
      <c r="BJ88" s="9">
        <v>49.629756366257567</v>
      </c>
      <c r="BK88" s="9">
        <v>51.597618065615698</v>
      </c>
      <c r="BL88" s="9">
        <v>43.686761399369928</v>
      </c>
      <c r="BM88" s="9">
        <f ca="1"/>
        <v>51.99247374157725</v>
      </c>
      <c r="BN88" s="9">
        <v>49.960512927983146</v>
      </c>
      <c r="BY88" s="9">
        <v>27.866666666666667</v>
      </c>
      <c r="BZ88" s="9">
        <v>27.866666666666667</v>
      </c>
      <c r="CA88" s="33">
        <v>27182.462806598447</v>
      </c>
      <c r="CB88" s="9">
        <f ca="1"/>
        <v>11.88148148148148</v>
      </c>
      <c r="CC88" s="9">
        <f ca="1"/>
        <v>6.3481481481481481</v>
      </c>
      <c r="CD88" s="33">
        <f ca="1"/>
        <v>12169.709853531664</v>
      </c>
    </row>
    <row r="89" spans="1:82" x14ac:dyDescent="0.25">
      <c r="A89" s="6">
        <v>75.5</v>
      </c>
      <c r="B89" s="7" t="b">
        <v>1</v>
      </c>
      <c r="U89" s="9"/>
      <c r="V89" s="9"/>
      <c r="W89" s="10"/>
      <c r="X89" s="20"/>
      <c r="Y89" s="20"/>
      <c r="Z89" s="20"/>
      <c r="AA89" s="20"/>
      <c r="AB89" s="20"/>
      <c r="AC89" s="20"/>
      <c r="AD89" s="20"/>
      <c r="AE89" s="20"/>
      <c r="AG89" s="9"/>
      <c r="AH89" s="9"/>
      <c r="AI89" s="10"/>
      <c r="AJ89" s="20"/>
      <c r="AK89" s="20"/>
      <c r="AL89" s="20"/>
      <c r="AM89" s="20"/>
      <c r="AN89" s="20"/>
      <c r="AO89" s="20"/>
      <c r="AP89" s="20"/>
      <c r="AQ89" s="20"/>
      <c r="AS89" s="9"/>
      <c r="AT89" s="9"/>
      <c r="AU89" s="10"/>
      <c r="AV89" s="20"/>
      <c r="AW89" s="20"/>
      <c r="AX89" s="20"/>
      <c r="AY89" s="20"/>
      <c r="AZ89" s="20"/>
      <c r="BA89" s="20"/>
      <c r="BB89" s="20"/>
      <c r="BC89" s="20"/>
      <c r="BE89" s="20">
        <v>2.885928961748634E-2</v>
      </c>
      <c r="BF89" s="9">
        <v>48.2</v>
      </c>
      <c r="BG89" s="9">
        <v>51.150257438204832</v>
      </c>
      <c r="BH89" s="9">
        <v>51.828917444515056</v>
      </c>
      <c r="BI89" s="9">
        <v>2.0271765541782627</v>
      </c>
      <c r="BJ89" s="9">
        <v>49.695610389455126</v>
      </c>
      <c r="BK89" s="9">
        <v>51.6401001922437</v>
      </c>
      <c r="BL89" s="9">
        <v>43.731176488885382</v>
      </c>
      <c r="BM89" s="9">
        <f ca="1"/>
        <v>52.031834164514301</v>
      </c>
      <c r="BN89" s="9">
        <v>50.007641408913898</v>
      </c>
      <c r="BY89" s="9">
        <v>27.866666666666667</v>
      </c>
      <c r="BZ89" s="9">
        <v>33.4</v>
      </c>
      <c r="CA89" s="33">
        <v>34744.505182835768</v>
      </c>
      <c r="CB89" s="9">
        <f ca="1"/>
        <v>11.88148148148148</v>
      </c>
      <c r="CC89" s="9">
        <f ca="1"/>
        <v>7.5777777777777784</v>
      </c>
      <c r="CD89" s="33">
        <f ca="1"/>
        <v>12453.660426506278</v>
      </c>
    </row>
    <row r="90" spans="1:82" x14ac:dyDescent="0.25">
      <c r="A90" s="6">
        <v>75.599999999999994</v>
      </c>
      <c r="B90" s="7" t="b">
        <v>1</v>
      </c>
      <c r="U90" s="9"/>
      <c r="V90" s="9"/>
      <c r="W90" s="10"/>
      <c r="X90" s="20"/>
      <c r="Y90" s="20"/>
      <c r="Z90" s="20"/>
      <c r="AA90" s="20"/>
      <c r="AB90" s="20"/>
      <c r="AC90" s="20"/>
      <c r="AD90" s="20"/>
      <c r="AE90" s="20"/>
      <c r="AG90" s="9"/>
      <c r="AH90" s="9"/>
      <c r="AI90" s="10"/>
      <c r="AJ90" s="20"/>
      <c r="AK90" s="20"/>
      <c r="AL90" s="20"/>
      <c r="AM90" s="20"/>
      <c r="AN90" s="20"/>
      <c r="AO90" s="20"/>
      <c r="AP90" s="20"/>
      <c r="AQ90" s="20"/>
      <c r="AS90" s="9"/>
      <c r="AT90" s="9"/>
      <c r="AU90" s="10"/>
      <c r="AV90" s="20"/>
      <c r="AW90" s="20"/>
      <c r="AX90" s="20"/>
      <c r="AY90" s="20"/>
      <c r="AZ90" s="20"/>
      <c r="BA90" s="20"/>
      <c r="BB90" s="20"/>
      <c r="BC90" s="20"/>
      <c r="BE90" s="20">
        <v>2.9200819672131149E-2</v>
      </c>
      <c r="BF90" s="9">
        <v>48.3</v>
      </c>
      <c r="BG90" s="9">
        <v>51.199384181882813</v>
      </c>
      <c r="BH90" s="9">
        <v>51.868248788051645</v>
      </c>
      <c r="BI90" s="9">
        <v>2.0515258093339868</v>
      </c>
      <c r="BJ90" s="9">
        <v>49.760787010315752</v>
      </c>
      <c r="BK90" s="9">
        <v>51.682189971025366</v>
      </c>
      <c r="BL90" s="9">
        <v>43.775329535613395</v>
      </c>
      <c r="BM90" s="9">
        <f ca="1"/>
        <v>52.0708538768517</v>
      </c>
      <c r="BN90" s="9">
        <v>50.05439272385793</v>
      </c>
      <c r="BY90" s="9">
        <v>27.866666666666667</v>
      </c>
      <c r="BZ90" s="9">
        <v>38.93333333333333</v>
      </c>
      <c r="CA90" s="33">
        <v>43566.906284479031</v>
      </c>
      <c r="CB90" s="9">
        <f ca="1"/>
        <v>11.88148148148148</v>
      </c>
      <c r="CC90" s="9">
        <f ca="1"/>
        <v>8.8074074074074069</v>
      </c>
      <c r="CD90" s="33">
        <f ca="1"/>
        <v>13131.60858131136</v>
      </c>
    </row>
    <row r="91" spans="1:82" x14ac:dyDescent="0.25">
      <c r="A91" s="6">
        <v>75.400000000000006</v>
      </c>
      <c r="B91" s="7" t="b">
        <v>1</v>
      </c>
      <c r="U91" s="9"/>
      <c r="V91" s="9"/>
      <c r="W91" s="10"/>
      <c r="X91" s="20"/>
      <c r="Y91" s="20"/>
      <c r="Z91" s="20"/>
      <c r="AA91" s="20"/>
      <c r="AB91" s="20"/>
      <c r="AC91" s="20"/>
      <c r="AD91" s="20"/>
      <c r="AE91" s="20"/>
      <c r="AG91" s="9"/>
      <c r="AH91" s="9"/>
      <c r="AI91" s="10"/>
      <c r="AJ91" s="20"/>
      <c r="AK91" s="20"/>
      <c r="AL91" s="20"/>
      <c r="AM91" s="20"/>
      <c r="AN91" s="20"/>
      <c r="AO91" s="20"/>
      <c r="AP91" s="20"/>
      <c r="AQ91" s="20"/>
      <c r="AS91" s="9"/>
      <c r="AT91" s="9"/>
      <c r="AU91" s="10"/>
      <c r="AV91" s="20"/>
      <c r="AW91" s="20"/>
      <c r="AX91" s="20"/>
      <c r="AY91" s="20"/>
      <c r="AZ91" s="20"/>
      <c r="BA91" s="20"/>
      <c r="BB91" s="20"/>
      <c r="BC91" s="20"/>
      <c r="BE91" s="20">
        <v>2.9542349726775958E-2</v>
      </c>
      <c r="BF91" s="9">
        <v>48.4</v>
      </c>
      <c r="BG91" s="9">
        <v>51.248035935490464</v>
      </c>
      <c r="BH91" s="9">
        <v>51.907229265742266</v>
      </c>
      <c r="BI91" s="9">
        <v>2.0758836321377174</v>
      </c>
      <c r="BJ91" s="9">
        <v>49.825301151611058</v>
      </c>
      <c r="BK91" s="9">
        <v>51.723895887034715</v>
      </c>
      <c r="BL91" s="9">
        <v>43.819225123589362</v>
      </c>
      <c r="BM91" s="9">
        <f ca="1"/>
        <v>52.109539956475103</v>
      </c>
      <c r="BN91" s="9">
        <v>50.100774415936243</v>
      </c>
      <c r="BY91" s="9">
        <v>27.866666666666667</v>
      </c>
      <c r="BZ91" s="9">
        <v>44.466666666666669</v>
      </c>
      <c r="CA91" s="33">
        <v>53376.161593745506</v>
      </c>
      <c r="CB91" s="9">
        <f ca="1"/>
        <v>11.88148148148148</v>
      </c>
      <c r="CC91" s="9">
        <f ca="1"/>
        <v>10.037037037037038</v>
      </c>
      <c r="CD91" s="33">
        <f ca="1"/>
        <v>14124.400813655582</v>
      </c>
    </row>
    <row r="92" spans="1:82" x14ac:dyDescent="0.25">
      <c r="A92" s="6">
        <v>74.8</v>
      </c>
      <c r="B92" s="7" t="b">
        <v>1</v>
      </c>
      <c r="U92" s="9"/>
      <c r="V92" s="9"/>
      <c r="W92" s="10"/>
      <c r="X92" s="20"/>
      <c r="Y92" s="20"/>
      <c r="Z92" s="20"/>
      <c r="AA92" s="20"/>
      <c r="AB92" s="20"/>
      <c r="AC92" s="20"/>
      <c r="AD92" s="20"/>
      <c r="AE92" s="20"/>
      <c r="AG92" s="9"/>
      <c r="AH92" s="9"/>
      <c r="AI92" s="10"/>
      <c r="AJ92" s="20"/>
      <c r="AK92" s="20"/>
      <c r="AL92" s="20"/>
      <c r="AM92" s="20"/>
      <c r="AN92" s="20"/>
      <c r="AO92" s="20"/>
      <c r="AP92" s="20"/>
      <c r="AQ92" s="20"/>
      <c r="AS92" s="9"/>
      <c r="AT92" s="9"/>
      <c r="AU92" s="10"/>
      <c r="AV92" s="20"/>
      <c r="AW92" s="20"/>
      <c r="AX92" s="20"/>
      <c r="AY92" s="20"/>
      <c r="AZ92" s="20"/>
      <c r="BA92" s="20"/>
      <c r="BB92" s="20"/>
      <c r="BC92" s="20"/>
      <c r="BE92" s="20">
        <v>2.9883879781420764E-2</v>
      </c>
      <c r="BF92" s="9">
        <v>48.4</v>
      </c>
      <c r="BG92" s="9">
        <v>51.296223041714526</v>
      </c>
      <c r="BH92" s="9">
        <v>51.945866337877284</v>
      </c>
      <c r="BI92" s="9">
        <v>2.100250028620894</v>
      </c>
      <c r="BJ92" s="9">
        <v>49.889167239885246</v>
      </c>
      <c r="BK92" s="9">
        <v>51.765226145850541</v>
      </c>
      <c r="BL92" s="9">
        <v>43.862867704736139</v>
      </c>
      <c r="BM92" s="9">
        <f ca="1"/>
        <v>52.14789925431667</v>
      </c>
      <c r="BN92" s="9">
        <v>50.146793792298347</v>
      </c>
      <c r="BY92" s="9">
        <v>27.866666666666667</v>
      </c>
      <c r="BZ92" s="9">
        <v>50</v>
      </c>
      <c r="CA92" s="33">
        <v>63980.534549843782</v>
      </c>
      <c r="CB92" s="9">
        <f ca="1"/>
        <v>11.88148148148148</v>
      </c>
      <c r="CC92" s="9">
        <f ca="1"/>
        <v>11.266666666666666</v>
      </c>
      <c r="CD92" s="33">
        <f ca="1"/>
        <v>15375.486965694719</v>
      </c>
    </row>
    <row r="93" spans="1:82" x14ac:dyDescent="0.25">
      <c r="A93" s="6">
        <v>75.2</v>
      </c>
      <c r="B93" s="7" t="b">
        <v>1</v>
      </c>
      <c r="U93" s="9"/>
      <c r="V93" s="9"/>
      <c r="W93" s="10"/>
      <c r="X93" s="20"/>
      <c r="Y93" s="20"/>
      <c r="Z93" s="20"/>
      <c r="AA93" s="20"/>
      <c r="AB93" s="20"/>
      <c r="AC93" s="20"/>
      <c r="AD93" s="20"/>
      <c r="AE93" s="20"/>
      <c r="AG93" s="9"/>
      <c r="AH93" s="9"/>
      <c r="AI93" s="10"/>
      <c r="AJ93" s="20"/>
      <c r="AK93" s="20"/>
      <c r="AL93" s="20"/>
      <c r="AM93" s="20"/>
      <c r="AN93" s="20"/>
      <c r="AO93" s="20"/>
      <c r="AP93" s="20"/>
      <c r="AQ93" s="20"/>
      <c r="AS93" s="9"/>
      <c r="AT93" s="9"/>
      <c r="AU93" s="10"/>
      <c r="AV93" s="20"/>
      <c r="AW93" s="20"/>
      <c r="AX93" s="20"/>
      <c r="AY93" s="20"/>
      <c r="AZ93" s="20"/>
      <c r="BA93" s="20"/>
      <c r="BB93" s="20"/>
      <c r="BC93" s="20"/>
      <c r="BE93" s="20">
        <v>3.0225409836065573E-2</v>
      </c>
      <c r="BF93" s="9">
        <v>48.5</v>
      </c>
      <c r="BG93" s="9">
        <v>51.343955502334282</v>
      </c>
      <c r="BH93" s="9">
        <v>51.984167222675509</v>
      </c>
      <c r="BI93" s="9">
        <v>2.1246250048213278</v>
      </c>
      <c r="BJ93" s="9">
        <v>49.952399227410176</v>
      </c>
      <c r="BK93" s="9">
        <v>51.80618868585546</v>
      </c>
      <c r="BL93" s="9">
        <v>43.906261604133832</v>
      </c>
      <c r="BM93" s="9">
        <f ca="1"/>
        <v>52.185938404139705</v>
      </c>
      <c r="BN93" s="9">
        <v>50.192457934110692</v>
      </c>
      <c r="BY93" s="9">
        <v>33.4</v>
      </c>
      <c r="BZ93" s="9">
        <v>0.2</v>
      </c>
      <c r="CA93" s="33">
        <v>61479.942551539221</v>
      </c>
      <c r="CB93" s="9">
        <f ca="1"/>
        <v>13.111111111111109</v>
      </c>
      <c r="CC93" s="9">
        <f ca="1"/>
        <v>0.20000000000000018</v>
      </c>
      <c r="CD93" s="33">
        <f ca="1"/>
        <v>30678.212469136441</v>
      </c>
    </row>
    <row r="94" spans="1:82" x14ac:dyDescent="0.25">
      <c r="A94" s="6">
        <v>74.900000000000006</v>
      </c>
      <c r="B94" s="7" t="b">
        <v>1</v>
      </c>
      <c r="U94" s="9"/>
      <c r="V94" s="9"/>
      <c r="W94" s="10"/>
      <c r="X94" s="20"/>
      <c r="Y94" s="20"/>
      <c r="Z94" s="20"/>
      <c r="AA94" s="20"/>
      <c r="AB94" s="20"/>
      <c r="AC94" s="20"/>
      <c r="AD94" s="20"/>
      <c r="AE94" s="20"/>
      <c r="AG94" s="9"/>
      <c r="AH94" s="9"/>
      <c r="AI94" s="10"/>
      <c r="AJ94" s="20"/>
      <c r="AK94" s="20"/>
      <c r="AL94" s="20"/>
      <c r="AM94" s="20"/>
      <c r="AN94" s="20"/>
      <c r="AO94" s="20"/>
      <c r="AP94" s="20"/>
      <c r="AQ94" s="20"/>
      <c r="AS94" s="9"/>
      <c r="AT94" s="9"/>
      <c r="AU94" s="10"/>
      <c r="AV94" s="20"/>
      <c r="AW94" s="20"/>
      <c r="AX94" s="20"/>
      <c r="AY94" s="20"/>
      <c r="AZ94" s="20"/>
      <c r="BA94" s="20"/>
      <c r="BB94" s="20"/>
      <c r="BC94" s="20"/>
      <c r="BE94" s="20">
        <v>3.0566939890710382E-2</v>
      </c>
      <c r="BF94" s="9">
        <v>48.5</v>
      </c>
      <c r="BG94" s="9">
        <v>51.391242993184946</v>
      </c>
      <c r="BH94" s="9">
        <v>52.022138906790047</v>
      </c>
      <c r="BI94" s="9">
        <v>2.1490085667831851</v>
      </c>
      <c r="BJ94" s="9">
        <v>50.015010612933168</v>
      </c>
      <c r="BK94" s="9">
        <v>51.846791189860923</v>
      </c>
      <c r="BL94" s="9">
        <v>43.949411025022457</v>
      </c>
      <c r="BM94" s="9">
        <f ca="1"/>
        <v>52.223663831795982</v>
      </c>
      <c r="BN94" s="9">
        <v>50.237773706014686</v>
      </c>
      <c r="BY94" s="9">
        <v>33.4</v>
      </c>
      <c r="BZ94" s="9">
        <v>5.7333333333333334</v>
      </c>
      <c r="CA94" s="33">
        <v>29926.408167168909</v>
      </c>
      <c r="CB94" s="9">
        <f ca="1"/>
        <v>13.111111111111109</v>
      </c>
      <c r="CC94" s="9">
        <f ca="1"/>
        <v>1.4296296296296298</v>
      </c>
      <c r="CD94" s="33">
        <f ca="1"/>
        <v>20552.723567314657</v>
      </c>
    </row>
    <row r="95" spans="1:82" x14ac:dyDescent="0.25">
      <c r="A95" s="6">
        <v>74.7</v>
      </c>
      <c r="B95" s="7" t="b">
        <v>1</v>
      </c>
      <c r="U95" s="9"/>
      <c r="V95" s="9"/>
      <c r="W95" s="10"/>
      <c r="X95" s="20"/>
      <c r="Y95" s="20"/>
      <c r="Z95" s="20"/>
      <c r="AA95" s="20"/>
      <c r="AB95" s="20"/>
      <c r="AC95" s="20"/>
      <c r="AD95" s="20"/>
      <c r="AE95" s="20"/>
      <c r="AG95" s="9"/>
      <c r="AH95" s="9"/>
      <c r="AI95" s="10"/>
      <c r="AJ95" s="20"/>
      <c r="AK95" s="20"/>
      <c r="AL95" s="20"/>
      <c r="AM95" s="20"/>
      <c r="AN95" s="20"/>
      <c r="AO95" s="20"/>
      <c r="AP95" s="20"/>
      <c r="AQ95" s="20"/>
      <c r="AS95" s="9"/>
      <c r="AT95" s="9"/>
      <c r="AU95" s="10"/>
      <c r="AV95" s="20"/>
      <c r="AW95" s="20"/>
      <c r="AX95" s="20"/>
      <c r="AY95" s="20"/>
      <c r="AZ95" s="20"/>
      <c r="BA95" s="20"/>
      <c r="BB95" s="20"/>
      <c r="BC95" s="20"/>
      <c r="BE95" s="20">
        <v>3.0908469945355191E-2</v>
      </c>
      <c r="BF95" s="9">
        <v>48.5</v>
      </c>
      <c r="BG95" s="9">
        <v>51.438094878304682</v>
      </c>
      <c r="BH95" s="9">
        <v>52.059788155245741</v>
      </c>
      <c r="BI95" s="9">
        <v>2.173400720557054</v>
      </c>
      <c r="BJ95" s="9">
        <v>50.077014461296763</v>
      </c>
      <c r="BK95" s="9">
        <v>51.887041096102372</v>
      </c>
      <c r="BL95" s="9">
        <v>43.992320053553684</v>
      </c>
      <c r="BM95" s="9">
        <f ca="1"/>
        <v>52.26108176398958</v>
      </c>
      <c r="BN95" s="9">
        <v>50.282747765087755</v>
      </c>
      <c r="BY95" s="9">
        <v>33.4</v>
      </c>
      <c r="BZ95" s="9">
        <v>11.266666666666666</v>
      </c>
      <c r="CA95" s="33">
        <v>21169.099157796954</v>
      </c>
      <c r="CB95" s="9">
        <f ca="1"/>
        <v>13.111111111111109</v>
      </c>
      <c r="CC95" s="9">
        <f ca="1"/>
        <v>2.6592592592592594</v>
      </c>
      <c r="CD95" s="33">
        <f ca="1"/>
        <v>16461.812829113755</v>
      </c>
    </row>
    <row r="96" spans="1:82" x14ac:dyDescent="0.25">
      <c r="A96" s="6">
        <v>74.099999999999994</v>
      </c>
      <c r="B96" s="7" t="b">
        <v>1</v>
      </c>
      <c r="U96" s="9"/>
      <c r="V96" s="9"/>
      <c r="W96" s="10"/>
      <c r="X96" s="20"/>
      <c r="Y96" s="20"/>
      <c r="Z96" s="20"/>
      <c r="AA96" s="20"/>
      <c r="AB96" s="20"/>
      <c r="AC96" s="20"/>
      <c r="AD96" s="20"/>
      <c r="AE96" s="20"/>
      <c r="AG96" s="9"/>
      <c r="AH96" s="9"/>
      <c r="AI96" s="10"/>
      <c r="AJ96" s="20"/>
      <c r="AK96" s="20"/>
      <c r="AL96" s="20"/>
      <c r="AM96" s="20"/>
      <c r="AN96" s="20"/>
      <c r="AO96" s="20"/>
      <c r="AP96" s="20"/>
      <c r="AQ96" s="20"/>
      <c r="AS96" s="9"/>
      <c r="AT96" s="9"/>
      <c r="AU96" s="10"/>
      <c r="AV96" s="20"/>
      <c r="AW96" s="20"/>
      <c r="AX96" s="20"/>
      <c r="AY96" s="20"/>
      <c r="AZ96" s="20"/>
      <c r="BA96" s="20"/>
      <c r="BB96" s="20"/>
      <c r="BC96" s="20"/>
      <c r="BE96" s="20">
        <v>3.125E-2</v>
      </c>
      <c r="BF96" s="9">
        <v>48.5</v>
      </c>
      <c r="BG96" s="9">
        <v>51.484520223318114</v>
      </c>
      <c r="BH96" s="9">
        <v>52.097121520845242</v>
      </c>
      <c r="BI96" s="9">
        <v>2.1978014721998886</v>
      </c>
      <c r="BJ96" s="9">
        <v>50.138423422003015</v>
      </c>
      <c r="BK96" s="9">
        <v>51.926945608645063</v>
      </c>
      <c r="BL96" s="9">
        <v>44.034992663306951</v>
      </c>
      <c r="BM96" s="9">
        <f ca="1"/>
        <v>52.298198236578827</v>
      </c>
      <c r="BN96" s="9">
        <v>50.327386569338977</v>
      </c>
      <c r="BY96" s="9">
        <v>33.4</v>
      </c>
      <c r="BZ96" s="9">
        <v>16.799999999999997</v>
      </c>
      <c r="CA96" s="33">
        <v>19107.021446380917</v>
      </c>
      <c r="CB96" s="9">
        <f ca="1"/>
        <v>13.111111111111109</v>
      </c>
      <c r="CC96" s="9">
        <f ca="1"/>
        <v>3.8888888888888893</v>
      </c>
      <c r="CD96" s="33">
        <f ca="1"/>
        <v>14210.928974216331</v>
      </c>
    </row>
    <row r="97" spans="1:82" x14ac:dyDescent="0.25">
      <c r="A97" s="6">
        <v>74.099999999999994</v>
      </c>
      <c r="B97" s="7" t="b">
        <v>1</v>
      </c>
      <c r="U97" s="9"/>
      <c r="V97" s="9"/>
      <c r="W97" s="10"/>
      <c r="X97" s="20"/>
      <c r="Y97" s="20"/>
      <c r="Z97" s="20"/>
      <c r="AA97" s="20"/>
      <c r="AB97" s="20"/>
      <c r="AC97" s="20"/>
      <c r="AD97" s="20"/>
      <c r="AE97" s="20"/>
      <c r="AG97" s="9"/>
      <c r="AH97" s="9"/>
      <c r="AI97" s="10"/>
      <c r="AJ97" s="20"/>
      <c r="AK97" s="20"/>
      <c r="AL97" s="20"/>
      <c r="AM97" s="20"/>
      <c r="AN97" s="20"/>
      <c r="AO97" s="20"/>
      <c r="AP97" s="20"/>
      <c r="AQ97" s="20"/>
      <c r="AS97" s="9"/>
      <c r="AT97" s="9"/>
      <c r="AU97" s="10"/>
      <c r="AV97" s="20"/>
      <c r="AW97" s="20"/>
      <c r="AX97" s="20"/>
      <c r="AY97" s="20"/>
      <c r="AZ97" s="20"/>
      <c r="BA97" s="20"/>
      <c r="BB97" s="20"/>
      <c r="BC97" s="20"/>
      <c r="BE97" s="20">
        <v>3.1591530054644809E-2</v>
      </c>
      <c r="BF97" s="9">
        <v>48.6</v>
      </c>
      <c r="BG97" s="9">
        <v>51.530527808105717</v>
      </c>
      <c r="BH97" s="9">
        <v>52.134145353077393</v>
      </c>
      <c r="BI97" s="9">
        <v>2.2222108277750747</v>
      </c>
      <c r="BJ97" s="9">
        <v>50.199249746790613</v>
      </c>
      <c r="BK97" s="9">
        <v>51.966511707238467</v>
      </c>
      <c r="BL97" s="9">
        <v>44.077432719584081</v>
      </c>
      <c r="BM97" s="9">
        <f ca="1"/>
        <v>52.335019102445337</v>
      </c>
      <c r="BN97" s="9">
        <v>50.371696385768089</v>
      </c>
      <c r="BY97" s="9">
        <v>33.4</v>
      </c>
      <c r="BZ97" s="9">
        <v>22.333333333333332</v>
      </c>
      <c r="CA97" s="33">
        <v>20846.270829811918</v>
      </c>
      <c r="CB97" s="9">
        <f ca="1"/>
        <v>13.111111111111109</v>
      </c>
      <c r="CC97" s="9">
        <f ca="1"/>
        <v>5.1185185185185187</v>
      </c>
      <c r="CD97" s="33">
        <f ca="1"/>
        <v>13017.681881623686</v>
      </c>
    </row>
    <row r="98" spans="1:82" x14ac:dyDescent="0.25">
      <c r="A98" s="6">
        <v>74</v>
      </c>
      <c r="B98" s="7" t="b">
        <v>1</v>
      </c>
      <c r="U98" s="9"/>
      <c r="V98" s="9"/>
      <c r="W98" s="10"/>
      <c r="X98" s="20"/>
      <c r="Y98" s="20"/>
      <c r="Z98" s="20"/>
      <c r="AA98" s="20"/>
      <c r="AB98" s="20"/>
      <c r="AC98" s="20"/>
      <c r="AD98" s="20"/>
      <c r="AE98" s="20"/>
      <c r="AG98" s="9"/>
      <c r="AH98" s="9"/>
      <c r="AI98" s="10"/>
      <c r="AJ98" s="20"/>
      <c r="AK98" s="20"/>
      <c r="AL98" s="20"/>
      <c r="AM98" s="20"/>
      <c r="AN98" s="20"/>
      <c r="AO98" s="20"/>
      <c r="AP98" s="20"/>
      <c r="AQ98" s="20"/>
      <c r="AS98" s="9"/>
      <c r="AT98" s="9"/>
      <c r="AU98" s="10"/>
      <c r="AV98" s="20"/>
      <c r="AW98" s="20"/>
      <c r="AX98" s="20"/>
      <c r="AY98" s="20"/>
      <c r="AZ98" s="20"/>
      <c r="BA98" s="20"/>
      <c r="BB98" s="20"/>
      <c r="BC98" s="20"/>
      <c r="BE98" s="20">
        <v>3.1933060109289618E-2</v>
      </c>
      <c r="BF98" s="9">
        <v>48.6</v>
      </c>
      <c r="BG98" s="9">
        <v>51.576126138804156</v>
      </c>
      <c r="BH98" s="9">
        <v>52.170865806559434</v>
      </c>
      <c r="BI98" s="9">
        <v>2.2466287933524138</v>
      </c>
      <c r="BJ98" s="9">
        <v>50.259505306286833</v>
      </c>
      <c r="BK98" s="9">
        <v>52.005746156653842</v>
      </c>
      <c r="BL98" s="9">
        <v>44.119643983495479</v>
      </c>
      <c r="BM98" s="9">
        <f ca="1"/>
        <v>52.371550038957196</v>
      </c>
      <c r="BN98" s="9">
        <v>50.415683298014912</v>
      </c>
      <c r="BY98" s="9">
        <v>33.4</v>
      </c>
      <c r="BZ98" s="9">
        <v>27.866666666666667</v>
      </c>
      <c r="CA98" s="33">
        <v>25110.158309883227</v>
      </c>
      <c r="CB98" s="9">
        <f ca="1"/>
        <v>13.111111111111109</v>
      </c>
      <c r="CC98" s="9">
        <f ca="1"/>
        <v>6.3481481481481481</v>
      </c>
      <c r="CD98" s="33">
        <f ca="1"/>
        <v>12540.853305407967</v>
      </c>
    </row>
    <row r="99" spans="1:82" x14ac:dyDescent="0.25">
      <c r="A99" s="6">
        <v>74.099999999999994</v>
      </c>
      <c r="B99" s="7" t="b">
        <v>1</v>
      </c>
      <c r="U99" s="9"/>
      <c r="V99" s="9"/>
      <c r="W99" s="10"/>
      <c r="X99" s="20"/>
      <c r="Y99" s="20"/>
      <c r="Z99" s="20"/>
      <c r="AA99" s="20"/>
      <c r="AB99" s="20"/>
      <c r="AC99" s="20"/>
      <c r="AD99" s="20"/>
      <c r="AE99" s="20"/>
      <c r="AG99" s="9"/>
      <c r="AH99" s="9"/>
      <c r="AI99" s="10"/>
      <c r="AJ99" s="20"/>
      <c r="AK99" s="20"/>
      <c r="AL99" s="20"/>
      <c r="AM99" s="20"/>
      <c r="AN99" s="20"/>
      <c r="AO99" s="20"/>
      <c r="AP99" s="20"/>
      <c r="AQ99" s="20"/>
      <c r="AS99" s="9"/>
      <c r="AT99" s="9"/>
      <c r="AU99" s="10"/>
      <c r="AV99" s="20"/>
      <c r="AW99" s="20"/>
      <c r="AX99" s="20"/>
      <c r="AY99" s="20"/>
      <c r="AZ99" s="20"/>
      <c r="BA99" s="20"/>
      <c r="BB99" s="20"/>
      <c r="BC99" s="20"/>
      <c r="BE99" s="20">
        <v>3.2274590163934427E-2</v>
      </c>
      <c r="BF99" s="9">
        <v>48.6</v>
      </c>
      <c r="BG99" s="9">
        <v>51.621323459179891</v>
      </c>
      <c r="BH99" s="9">
        <v>52.207288849042122</v>
      </c>
      <c r="BI99" s="9">
        <v>2.2710553750081095</v>
      </c>
      <c r="BJ99" s="9">
        <v>50.319201605792486</v>
      </c>
      <c r="BK99" s="9">
        <v>52.044655515537542</v>
      </c>
      <c r="BL99" s="9">
        <v>44.161630115850215</v>
      </c>
      <c r="BM99" s="9">
        <f ca="1"/>
        <v>52.407796555051334</v>
      </c>
      <c r="BN99" s="9">
        <v>50.459353213624112</v>
      </c>
      <c r="BY99" s="9">
        <v>33.4</v>
      </c>
      <c r="BZ99" s="9">
        <v>33.4</v>
      </c>
      <c r="CA99" s="33">
        <v>31194.892136464026</v>
      </c>
      <c r="CB99" s="9">
        <f ca="1"/>
        <v>13.111111111111109</v>
      </c>
      <c r="CC99" s="9">
        <f ca="1"/>
        <v>7.5777777777777784</v>
      </c>
      <c r="CD99" s="33">
        <f ca="1"/>
        <v>12591.188048516531</v>
      </c>
    </row>
    <row r="100" spans="1:82" x14ac:dyDescent="0.25">
      <c r="A100" s="6">
        <v>74.8</v>
      </c>
      <c r="B100" s="7" t="b">
        <v>1</v>
      </c>
      <c r="U100" s="9"/>
      <c r="V100" s="9"/>
      <c r="W100" s="10"/>
      <c r="X100" s="20"/>
      <c r="Y100" s="20"/>
      <c r="Z100" s="20"/>
      <c r="AA100" s="20"/>
      <c r="AB100" s="20"/>
      <c r="AC100" s="20"/>
      <c r="AD100" s="20"/>
      <c r="AE100" s="20"/>
      <c r="AG100" s="9"/>
      <c r="AH100" s="9"/>
      <c r="AI100" s="10"/>
      <c r="AJ100" s="20"/>
      <c r="AK100" s="20"/>
      <c r="AL100" s="20"/>
      <c r="AM100" s="20"/>
      <c r="AN100" s="20"/>
      <c r="AO100" s="20"/>
      <c r="AP100" s="20"/>
      <c r="AQ100" s="20"/>
      <c r="AS100" s="9"/>
      <c r="AT100" s="9"/>
      <c r="AU100" s="10"/>
      <c r="AV100" s="20"/>
      <c r="AW100" s="20"/>
      <c r="AX100" s="20"/>
      <c r="AY100" s="20"/>
      <c r="AZ100" s="20"/>
      <c r="BA100" s="20"/>
      <c r="BB100" s="20"/>
      <c r="BC100" s="20"/>
      <c r="BE100" s="20">
        <v>3.2616120218579236E-2</v>
      </c>
      <c r="BF100" s="9">
        <v>48.7</v>
      </c>
      <c r="BG100" s="9">
        <v>51.666127761414955</v>
      </c>
      <c r="BH100" s="9">
        <v>52.243420269004829</v>
      </c>
      <c r="BI100" s="9">
        <v>2.2954905788248308</v>
      </c>
      <c r="BJ100" s="9">
        <v>50.378349800254014</v>
      </c>
      <c r="BK100" s="9">
        <v>52.083246144809891</v>
      </c>
      <c r="BL100" s="9">
        <v>44.203394680861322</v>
      </c>
      <c r="BM100" s="9">
        <f ca="1"/>
        <v>52.443763997958357</v>
      </c>
      <c r="BN100" s="9">
        <v>50.502711870948417</v>
      </c>
      <c r="BY100" s="9">
        <v>33.4</v>
      </c>
      <c r="BZ100" s="9">
        <v>38.93333333333333</v>
      </c>
      <c r="CA100" s="33">
        <v>38663.575190931238</v>
      </c>
      <c r="CB100" s="9">
        <f ca="1"/>
        <v>13.111111111111109</v>
      </c>
      <c r="CC100" s="9">
        <f ca="1"/>
        <v>8.8074074074074069</v>
      </c>
      <c r="CD100" s="33">
        <f ca="1"/>
        <v>13049.761211983414</v>
      </c>
    </row>
    <row r="101" spans="1:82" x14ac:dyDescent="0.25">
      <c r="A101" s="6">
        <v>74.599999999999994</v>
      </c>
      <c r="B101" s="7" t="b">
        <v>1</v>
      </c>
      <c r="U101" s="9"/>
      <c r="V101" s="9"/>
      <c r="W101" s="10"/>
      <c r="X101" s="20"/>
      <c r="Y101" s="20"/>
      <c r="Z101" s="20"/>
      <c r="AA101" s="20"/>
      <c r="AB101" s="20"/>
      <c r="AC101" s="20"/>
      <c r="AD101" s="20"/>
      <c r="AE101" s="20"/>
      <c r="AG101" s="9"/>
      <c r="AH101" s="9"/>
      <c r="AI101" s="10"/>
      <c r="AJ101" s="20"/>
      <c r="AK101" s="20"/>
      <c r="AL101" s="20"/>
      <c r="AM101" s="20"/>
      <c r="AN101" s="20"/>
      <c r="AO101" s="20"/>
      <c r="AP101" s="20"/>
      <c r="AQ101" s="20"/>
      <c r="AS101" s="9"/>
      <c r="AT101" s="9"/>
      <c r="AU101" s="10"/>
      <c r="AV101" s="20"/>
      <c r="AW101" s="20"/>
      <c r="AX101" s="20"/>
      <c r="AY101" s="20"/>
      <c r="AZ101" s="20"/>
      <c r="BA101" s="20"/>
      <c r="BB101" s="20"/>
      <c r="BC101" s="20"/>
      <c r="BE101" s="20">
        <v>3.2957650273224046E-2</v>
      </c>
      <c r="BF101" s="9">
        <v>48.7</v>
      </c>
      <c r="BG101" s="9">
        <v>51.710546796341177</v>
      </c>
      <c r="BH101" s="9">
        <v>52.279265682865564</v>
      </c>
      <c r="BI101" s="9">
        <v>2.319934410891658</v>
      </c>
      <c r="BJ101" s="9">
        <v>50.436960708472029</v>
      </c>
      <c r="BK101" s="9">
        <v>52.121524215637507</v>
      </c>
      <c r="BL101" s="9">
        <v>44.244941149676954</v>
      </c>
      <c r="BM101" s="9">
        <f ca="1"/>
        <v>52.479457559591367</v>
      </c>
      <c r="BN101" s="9">
        <v>50.545764845712029</v>
      </c>
      <c r="BY101" s="9">
        <v>33.4</v>
      </c>
      <c r="BZ101" s="9">
        <v>44.466666666666669</v>
      </c>
      <c r="CA101" s="33">
        <v>47223.60174609728</v>
      </c>
      <c r="CB101" s="9">
        <f ca="1"/>
        <v>13.111111111111109</v>
      </c>
      <c r="CC101" s="9">
        <f ca="1"/>
        <v>10.037037037037038</v>
      </c>
      <c r="CD101" s="33">
        <f ca="1"/>
        <v>13835.782247668307</v>
      </c>
    </row>
    <row r="102" spans="1:82" x14ac:dyDescent="0.25">
      <c r="A102" s="6">
        <v>74.400000000000006</v>
      </c>
      <c r="B102" s="7" t="b">
        <v>1</v>
      </c>
      <c r="U102" s="9"/>
      <c r="V102" s="9"/>
      <c r="W102" s="10"/>
      <c r="X102" s="20"/>
      <c r="Y102" s="20"/>
      <c r="Z102" s="20"/>
      <c r="AA102" s="20"/>
      <c r="AB102" s="20"/>
      <c r="AC102" s="20"/>
      <c r="AD102" s="20"/>
      <c r="AE102" s="20"/>
      <c r="AG102" s="9"/>
      <c r="AH102" s="9"/>
      <c r="AI102" s="10"/>
      <c r="AJ102" s="20"/>
      <c r="AK102" s="20"/>
      <c r="AL102" s="20"/>
      <c r="AM102" s="20"/>
      <c r="AN102" s="20"/>
      <c r="AO102" s="20"/>
      <c r="AP102" s="20"/>
      <c r="AQ102" s="20"/>
      <c r="AS102" s="9"/>
      <c r="AT102" s="9"/>
      <c r="AU102" s="10"/>
      <c r="AV102" s="20"/>
      <c r="AW102" s="20"/>
      <c r="AX102" s="20"/>
      <c r="AY102" s="20"/>
      <c r="AZ102" s="20"/>
      <c r="BA102" s="20"/>
      <c r="BB102" s="20"/>
      <c r="BC102" s="20"/>
      <c r="BE102" s="20">
        <v>3.3299180327868855E-2</v>
      </c>
      <c r="BF102" s="9">
        <v>48.8</v>
      </c>
      <c r="BG102" s="9">
        <v>51.754588083156406</v>
      </c>
      <c r="BH102" s="9">
        <v>52.314830541829366</v>
      </c>
      <c r="BI102" s="9">
        <v>2.3443868773041494</v>
      </c>
      <c r="BJ102" s="9">
        <v>50.495044826593208</v>
      </c>
      <c r="BK102" s="9">
        <v>52.159495717004901</v>
      </c>
      <c r="BL102" s="9">
        <v>44.286272903747239</v>
      </c>
      <c r="BM102" s="9">
        <f ca="1"/>
        <v>52.514882282618913</v>
      </c>
      <c r="BN102" s="9">
        <v>50.588517557254114</v>
      </c>
      <c r="BY102" s="9">
        <v>33.4</v>
      </c>
      <c r="BZ102" s="9">
        <v>50</v>
      </c>
      <c r="CA102" s="33">
        <v>56668.248055549746</v>
      </c>
      <c r="CB102" s="9">
        <f ca="1"/>
        <v>13.111111111111109</v>
      </c>
      <c r="CC102" s="9">
        <f ca="1"/>
        <v>11.266666666666666</v>
      </c>
      <c r="CD102" s="33">
        <f ca="1"/>
        <v>14891.330976579115</v>
      </c>
    </row>
    <row r="103" spans="1:82" x14ac:dyDescent="0.25">
      <c r="A103" s="6">
        <v>74.400000000000006</v>
      </c>
      <c r="B103" s="7" t="b">
        <v>1</v>
      </c>
      <c r="U103" s="9"/>
      <c r="V103" s="9"/>
      <c r="W103" s="10"/>
      <c r="X103" s="20"/>
      <c r="Y103" s="20"/>
      <c r="Z103" s="20"/>
      <c r="AA103" s="20"/>
      <c r="AB103" s="20"/>
      <c r="AC103" s="20"/>
      <c r="AD103" s="20"/>
      <c r="AE103" s="20"/>
      <c r="AG103" s="9"/>
      <c r="AH103" s="9"/>
      <c r="AI103" s="10"/>
      <c r="AJ103" s="20"/>
      <c r="AK103" s="20"/>
      <c r="AL103" s="20"/>
      <c r="AM103" s="20"/>
      <c r="AN103" s="20"/>
      <c r="AO103" s="20"/>
      <c r="AP103" s="20"/>
      <c r="AQ103" s="20"/>
      <c r="AS103" s="9"/>
      <c r="AT103" s="9"/>
      <c r="AU103" s="10"/>
      <c r="AV103" s="20"/>
      <c r="AW103" s="20"/>
      <c r="AX103" s="20"/>
      <c r="AY103" s="20"/>
      <c r="AZ103" s="20"/>
      <c r="BA103" s="20"/>
      <c r="BB103" s="20"/>
      <c r="BC103" s="20"/>
      <c r="BE103" s="20">
        <v>3.3640710382513664E-2</v>
      </c>
      <c r="BF103" s="9">
        <v>48.9</v>
      </c>
      <c r="BG103" s="9">
        <v>51.798258918654028</v>
      </c>
      <c r="BH103" s="9">
        <v>52.350120138396662</v>
      </c>
      <c r="BI103" s="9">
        <v>2.3688479841643244</v>
      </c>
      <c r="BJ103" s="9">
        <v>50.552612340928469</v>
      </c>
      <c r="BK103" s="9">
        <v>52.197166462909465</v>
      </c>
      <c r="BL103" s="9">
        <v>44.327393238036215</v>
      </c>
      <c r="BM103" s="9">
        <f ca="1"/>
        <v>52.550043066240733</v>
      </c>
      <c r="BN103" s="9">
        <v>50.630975274471233</v>
      </c>
      <c r="BY103" s="9">
        <v>38.93333333333333</v>
      </c>
      <c r="BZ103" s="9">
        <v>0.2</v>
      </c>
      <c r="CA103" s="33">
        <v>69941.976494704315</v>
      </c>
      <c r="CB103" s="9">
        <f ca="1"/>
        <v>14.340740740740738</v>
      </c>
      <c r="CC103" s="9">
        <f ca="1"/>
        <v>0.20000000000000018</v>
      </c>
      <c r="CD103" s="33">
        <f ca="1"/>
        <v>32524.786602830423</v>
      </c>
    </row>
    <row r="104" spans="1:82" x14ac:dyDescent="0.25">
      <c r="A104" s="6">
        <v>73.900000000000006</v>
      </c>
      <c r="B104" s="7" t="b">
        <v>1</v>
      </c>
      <c r="U104" s="9"/>
      <c r="V104" s="9"/>
      <c r="W104" s="10"/>
      <c r="X104" s="20"/>
      <c r="Y104" s="20"/>
      <c r="Z104" s="20"/>
      <c r="AA104" s="20"/>
      <c r="AB104" s="20"/>
      <c r="AC104" s="20"/>
      <c r="AD104" s="20"/>
      <c r="AE104" s="20"/>
      <c r="AG104" s="9"/>
      <c r="AH104" s="9"/>
      <c r="AI104" s="10"/>
      <c r="AJ104" s="20"/>
      <c r="AK104" s="20"/>
      <c r="AL104" s="20"/>
      <c r="AM104" s="20"/>
      <c r="AN104" s="20"/>
      <c r="AO104" s="20"/>
      <c r="AP104" s="20"/>
      <c r="AQ104" s="20"/>
      <c r="AS104" s="9"/>
      <c r="AT104" s="9"/>
      <c r="AU104" s="10"/>
      <c r="AV104" s="20"/>
      <c r="AW104" s="20"/>
      <c r="AX104" s="20"/>
      <c r="AY104" s="20"/>
      <c r="AZ104" s="20"/>
      <c r="BA104" s="20"/>
      <c r="BB104" s="20"/>
      <c r="BC104" s="20"/>
      <c r="BE104" s="20">
        <v>3.3982240437158473E-2</v>
      </c>
      <c r="BF104" s="9">
        <v>48.9</v>
      </c>
      <c r="BG104" s="9">
        <v>51.84156638599481</v>
      </c>
      <c r="BH104" s="9">
        <v>52.385139612551725</v>
      </c>
      <c r="BI104" s="9">
        <v>2.3933177375806491</v>
      </c>
      <c r="BJ104" s="9">
        <v>50.609673140137282</v>
      </c>
      <c r="BK104" s="9">
        <v>52.234542099202052</v>
      </c>
      <c r="BL104" s="9">
        <v>44.368305364087306</v>
      </c>
      <c r="BM104" s="9">
        <f ca="1"/>
        <v>52.584944671683743</v>
      </c>
      <c r="BN104" s="9">
        <v>50.67314312147608</v>
      </c>
      <c r="BY104" s="9">
        <v>38.93333333333333</v>
      </c>
      <c r="BZ104" s="9">
        <v>5.7333333333333334</v>
      </c>
      <c r="CA104" s="33">
        <v>36060.069476068296</v>
      </c>
      <c r="CB104" s="9">
        <f ca="1"/>
        <v>14.340740740740738</v>
      </c>
      <c r="CC104" s="9">
        <f ca="1"/>
        <v>1.4296296296296298</v>
      </c>
      <c r="CD104" s="33">
        <f ca="1"/>
        <v>22083.723338280477</v>
      </c>
    </row>
    <row r="105" spans="1:82" x14ac:dyDescent="0.25">
      <c r="A105" s="6">
        <v>73.5</v>
      </c>
      <c r="B105" s="7" t="b">
        <v>1</v>
      </c>
      <c r="U105" s="9"/>
      <c r="V105" s="9"/>
      <c r="W105" s="10"/>
      <c r="X105" s="20"/>
      <c r="Y105" s="20"/>
      <c r="Z105" s="20"/>
      <c r="AA105" s="20"/>
      <c r="AB105" s="20"/>
      <c r="AC105" s="20"/>
      <c r="AD105" s="20"/>
      <c r="AE105" s="20"/>
      <c r="AG105" s="9"/>
      <c r="AH105" s="9"/>
      <c r="AI105" s="10"/>
      <c r="AJ105" s="20"/>
      <c r="AK105" s="20"/>
      <c r="AL105" s="20"/>
      <c r="AM105" s="20"/>
      <c r="AN105" s="20"/>
      <c r="AO105" s="20"/>
      <c r="AP105" s="20"/>
      <c r="AQ105" s="20"/>
      <c r="AS105" s="9"/>
      <c r="AT105" s="9"/>
      <c r="AU105" s="10"/>
      <c r="AV105" s="20"/>
      <c r="AW105" s="20"/>
      <c r="AX105" s="20"/>
      <c r="AY105" s="20"/>
      <c r="AZ105" s="20"/>
      <c r="BA105" s="20"/>
      <c r="BB105" s="20"/>
      <c r="BC105" s="20"/>
      <c r="BE105" s="20">
        <v>3.4323770491803282E-2</v>
      </c>
      <c r="BF105" s="9">
        <v>49</v>
      </c>
      <c r="BG105" s="9">
        <v>51.884517363048175</v>
      </c>
      <c r="BH105" s="9">
        <v>52.419893957650018</v>
      </c>
      <c r="BI105" s="9">
        <v>2.4177961436680926</v>
      </c>
      <c r="BJ105" s="9">
        <v>50.666236826816068</v>
      </c>
      <c r="BK105" s="9">
        <v>52.271628110094234</v>
      </c>
      <c r="BL105" s="9">
        <v>44.409012412950545</v>
      </c>
      <c r="BM105" s="9">
        <f ca="1"/>
        <v>52.619591727434411</v>
      </c>
      <c r="BN105" s="9">
        <v>50.715026082988686</v>
      </c>
      <c r="BY105" s="9">
        <v>38.93333333333333</v>
      </c>
      <c r="BZ105" s="9">
        <v>11.266666666666666</v>
      </c>
      <c r="CA105" s="33">
        <v>25267.719704041876</v>
      </c>
      <c r="CB105" s="9">
        <f ca="1"/>
        <v>14.340740740740738</v>
      </c>
      <c r="CC105" s="9">
        <f ca="1"/>
        <v>2.6592592592592594</v>
      </c>
      <c r="CD105" s="33">
        <f ca="1"/>
        <v>17702.687968642451</v>
      </c>
    </row>
    <row r="106" spans="1:82" x14ac:dyDescent="0.25">
      <c r="A106" s="6">
        <v>73.3</v>
      </c>
      <c r="B106" s="7" t="b">
        <v>1</v>
      </c>
      <c r="U106" s="9"/>
      <c r="V106" s="9"/>
      <c r="W106" s="10"/>
      <c r="X106" s="20"/>
      <c r="Y106" s="20"/>
      <c r="Z106" s="20"/>
      <c r="AA106" s="20"/>
      <c r="AB106" s="20"/>
      <c r="AC106" s="20"/>
      <c r="AD106" s="20"/>
      <c r="AE106" s="20"/>
      <c r="AG106" s="9"/>
      <c r="AH106" s="9"/>
      <c r="AI106" s="10"/>
      <c r="AJ106" s="20"/>
      <c r="AK106" s="20"/>
      <c r="AL106" s="20"/>
      <c r="AM106" s="20"/>
      <c r="AN106" s="20"/>
      <c r="AO106" s="20"/>
      <c r="AP106" s="20"/>
      <c r="AQ106" s="20"/>
      <c r="AS106" s="9"/>
      <c r="AT106" s="9"/>
      <c r="AU106" s="10"/>
      <c r="AV106" s="20"/>
      <c r="AW106" s="20"/>
      <c r="AX106" s="20"/>
      <c r="AY106" s="20"/>
      <c r="AZ106" s="20"/>
      <c r="BA106" s="20"/>
      <c r="BB106" s="20"/>
      <c r="BC106" s="20"/>
      <c r="BE106" s="20">
        <v>3.4665300546448084E-2</v>
      </c>
      <c r="BF106" s="9">
        <v>49.1</v>
      </c>
      <c r="BG106" s="9">
        <v>51.927118530328102</v>
      </c>
      <c r="BH106" s="9">
        <v>52.454388026022073</v>
      </c>
      <c r="BI106" s="9">
        <v>2.4422832085481159</v>
      </c>
      <c r="BJ106" s="9">
        <v>50.722312728524905</v>
      </c>
      <c r="BK106" s="9">
        <v>52.308429824351386</v>
      </c>
      <c r="BL106" s="9">
        <v>44.449517437979026</v>
      </c>
      <c r="BM106" s="9">
        <f ca="1"/>
        <v>52.653988734222736</v>
      </c>
      <c r="BN106" s="9">
        <v>50.756629009475432</v>
      </c>
      <c r="BY106" s="9">
        <v>38.93333333333333</v>
      </c>
      <c r="BZ106" s="9">
        <v>16.799999999999997</v>
      </c>
      <c r="CA106" s="33">
        <v>21398.158663188409</v>
      </c>
      <c r="CB106" s="9">
        <f ca="1"/>
        <v>14.340740740740738</v>
      </c>
      <c r="CC106" s="9">
        <f ca="1"/>
        <v>3.8888888888888893</v>
      </c>
      <c r="CD106" s="33">
        <f ca="1"/>
        <v>15183.328363443879</v>
      </c>
    </row>
    <row r="107" spans="1:82" x14ac:dyDescent="0.25">
      <c r="A107" s="6">
        <v>73.2</v>
      </c>
      <c r="B107" s="7" t="b">
        <v>1</v>
      </c>
      <c r="U107" s="9"/>
      <c r="V107" s="9"/>
      <c r="W107" s="10"/>
      <c r="X107" s="20"/>
      <c r="Y107" s="20"/>
      <c r="Z107" s="20"/>
      <c r="AA107" s="20"/>
      <c r="AB107" s="20"/>
      <c r="AC107" s="20"/>
      <c r="AD107" s="20"/>
      <c r="AE107" s="20"/>
      <c r="AG107" s="9"/>
      <c r="AH107" s="9"/>
      <c r="AI107" s="10"/>
      <c r="AJ107" s="20"/>
      <c r="AK107" s="20"/>
      <c r="AL107" s="20"/>
      <c r="AM107" s="20"/>
      <c r="AN107" s="20"/>
      <c r="AO107" s="20"/>
      <c r="AP107" s="20"/>
      <c r="AQ107" s="20"/>
      <c r="AS107" s="9"/>
      <c r="AT107" s="9"/>
      <c r="AU107" s="10"/>
      <c r="AV107" s="20"/>
      <c r="AW107" s="20"/>
      <c r="AX107" s="20"/>
      <c r="AY107" s="20"/>
      <c r="AZ107" s="20"/>
      <c r="BA107" s="20"/>
      <c r="BB107" s="20"/>
      <c r="BC107" s="20"/>
      <c r="BE107" s="20">
        <v>3.5006830601092893E-2</v>
      </c>
      <c r="BF107" s="9">
        <v>49.2</v>
      </c>
      <c r="BG107" s="9">
        <v>51.969376378547061</v>
      </c>
      <c r="BH107" s="9">
        <v>52.488626534309844</v>
      </c>
      <c r="BI107" s="9">
        <v>2.4667789383486509</v>
      </c>
      <c r="BJ107" s="9">
        <v>50.777909908285132</v>
      </c>
      <c r="BK107" s="9">
        <v>52.344952421189802</v>
      </c>
      <c r="BL107" s="9">
        <v>44.489823417501675</v>
      </c>
      <c r="BM107" s="9">
        <f ca="1"/>
        <v>52.688140069771876</v>
      </c>
      <c r="BN107" s="9">
        <v>50.797956622049902</v>
      </c>
      <c r="BY107" s="9">
        <v>38.93333333333333</v>
      </c>
      <c r="BZ107" s="9">
        <v>22.333333333333332</v>
      </c>
      <c r="CA107" s="33">
        <v>21511.633608158998</v>
      </c>
      <c r="CB107" s="9">
        <f ca="1"/>
        <v>14.340740740740738</v>
      </c>
      <c r="CC107" s="9">
        <f ca="1"/>
        <v>5.1185185185185187</v>
      </c>
      <c r="CD107" s="33">
        <f ca="1"/>
        <v>13740.24628284002</v>
      </c>
    </row>
    <row r="108" spans="1:82" x14ac:dyDescent="0.25">
      <c r="A108" s="6">
        <v>73.5</v>
      </c>
      <c r="B108" s="7" t="b">
        <v>1</v>
      </c>
      <c r="U108" s="9"/>
      <c r="V108" s="9"/>
      <c r="W108" s="10"/>
      <c r="X108" s="20"/>
      <c r="Y108" s="20"/>
      <c r="Z108" s="20"/>
      <c r="AA108" s="20"/>
      <c r="AB108" s="20"/>
      <c r="AC108" s="20"/>
      <c r="AD108" s="20"/>
      <c r="AE108" s="20"/>
      <c r="AG108" s="9"/>
      <c r="AH108" s="9"/>
      <c r="AI108" s="10"/>
      <c r="AJ108" s="20"/>
      <c r="AK108" s="20"/>
      <c r="AL108" s="20"/>
      <c r="AM108" s="20"/>
      <c r="AN108" s="20"/>
      <c r="AO108" s="20"/>
      <c r="AP108" s="20"/>
      <c r="AQ108" s="20"/>
      <c r="AS108" s="9"/>
      <c r="AT108" s="9"/>
      <c r="AU108" s="10"/>
      <c r="AV108" s="20"/>
      <c r="AW108" s="20"/>
      <c r="AX108" s="20"/>
      <c r="AY108" s="20"/>
      <c r="AZ108" s="20"/>
      <c r="BA108" s="20"/>
      <c r="BB108" s="20"/>
      <c r="BC108" s="20"/>
      <c r="BE108" s="20">
        <v>3.5348360655737703E-2</v>
      </c>
      <c r="BF108" s="9">
        <v>49.2</v>
      </c>
      <c r="BG108" s="9">
        <v>52.011297215810053</v>
      </c>
      <c r="BH108" s="9">
        <v>52.522614068551356</v>
      </c>
      <c r="BI108" s="9">
        <v>2.491283339204164</v>
      </c>
      <c r="BJ108" s="9">
        <v>50.833037174578472</v>
      </c>
      <c r="BK108" s="9">
        <v>52.381200935894881</v>
      </c>
      <c r="BL108" s="9">
        <v>44.529933257378943</v>
      </c>
      <c r="BM108" s="9">
        <f ca="1"/>
        <v>52.722049993326721</v>
      </c>
      <c r="BN108" s="9">
        <v>50.839013517148885</v>
      </c>
      <c r="BY108" s="9">
        <v>38.93333333333333</v>
      </c>
      <c r="BZ108" s="9">
        <v>27.866666666666667</v>
      </c>
      <c r="CA108" s="33">
        <v>24298.212538574036</v>
      </c>
      <c r="CB108" s="9">
        <f ca="1"/>
        <v>14.340740740740738</v>
      </c>
      <c r="CC108" s="9">
        <f ca="1"/>
        <v>6.3481481481481481</v>
      </c>
      <c r="CD108" s="33">
        <f ca="1"/>
        <v>13029.80187675826</v>
      </c>
    </row>
    <row r="109" spans="1:82" x14ac:dyDescent="0.25">
      <c r="A109" s="6">
        <v>72.900000000000006</v>
      </c>
      <c r="B109" s="7" t="b">
        <v>1</v>
      </c>
      <c r="U109" s="9"/>
      <c r="V109" s="9"/>
      <c r="W109" s="10"/>
      <c r="X109" s="20"/>
      <c r="Y109" s="20"/>
      <c r="Z109" s="20"/>
      <c r="AA109" s="20"/>
      <c r="AB109" s="20"/>
      <c r="AC109" s="20"/>
      <c r="AD109" s="20"/>
      <c r="AE109" s="20"/>
      <c r="AG109" s="9"/>
      <c r="AH109" s="9"/>
      <c r="AI109" s="10"/>
      <c r="AJ109" s="20"/>
      <c r="AK109" s="20"/>
      <c r="AL109" s="20"/>
      <c r="AM109" s="20"/>
      <c r="AN109" s="20"/>
      <c r="AO109" s="20"/>
      <c r="AP109" s="20"/>
      <c r="AQ109" s="20"/>
      <c r="AS109" s="9"/>
      <c r="AT109" s="9"/>
      <c r="AU109" s="10"/>
      <c r="AV109" s="20"/>
      <c r="AW109" s="20"/>
      <c r="AX109" s="20"/>
      <c r="AY109" s="20"/>
      <c r="AZ109" s="20"/>
      <c r="BA109" s="20"/>
      <c r="BB109" s="20"/>
      <c r="BC109" s="20"/>
      <c r="BE109" s="20">
        <v>3.5689890710382512E-2</v>
      </c>
      <c r="BF109" s="9">
        <v>49.2</v>
      </c>
      <c r="BG109" s="9">
        <v>52.05288717446912</v>
      </c>
      <c r="BH109" s="9">
        <v>52.55635508902715</v>
      </c>
      <c r="BI109" s="9">
        <v>2.5157964172556366</v>
      </c>
      <c r="BJ109" s="9">
        <v>50.887703090875441</v>
      </c>
      <c r="BK109" s="9">
        <v>52.417180265175766</v>
      </c>
      <c r="BL109" s="9">
        <v>44.569849793447673</v>
      </c>
      <c r="BM109" s="9">
        <f ca="1"/>
        <v>52.755722649973578</v>
      </c>
      <c r="BN109" s="9">
        <v>50.879804170995882</v>
      </c>
      <c r="BY109" s="9">
        <v>38.93333333333333</v>
      </c>
      <c r="BZ109" s="9">
        <v>33.4</v>
      </c>
      <c r="CA109" s="33">
        <v>29029.228317978712</v>
      </c>
      <c r="CB109" s="9">
        <f ca="1"/>
        <v>14.340740740740738</v>
      </c>
      <c r="CC109" s="9">
        <f ca="1"/>
        <v>7.5777777777777784</v>
      </c>
      <c r="CD109" s="33">
        <f ca="1"/>
        <v>12860.761628528617</v>
      </c>
    </row>
    <row r="110" spans="1:82" x14ac:dyDescent="0.25">
      <c r="A110" s="6">
        <v>73</v>
      </c>
      <c r="B110" s="7" t="b">
        <v>1</v>
      </c>
      <c r="U110" s="9"/>
      <c r="V110" s="9"/>
      <c r="W110" s="10"/>
      <c r="X110" s="20"/>
      <c r="Y110" s="20"/>
      <c r="Z110" s="20"/>
      <c r="AA110" s="20"/>
      <c r="AB110" s="20"/>
      <c r="AC110" s="20"/>
      <c r="AD110" s="20"/>
      <c r="AE110" s="20"/>
      <c r="AG110" s="9"/>
      <c r="AH110" s="9"/>
      <c r="AI110" s="10"/>
      <c r="AJ110" s="20"/>
      <c r="AK110" s="20"/>
      <c r="AL110" s="20"/>
      <c r="AM110" s="20"/>
      <c r="AN110" s="20"/>
      <c r="AO110" s="20"/>
      <c r="AP110" s="20"/>
      <c r="AQ110" s="20"/>
      <c r="AS110" s="9"/>
      <c r="AT110" s="9"/>
      <c r="AU110" s="10"/>
      <c r="AV110" s="20"/>
      <c r="AW110" s="20"/>
      <c r="AX110" s="20"/>
      <c r="AY110" s="20"/>
      <c r="AZ110" s="20"/>
      <c r="BA110" s="20"/>
      <c r="BB110" s="20"/>
      <c r="BC110" s="20"/>
      <c r="BE110" s="20">
        <v>3.6031420765027321E-2</v>
      </c>
      <c r="BF110" s="9">
        <v>49.3</v>
      </c>
      <c r="BG110" s="9">
        <v>52.094152217657417</v>
      </c>
      <c r="BH110" s="9">
        <v>52.589853934882484</v>
      </c>
      <c r="BI110" s="9">
        <v>2.5403181786505531</v>
      </c>
      <c r="BJ110" s="9">
        <v>50.941915984719692</v>
      </c>
      <c r="BK110" s="9">
        <v>52.452895172271724</v>
      </c>
      <c r="BL110" s="9">
        <v>44.609575793860913</v>
      </c>
      <c r="BM110" s="9">
        <f ca="1"/>
        <v>52.789162074762672</v>
      </c>
      <c r="BN110" s="9">
        <v>50.920332943863741</v>
      </c>
      <c r="BY110" s="9">
        <v>38.93333333333333</v>
      </c>
      <c r="BZ110" s="9">
        <v>38.93333333333333</v>
      </c>
      <c r="CA110" s="33">
        <v>35248.682618345265</v>
      </c>
      <c r="CB110" s="9">
        <f ca="1"/>
        <v>14.340740740740738</v>
      </c>
      <c r="CC110" s="9">
        <f ca="1"/>
        <v>8.8074074074074069</v>
      </c>
      <c r="CD110" s="33">
        <f ca="1"/>
        <v>13112.563595336176</v>
      </c>
    </row>
    <row r="111" spans="1:82" x14ac:dyDescent="0.25">
      <c r="A111" s="6">
        <v>73</v>
      </c>
      <c r="B111" s="7" t="b">
        <v>1</v>
      </c>
      <c r="U111" s="9"/>
      <c r="V111" s="9"/>
      <c r="W111" s="10"/>
      <c r="X111" s="20"/>
      <c r="Y111" s="20"/>
      <c r="Z111" s="20"/>
      <c r="AA111" s="20"/>
      <c r="AB111" s="20"/>
      <c r="AC111" s="20"/>
      <c r="AD111" s="20"/>
      <c r="AE111" s="20"/>
      <c r="AG111" s="9"/>
      <c r="AH111" s="9"/>
      <c r="AI111" s="10"/>
      <c r="AJ111" s="20"/>
      <c r="AK111" s="20"/>
      <c r="AL111" s="20"/>
      <c r="AM111" s="20"/>
      <c r="AN111" s="20"/>
      <c r="AO111" s="20"/>
      <c r="AP111" s="20"/>
      <c r="AQ111" s="20"/>
      <c r="AS111" s="9"/>
      <c r="AT111" s="9"/>
      <c r="AU111" s="10"/>
      <c r="AV111" s="20"/>
      <c r="AW111" s="20"/>
      <c r="AX111" s="20"/>
      <c r="AY111" s="20"/>
      <c r="AZ111" s="20"/>
      <c r="BA111" s="20"/>
      <c r="BB111" s="20"/>
      <c r="BC111" s="20"/>
      <c r="BE111" s="20">
        <v>3.637295081967213E-2</v>
      </c>
      <c r="BF111" s="9">
        <v>49.3</v>
      </c>
      <c r="BG111" s="9">
        <v>52.135098145520779</v>
      </c>
      <c r="BH111" s="9">
        <v>52.623114828537361</v>
      </c>
      <c r="BI111" s="9">
        <v>2.5648486295429644</v>
      </c>
      <c r="BJ111" s="9">
        <v>50.995683956393137</v>
      </c>
      <c r="BK111" s="9">
        <v>52.488350291823487</v>
      </c>
      <c r="BL111" s="9">
        <v>44.649113961328133</v>
      </c>
      <c r="BM111" s="9">
        <f ca="1"/>
        <v>52.822372196644139</v>
      </c>
      <c r="BN111" s="9">
        <v>50.960604084147221</v>
      </c>
      <c r="BY111" s="9">
        <v>38.93333333333333</v>
      </c>
      <c r="BZ111" s="9">
        <v>44.466666666666669</v>
      </c>
      <c r="CA111" s="33">
        <v>42648.982526865948</v>
      </c>
      <c r="CB111" s="9">
        <f ca="1"/>
        <v>14.340740740740738</v>
      </c>
      <c r="CC111" s="9">
        <f ca="1"/>
        <v>10.037037037037038</v>
      </c>
      <c r="CD111" s="33">
        <f ca="1"/>
        <v>13703.047207892751</v>
      </c>
    </row>
    <row r="112" spans="1:82" x14ac:dyDescent="0.25">
      <c r="A112" s="6">
        <v>72.7</v>
      </c>
      <c r="B112" s="7" t="b">
        <v>1</v>
      </c>
      <c r="U112" s="9"/>
      <c r="V112" s="9"/>
      <c r="W112" s="10"/>
      <c r="X112" s="20"/>
      <c r="Y112" s="20"/>
      <c r="Z112" s="20"/>
      <c r="AA112" s="20"/>
      <c r="AB112" s="20"/>
      <c r="AC112" s="20"/>
      <c r="AD112" s="20"/>
      <c r="AE112" s="20"/>
      <c r="AG112" s="9"/>
      <c r="AH112" s="9"/>
      <c r="AI112" s="10"/>
      <c r="AJ112" s="20"/>
      <c r="AK112" s="20"/>
      <c r="AL112" s="20"/>
      <c r="AM112" s="20"/>
      <c r="AN112" s="20"/>
      <c r="AO112" s="20"/>
      <c r="AP112" s="20"/>
      <c r="AQ112" s="20"/>
      <c r="AS112" s="9"/>
      <c r="AT112" s="9"/>
      <c r="AU112" s="10"/>
      <c r="AV112" s="20"/>
      <c r="AW112" s="20"/>
      <c r="AX112" s="20"/>
      <c r="AY112" s="20"/>
      <c r="AZ112" s="20"/>
      <c r="BA112" s="20"/>
      <c r="BB112" s="20"/>
      <c r="BC112" s="20"/>
      <c r="BE112" s="20">
        <v>3.6714480874316939E-2</v>
      </c>
      <c r="BF112" s="9">
        <v>49.4</v>
      </c>
      <c r="BG112" s="9">
        <v>52.175730601163494</v>
      </c>
      <c r="BH112" s="9">
        <v>52.656141879895905</v>
      </c>
      <c r="BI112" s="9">
        <v>2.5893877760934343</v>
      </c>
      <c r="BJ112" s="9">
        <v>51.049014887184569</v>
      </c>
      <c r="BK112" s="9">
        <v>52.523550134522864</v>
      </c>
      <c r="BL112" s="9">
        <v>44.688466935261062</v>
      </c>
      <c r="BM112" s="9">
        <f ca="1"/>
        <v>52.855356842227593</v>
      </c>
      <c r="BN112" s="9">
        <v>51.000621732255745</v>
      </c>
      <c r="BY112" s="9">
        <v>38.93333333333333</v>
      </c>
      <c r="BZ112" s="9">
        <v>50</v>
      </c>
      <c r="CA112" s="33">
        <v>51011.428025263449</v>
      </c>
      <c r="CB112" s="9">
        <f ca="1"/>
        <v>14.340740740740738</v>
      </c>
      <c r="CC112" s="9">
        <f ca="1"/>
        <v>11.266666666666666</v>
      </c>
      <c r="CD112" s="33">
        <f ca="1"/>
        <v>14573.134194068789</v>
      </c>
    </row>
    <row r="113" spans="1:82" x14ac:dyDescent="0.25">
      <c r="A113" s="6">
        <v>72.599999999999994</v>
      </c>
      <c r="B113" s="7" t="b">
        <v>1</v>
      </c>
      <c r="U113" s="9"/>
      <c r="V113" s="9"/>
      <c r="W113" s="10"/>
      <c r="X113" s="20"/>
      <c r="Y113" s="20"/>
      <c r="Z113" s="20"/>
      <c r="AA113" s="20"/>
      <c r="AB113" s="20"/>
      <c r="AC113" s="20"/>
      <c r="AD113" s="20"/>
      <c r="AE113" s="20"/>
      <c r="AG113" s="9"/>
      <c r="AH113" s="9"/>
      <c r="AI113" s="10"/>
      <c r="AJ113" s="20"/>
      <c r="AK113" s="20"/>
      <c r="AL113" s="20"/>
      <c r="AM113" s="20"/>
      <c r="AN113" s="20"/>
      <c r="AO113" s="20"/>
      <c r="AP113" s="20"/>
      <c r="AQ113" s="20"/>
      <c r="AS113" s="9"/>
      <c r="AT113" s="9"/>
      <c r="AU113" s="10"/>
      <c r="AV113" s="20"/>
      <c r="AW113" s="20"/>
      <c r="AX113" s="20"/>
      <c r="AY113" s="20"/>
      <c r="AZ113" s="20"/>
      <c r="BA113" s="20"/>
      <c r="BB113" s="20"/>
      <c r="BC113" s="20"/>
      <c r="BE113" s="20">
        <v>3.7056010928961748E-2</v>
      </c>
      <c r="BF113" s="9">
        <v>49.4</v>
      </c>
      <c r="BG113" s="9">
        <v>52.216055076323848</v>
      </c>
      <c r="BH113" s="9">
        <v>52.688939090366496</v>
      </c>
      <c r="BI113" s="9">
        <v>2.613935624469105</v>
      </c>
      <c r="BJ113" s="9">
        <v>51.101916447283834</v>
      </c>
      <c r="BK113" s="9">
        <v>52.558499091552484</v>
      </c>
      <c r="BL113" s="9">
        <v>44.727637293829815</v>
      </c>
      <c r="BM113" s="9">
        <f ca="1"/>
        <v>52.888119739374901</v>
      </c>
      <c r="BN113" s="9">
        <v>51.040389924335763</v>
      </c>
      <c r="BY113" s="9">
        <v>44.466666666666669</v>
      </c>
      <c r="BZ113" s="9">
        <v>0.2</v>
      </c>
      <c r="CA113" s="33">
        <v>78416.210058403303</v>
      </c>
      <c r="CB113" s="9">
        <f ca="1"/>
        <v>15.570370370370368</v>
      </c>
      <c r="CC113" s="9">
        <f ca="1"/>
        <v>0.20000000000000018</v>
      </c>
      <c r="CD113" s="33">
        <f ca="1"/>
        <v>34375.928808561861</v>
      </c>
    </row>
    <row r="114" spans="1:82" x14ac:dyDescent="0.25">
      <c r="A114" s="6">
        <v>72.599999999999994</v>
      </c>
      <c r="B114" s="7" t="b">
        <v>1</v>
      </c>
      <c r="U114" s="9"/>
      <c r="V114" s="9"/>
      <c r="W114" s="10"/>
      <c r="X114" s="20"/>
      <c r="Y114" s="20"/>
      <c r="Z114" s="20"/>
      <c r="AA114" s="20"/>
      <c r="AB114" s="20"/>
      <c r="AC114" s="20"/>
      <c r="AD114" s="20"/>
      <c r="AE114" s="20"/>
      <c r="AG114" s="9"/>
      <c r="AH114" s="9"/>
      <c r="AI114" s="10"/>
      <c r="AJ114" s="20"/>
      <c r="AK114" s="20"/>
      <c r="AL114" s="20"/>
      <c r="AM114" s="20"/>
      <c r="AN114" s="20"/>
      <c r="AO114" s="20"/>
      <c r="AP114" s="20"/>
      <c r="AQ114" s="20"/>
      <c r="AS114" s="9"/>
      <c r="AT114" s="9"/>
      <c r="AU114" s="10"/>
      <c r="AV114" s="20"/>
      <c r="AW114" s="20"/>
      <c r="AX114" s="20"/>
      <c r="AY114" s="20"/>
      <c r="AZ114" s="20"/>
      <c r="BA114" s="20"/>
      <c r="BB114" s="20"/>
      <c r="BC114" s="20"/>
      <c r="BE114" s="20">
        <v>3.7397540983606557E-2</v>
      </c>
      <c r="BF114" s="9">
        <v>49.4</v>
      </c>
      <c r="BG114" s="9">
        <v>52.2560769167942</v>
      </c>
      <c r="BH114" s="9">
        <v>52.721510356702161</v>
      </c>
      <c r="BI114" s="9">
        <v>2.6384921808436794</v>
      </c>
      <c r="BJ114" s="9">
        <v>51.154396103321481</v>
      </c>
      <c r="BK114" s="9">
        <v>52.593201438827087</v>
      </c>
      <c r="BL114" s="9">
        <v>44.766627555934043</v>
      </c>
      <c r="BM114" s="9">
        <f ca="1"/>
        <v>52.920664520634801</v>
      </c>
      <c r="BN114" s="9">
        <v>51.0799125958318</v>
      </c>
      <c r="BY114" s="9">
        <v>44.466666666666669</v>
      </c>
      <c r="BZ114" s="9">
        <v>5.7333333333333334</v>
      </c>
      <c r="CA114" s="33">
        <v>42499.262277112706</v>
      </c>
      <c r="CB114" s="9">
        <f ca="1"/>
        <v>15.570370370370368</v>
      </c>
      <c r="CC114" s="9">
        <f ca="1"/>
        <v>1.4296296296296298</v>
      </c>
      <c r="CD114" s="33">
        <f ca="1"/>
        <v>23644.740912574824</v>
      </c>
    </row>
    <row r="115" spans="1:82" x14ac:dyDescent="0.25">
      <c r="A115" s="6">
        <v>72</v>
      </c>
      <c r="B115" s="7" t="b">
        <v>1</v>
      </c>
      <c r="U115" s="9"/>
      <c r="V115" s="9"/>
      <c r="W115" s="10"/>
      <c r="X115" s="20"/>
      <c r="Y115" s="20"/>
      <c r="Z115" s="20"/>
      <c r="AA115" s="20"/>
      <c r="AB115" s="20"/>
      <c r="AC115" s="20"/>
      <c r="AD115" s="20"/>
      <c r="AE115" s="20"/>
      <c r="AG115" s="9"/>
      <c r="AH115" s="9"/>
      <c r="AI115" s="10"/>
      <c r="AJ115" s="20"/>
      <c r="AK115" s="20"/>
      <c r="AL115" s="20"/>
      <c r="AM115" s="20"/>
      <c r="AN115" s="20"/>
      <c r="AO115" s="20"/>
      <c r="AP115" s="20"/>
      <c r="AQ115" s="20"/>
      <c r="AS115" s="9"/>
      <c r="AT115" s="9"/>
      <c r="AU115" s="10"/>
      <c r="AV115" s="20"/>
      <c r="AW115" s="20"/>
      <c r="AX115" s="20"/>
      <c r="AY115" s="20"/>
      <c r="AZ115" s="20"/>
      <c r="BA115" s="20"/>
      <c r="BB115" s="20"/>
      <c r="BC115" s="20"/>
      <c r="BE115" s="20">
        <v>3.7739071038251366E-2</v>
      </c>
      <c r="BF115" s="9">
        <v>49.5</v>
      </c>
      <c r="BG115" s="9">
        <v>52.295801327599222</v>
      </c>
      <c r="BH115" s="9">
        <v>52.753859474671529</v>
      </c>
      <c r="BI115" s="9">
        <v>2.663057451397413</v>
      </c>
      <c r="BJ115" s="9">
        <v>51.206461125572929</v>
      </c>
      <c r="BK115" s="9">
        <v>52.627661341046895</v>
      </c>
      <c r="BL115" s="9">
        <v>44.805440183093125</v>
      </c>
      <c r="BM115" s="9">
        <f ca="1"/>
        <v>52.95299472652794</v>
      </c>
      <c r="BN115" s="9">
        <v>51.119193584894525</v>
      </c>
      <c r="BY115" s="9">
        <v>44.466666666666669</v>
      </c>
      <c r="BZ115" s="9">
        <v>11.266666666666666</v>
      </c>
      <c r="CA115" s="33">
        <v>29899.429175648766</v>
      </c>
      <c r="CB115" s="9">
        <f ca="1"/>
        <v>15.570370370370368</v>
      </c>
      <c r="CC115" s="9">
        <f ca="1"/>
        <v>2.6592592592592594</v>
      </c>
      <c r="CD115" s="33">
        <f ca="1"/>
        <v>18995.229792635735</v>
      </c>
    </row>
    <row r="116" spans="1:82" x14ac:dyDescent="0.25">
      <c r="A116" s="6">
        <v>82.8</v>
      </c>
      <c r="B116" s="7" t="b">
        <v>1</v>
      </c>
      <c r="U116" s="9"/>
      <c r="V116" s="9"/>
      <c r="W116" s="10"/>
      <c r="X116" s="20"/>
      <c r="Y116" s="20"/>
      <c r="Z116" s="20"/>
      <c r="AA116" s="20"/>
      <c r="AB116" s="20"/>
      <c r="AC116" s="20"/>
      <c r="AD116" s="20"/>
      <c r="AE116" s="20"/>
      <c r="AG116" s="9"/>
      <c r="AH116" s="9"/>
      <c r="AI116" s="10"/>
      <c r="AJ116" s="20"/>
      <c r="AK116" s="20"/>
      <c r="AL116" s="20"/>
      <c r="AM116" s="20"/>
      <c r="AN116" s="20"/>
      <c r="AO116" s="20"/>
      <c r="AP116" s="20"/>
      <c r="AQ116" s="20"/>
      <c r="AS116" s="9"/>
      <c r="AT116" s="9"/>
      <c r="AU116" s="10"/>
      <c r="AV116" s="20"/>
      <c r="AW116" s="20"/>
      <c r="AX116" s="20"/>
      <c r="AY116" s="20"/>
      <c r="AZ116" s="20"/>
      <c r="BA116" s="20"/>
      <c r="BB116" s="20"/>
      <c r="BC116" s="20"/>
      <c r="BE116" s="20">
        <v>3.8080601092896176E-2</v>
      </c>
      <c r="BF116" s="9">
        <v>49.6</v>
      </c>
      <c r="BG116" s="9">
        <v>52.335233377945251</v>
      </c>
      <c r="BH116" s="9">
        <v>52.785990142568622</v>
      </c>
      <c r="BI116" s="9">
        <v>2.687631442317163</v>
      </c>
      <c r="BJ116" s="9">
        <v>51.258118594845286</v>
      </c>
      <c r="BK116" s="9">
        <v>52.661882855573019</v>
      </c>
      <c r="BL116" s="9">
        <v>44.844077581259711</v>
      </c>
      <c r="BM116" s="9">
        <f ca="1"/>
        <v>52.985113808689931</v>
      </c>
      <c r="BN116" s="9">
        <v>51.158236635643682</v>
      </c>
      <c r="BY116" s="9">
        <v>44.466666666666669</v>
      </c>
      <c r="BZ116" s="9">
        <v>16.799999999999997</v>
      </c>
      <c r="CA116" s="33">
        <v>24404.093696334839</v>
      </c>
      <c r="CB116" s="9">
        <f ca="1"/>
        <v>15.570370370370368</v>
      </c>
      <c r="CC116" s="9">
        <f ca="1"/>
        <v>3.8888888888888893</v>
      </c>
      <c r="CD116" s="33">
        <f ca="1"/>
        <v>16226.035199425933</v>
      </c>
    </row>
    <row r="117" spans="1:82" x14ac:dyDescent="0.25">
      <c r="A117" s="6">
        <v>82.7</v>
      </c>
      <c r="B117" s="7" t="b">
        <v>1</v>
      </c>
      <c r="U117" s="9"/>
      <c r="V117" s="9"/>
      <c r="W117" s="10"/>
      <c r="X117" s="20"/>
      <c r="Y117" s="20"/>
      <c r="Z117" s="20"/>
      <c r="AA117" s="20"/>
      <c r="AB117" s="20"/>
      <c r="AC117" s="20"/>
      <c r="AD117" s="20"/>
      <c r="AE117" s="20"/>
      <c r="AG117" s="9"/>
      <c r="AH117" s="9"/>
      <c r="AI117" s="10"/>
      <c r="AJ117" s="20"/>
      <c r="AK117" s="20"/>
      <c r="AL117" s="20"/>
      <c r="AM117" s="20"/>
      <c r="AN117" s="20"/>
      <c r="AO117" s="20"/>
      <c r="AP117" s="20"/>
      <c r="AQ117" s="20"/>
      <c r="AS117" s="9"/>
      <c r="AT117" s="9"/>
      <c r="AU117" s="10"/>
      <c r="AV117" s="20"/>
      <c r="AW117" s="20"/>
      <c r="AX117" s="20"/>
      <c r="AY117" s="20"/>
      <c r="AZ117" s="20"/>
      <c r="BA117" s="20"/>
      <c r="BB117" s="20"/>
      <c r="BC117" s="20"/>
      <c r="BE117" s="20">
        <v>3.8422131147540985E-2</v>
      </c>
      <c r="BF117" s="9">
        <v>49.6</v>
      </c>
      <c r="BG117" s="9">
        <v>52.374378005952764</v>
      </c>
      <c r="BH117" s="9">
        <v>52.817905964570436</v>
      </c>
      <c r="BI117" s="9">
        <v>2.71221415979638</v>
      </c>
      <c r="BJ117" s="9">
        <v>51.309375409063044</v>
      </c>
      <c r="BK117" s="9">
        <v>52.695869936134351</v>
      </c>
      <c r="BL117" s="9">
        <v>44.882542102560052</v>
      </c>
      <c r="BM117" s="9">
        <f ca="1"/>
        <v>53.017025132879922</v>
      </c>
      <c r="BN117" s="9">
        <v>51.197045401293451</v>
      </c>
      <c r="BY117" s="9">
        <v>44.466666666666669</v>
      </c>
      <c r="BZ117" s="9">
        <v>22.333333333333332</v>
      </c>
      <c r="CA117" s="33">
        <v>23040.26009164919</v>
      </c>
      <c r="CB117" s="9">
        <f ca="1"/>
        <v>15.570370370370368</v>
      </c>
      <c r="CC117" s="9">
        <f ca="1"/>
        <v>5.1185185185185187</v>
      </c>
      <c r="CD117" s="33">
        <f ca="1"/>
        <v>14549.337288956029</v>
      </c>
    </row>
    <row r="118" spans="1:82" x14ac:dyDescent="0.25">
      <c r="A118" s="6">
        <v>82.5</v>
      </c>
      <c r="B118" s="7" t="b">
        <v>1</v>
      </c>
      <c r="U118" s="9"/>
      <c r="V118" s="9"/>
      <c r="W118" s="10"/>
      <c r="X118" s="20"/>
      <c r="Y118" s="20"/>
      <c r="Z118" s="20"/>
      <c r="AA118" s="20"/>
      <c r="AB118" s="20"/>
      <c r="AC118" s="20"/>
      <c r="AD118" s="20"/>
      <c r="AE118" s="20"/>
      <c r="AG118" s="9"/>
      <c r="AH118" s="9"/>
      <c r="AI118" s="10"/>
      <c r="AJ118" s="20"/>
      <c r="AK118" s="20"/>
      <c r="AL118" s="20"/>
      <c r="AM118" s="20"/>
      <c r="AN118" s="20"/>
      <c r="AO118" s="20"/>
      <c r="AP118" s="20"/>
      <c r="AQ118" s="20"/>
      <c r="AS118" s="9"/>
      <c r="AT118" s="9"/>
      <c r="AU118" s="10"/>
      <c r="AV118" s="20"/>
      <c r="AW118" s="20"/>
      <c r="AX118" s="20"/>
      <c r="AY118" s="20"/>
      <c r="AZ118" s="20"/>
      <c r="BA118" s="20"/>
      <c r="BB118" s="20"/>
      <c r="BC118" s="20"/>
      <c r="BE118" s="20">
        <v>3.8763661202185794E-2</v>
      </c>
      <c r="BF118" s="9">
        <v>49.6</v>
      </c>
      <c r="BG118" s="9">
        <v>52.413240023183405</v>
      </c>
      <c r="BH118" s="9">
        <v>52.849610453950064</v>
      </c>
      <c r="BI118" s="9">
        <v>2.7368056100350899</v>
      </c>
      <c r="BJ118" s="9">
        <v>51.360238289568656</v>
      </c>
      <c r="BK118" s="9">
        <v>52.729626436374502</v>
      </c>
      <c r="BL118" s="9">
        <v>44.920836046965043</v>
      </c>
      <c r="BM118" s="9">
        <f ca="1"/>
        <v>53.048731981861515</v>
      </c>
      <c r="BN118" s="9">
        <v>51.235623447147049</v>
      </c>
      <c r="BY118" s="9">
        <v>44.466666666666669</v>
      </c>
      <c r="BZ118" s="9">
        <v>27.866666666666667</v>
      </c>
      <c r="CA118" s="33">
        <v>24473.120974888079</v>
      </c>
      <c r="CB118" s="9">
        <f ca="1"/>
        <v>15.570370370370368</v>
      </c>
      <c r="CC118" s="9">
        <f ca="1"/>
        <v>6.3481481481481481</v>
      </c>
      <c r="CD118" s="33">
        <f ca="1"/>
        <v>13619.517891536059</v>
      </c>
    </row>
    <row r="119" spans="1:82" x14ac:dyDescent="0.25">
      <c r="A119" s="6">
        <v>82.3</v>
      </c>
      <c r="B119" s="7" t="b">
        <v>1</v>
      </c>
      <c r="U119" s="9"/>
      <c r="V119" s="9"/>
      <c r="W119" s="10"/>
      <c r="X119" s="20"/>
      <c r="Y119" s="20"/>
      <c r="Z119" s="20"/>
      <c r="AA119" s="20"/>
      <c r="AB119" s="20"/>
      <c r="AC119" s="20"/>
      <c r="AD119" s="20"/>
      <c r="AE119" s="20"/>
      <c r="AG119" s="9"/>
      <c r="AH119" s="9"/>
      <c r="AI119" s="10"/>
      <c r="AJ119" s="20"/>
      <c r="AK119" s="20"/>
      <c r="AL119" s="20"/>
      <c r="AM119" s="20"/>
      <c r="AN119" s="20"/>
      <c r="AO119" s="20"/>
      <c r="AP119" s="20"/>
      <c r="AQ119" s="20"/>
      <c r="AS119" s="9"/>
      <c r="AT119" s="9"/>
      <c r="AU119" s="10"/>
      <c r="AV119" s="20"/>
      <c r="AW119" s="20"/>
      <c r="AX119" s="20"/>
      <c r="AY119" s="20"/>
      <c r="AZ119" s="20"/>
      <c r="BA119" s="20"/>
      <c r="BB119" s="20"/>
      <c r="BC119" s="20"/>
      <c r="BE119" s="20">
        <v>3.9105191256830603E-2</v>
      </c>
      <c r="BF119" s="9">
        <v>49.6</v>
      </c>
      <c r="BG119" s="9">
        <v>52.451824118972134</v>
      </c>
      <c r="BH119" s="9">
        <v>52.881107036152571</v>
      </c>
      <c r="BI119" s="9">
        <v>2.7614057992399621</v>
      </c>
      <c r="BJ119" s="9">
        <v>51.410713787152751</v>
      </c>
      <c r="BK119" s="9">
        <v>52.763156113247248</v>
      </c>
      <c r="BL119" s="9">
        <v>44.958961663895025</v>
      </c>
      <c r="BM119" s="9">
        <f ca="1"/>
        <v>53.080237558162537</v>
      </c>
      <c r="BN119" s="9">
        <v>51.273974253467266</v>
      </c>
      <c r="BY119" s="9">
        <v>44.466666666666669</v>
      </c>
      <c r="BZ119" s="9">
        <v>33.4</v>
      </c>
      <c r="CA119" s="33">
        <v>27954.908000192219</v>
      </c>
      <c r="CB119" s="9">
        <f ca="1"/>
        <v>15.570370370370368</v>
      </c>
      <c r="CC119" s="9">
        <f ca="1"/>
        <v>7.5777777777777784</v>
      </c>
      <c r="CD119" s="33">
        <f ca="1"/>
        <v>13243.706446647107</v>
      </c>
    </row>
    <row r="120" spans="1:82" x14ac:dyDescent="0.25">
      <c r="A120" s="6">
        <v>82</v>
      </c>
      <c r="B120" s="7" t="b">
        <v>1</v>
      </c>
      <c r="U120" s="9"/>
      <c r="V120" s="9"/>
      <c r="W120" s="10"/>
      <c r="X120" s="20"/>
      <c r="Y120" s="20"/>
      <c r="Z120" s="20"/>
      <c r="AA120" s="20"/>
      <c r="AB120" s="20"/>
      <c r="AC120" s="20"/>
      <c r="AD120" s="20"/>
      <c r="AE120" s="20"/>
      <c r="AG120" s="9"/>
      <c r="AH120" s="9"/>
      <c r="AI120" s="10"/>
      <c r="AJ120" s="20"/>
      <c r="AK120" s="20"/>
      <c r="AL120" s="20"/>
      <c r="AM120" s="20"/>
      <c r="AN120" s="20"/>
      <c r="AO120" s="20"/>
      <c r="AP120" s="20"/>
      <c r="AQ120" s="20"/>
      <c r="AS120" s="9"/>
      <c r="AT120" s="9"/>
      <c r="AU120" s="10"/>
      <c r="AV120" s="20"/>
      <c r="AW120" s="20"/>
      <c r="AX120" s="20"/>
      <c r="AY120" s="20"/>
      <c r="AZ120" s="20"/>
      <c r="BA120" s="20"/>
      <c r="BB120" s="20"/>
      <c r="BC120" s="20"/>
      <c r="BE120" s="20">
        <v>3.9446721311475412E-2</v>
      </c>
      <c r="BF120" s="9">
        <v>49.7</v>
      </c>
      <c r="BG120" s="9">
        <v>52.490134864574529</v>
      </c>
      <c r="BH120" s="9">
        <v>52.912399051741048</v>
      </c>
      <c r="BI120" s="9">
        <v>2.7860147336242505</v>
      </c>
      <c r="BJ120" s="9">
        <v>51.460808287827589</v>
      </c>
      <c r="BK120" s="9">
        <v>52.79646263026801</v>
      </c>
      <c r="BL120" s="9">
        <v>44.996921153761711</v>
      </c>
      <c r="BM120" s="9">
        <f ca="1"/>
        <v>53.111544986719764</v>
      </c>
      <c r="BN120" s="9">
        <v>51.312101218229053</v>
      </c>
      <c r="BY120" s="9">
        <v>44.466666666666669</v>
      </c>
      <c r="BZ120" s="9">
        <v>38.93333333333333</v>
      </c>
      <c r="CA120" s="33">
        <v>33014.635653913298</v>
      </c>
      <c r="CB120" s="9">
        <f ca="1"/>
        <v>15.570370370370368</v>
      </c>
      <c r="CC120" s="9">
        <f ca="1"/>
        <v>8.8074074074074069</v>
      </c>
      <c r="CD120" s="33">
        <f ca="1"/>
        <v>13299.970990326348</v>
      </c>
    </row>
    <row r="121" spans="1:82" x14ac:dyDescent="0.25">
      <c r="A121" s="6">
        <v>81.900000000000006</v>
      </c>
      <c r="B121" s="7" t="b">
        <v>1</v>
      </c>
      <c r="U121" s="9"/>
      <c r="V121" s="9"/>
      <c r="W121" s="10"/>
      <c r="X121" s="20"/>
      <c r="Y121" s="20"/>
      <c r="Z121" s="20"/>
      <c r="AA121" s="20"/>
      <c r="AB121" s="20"/>
      <c r="AC121" s="20"/>
      <c r="AD121" s="20"/>
      <c r="AE121" s="20"/>
      <c r="AG121" s="9"/>
      <c r="AH121" s="9"/>
      <c r="AI121" s="10"/>
      <c r="AJ121" s="20"/>
      <c r="AK121" s="20"/>
      <c r="AL121" s="20"/>
      <c r="AM121" s="20"/>
      <c r="AN121" s="20"/>
      <c r="AO121" s="20"/>
      <c r="AP121" s="20"/>
      <c r="AQ121" s="20"/>
      <c r="AS121" s="9"/>
      <c r="AT121" s="9"/>
      <c r="AU121" s="10"/>
      <c r="AV121" s="20"/>
      <c r="AW121" s="20"/>
      <c r="AX121" s="20"/>
      <c r="AY121" s="20"/>
      <c r="AZ121" s="20"/>
      <c r="BA121" s="20"/>
      <c r="BB121" s="20"/>
      <c r="BC121" s="20"/>
      <c r="BE121" s="20">
        <v>3.9788251366120221E-2</v>
      </c>
      <c r="BF121" s="9">
        <v>49.8</v>
      </c>
      <c r="BG121" s="9">
        <v>52.52817671713872</v>
      </c>
      <c r="BH121" s="9">
        <v>52.943489759218927</v>
      </c>
      <c r="BI121" s="9">
        <v>2.8106324194078653</v>
      </c>
      <c r="BJ121" s="9">
        <v>51.510528018357149</v>
      </c>
      <c r="BK121" s="9">
        <v>52.829549560628891</v>
      </c>
      <c r="BL121" s="9">
        <v>45.034716669450169</v>
      </c>
      <c r="BM121" s="9">
        <f ca="1"/>
        <v>53.142657317414368</v>
      </c>
      <c r="BN121" s="9">
        <v>51.350007659759974</v>
      </c>
      <c r="BY121" s="9">
        <v>44.466666666666669</v>
      </c>
      <c r="BZ121" s="9">
        <v>44.466666666666669</v>
      </c>
      <c r="CA121" s="33">
        <v>39332.734751378979</v>
      </c>
      <c r="CB121" s="9">
        <f ca="1"/>
        <v>15.570370370370368</v>
      </c>
      <c r="CC121" s="9">
        <f ca="1"/>
        <v>10.037037037037038</v>
      </c>
      <c r="CD121" s="33">
        <f ca="1"/>
        <v>13704.992860148141</v>
      </c>
    </row>
    <row r="122" spans="1:82" x14ac:dyDescent="0.25">
      <c r="A122" s="6">
        <v>81.7</v>
      </c>
      <c r="B122" s="7" t="b">
        <v>1</v>
      </c>
      <c r="U122" s="9"/>
      <c r="V122" s="9"/>
      <c r="W122" s="10"/>
      <c r="X122" s="20"/>
      <c r="Y122" s="20"/>
      <c r="Z122" s="20"/>
      <c r="AA122" s="20"/>
      <c r="AB122" s="20"/>
      <c r="AC122" s="20"/>
      <c r="AD122" s="20"/>
      <c r="AE122" s="20"/>
      <c r="AG122" s="9"/>
      <c r="AH122" s="9"/>
      <c r="AI122" s="10"/>
      <c r="AJ122" s="20"/>
      <c r="AK122" s="20"/>
      <c r="AL122" s="20"/>
      <c r="AM122" s="20"/>
      <c r="AN122" s="20"/>
      <c r="AO122" s="20"/>
      <c r="AP122" s="20"/>
      <c r="AQ122" s="20"/>
      <c r="AS122" s="9"/>
      <c r="AT122" s="9"/>
      <c r="AU122" s="10"/>
      <c r="AV122" s="20"/>
      <c r="AW122" s="20"/>
      <c r="AX122" s="20"/>
      <c r="AY122" s="20"/>
      <c r="AZ122" s="20"/>
      <c r="BA122" s="20"/>
      <c r="BB122" s="20"/>
      <c r="BC122" s="20"/>
      <c r="BE122" s="20">
        <v>4.012978142076503E-2</v>
      </c>
      <c r="BF122" s="9">
        <v>49.8</v>
      </c>
      <c r="BG122" s="9">
        <v>52.565954023510763</v>
      </c>
      <c r="BH122" s="9">
        <v>52.974382337735243</v>
      </c>
      <c r="BI122" s="9">
        <v>2.835258862817351</v>
      </c>
      <c r="BJ122" s="9">
        <v>51.559879051555832</v>
      </c>
      <c r="BK122" s="9">
        <v>52.862420390183964</v>
      </c>
      <c r="BL122" s="9">
        <v>45.072350317743627</v>
      </c>
      <c r="BM122" s="9">
        <f ca="1"/>
        <v>53.173577527503475</v>
      </c>
      <c r="BN122" s="9">
        <v>51.387696819274041</v>
      </c>
      <c r="BY122" s="9">
        <v>44.466666666666669</v>
      </c>
      <c r="BZ122" s="9">
        <v>50</v>
      </c>
      <c r="CA122" s="33">
        <v>46680.78352886175</v>
      </c>
      <c r="CB122" s="9">
        <f ca="1"/>
        <v>15.570370370370368</v>
      </c>
      <c r="CC122" s="9">
        <f ca="1"/>
        <v>11.266666666666666</v>
      </c>
      <c r="CD122" s="33">
        <f ca="1"/>
        <v>14398.706040345442</v>
      </c>
    </row>
    <row r="123" spans="1:82" x14ac:dyDescent="0.25">
      <c r="A123" s="6">
        <v>81.3</v>
      </c>
      <c r="B123" s="7" t="b">
        <v>1</v>
      </c>
      <c r="U123" s="9"/>
      <c r="V123" s="9"/>
      <c r="W123" s="10"/>
      <c r="X123" s="20"/>
      <c r="Y123" s="20"/>
      <c r="Z123" s="20"/>
      <c r="AA123" s="20"/>
      <c r="AB123" s="20"/>
      <c r="AC123" s="20"/>
      <c r="AD123" s="20"/>
      <c r="AE123" s="20"/>
      <c r="AG123" s="9"/>
      <c r="AH123" s="9"/>
      <c r="AI123" s="10"/>
      <c r="AJ123" s="20"/>
      <c r="AK123" s="20"/>
      <c r="AL123" s="20"/>
      <c r="AM123" s="20"/>
      <c r="AN123" s="20"/>
      <c r="AO123" s="20"/>
      <c r="AP123" s="20"/>
      <c r="AQ123" s="20"/>
      <c r="AS123" s="9"/>
      <c r="AT123" s="9"/>
      <c r="AU123" s="10"/>
      <c r="AV123" s="20"/>
      <c r="AW123" s="20"/>
      <c r="AX123" s="20"/>
      <c r="AY123" s="20"/>
      <c r="AZ123" s="20"/>
      <c r="BA123" s="20"/>
      <c r="BB123" s="20"/>
      <c r="BC123" s="20"/>
      <c r="BE123" s="20">
        <v>4.0471311475409839E-2</v>
      </c>
      <c r="BF123" s="9">
        <v>49.8</v>
      </c>
      <c r="BG123" s="9">
        <v>52.603471023881738</v>
      </c>
      <c r="BH123" s="9">
        <v>53.005079889678321</v>
      </c>
      <c r="BI123" s="9">
        <v>2.8598940700858786</v>
      </c>
      <c r="BJ123" s="9">
        <v>51.608867311367376</v>
      </c>
      <c r="BK123" s="9">
        <v>52.895078520311223</v>
      </c>
      <c r="BL123" s="9">
        <v>45.109824160693904</v>
      </c>
      <c r="BM123" s="9">
        <f ca="1"/>
        <v>53.204308523952953</v>
      </c>
      <c r="BN123" s="9">
        <v>51.425171863304129</v>
      </c>
      <c r="BY123" s="9">
        <v>50</v>
      </c>
      <c r="BZ123" s="9">
        <v>0.2</v>
      </c>
      <c r="CA123" s="33">
        <v>86899.749260379671</v>
      </c>
      <c r="CB123" s="9">
        <f ca="1"/>
        <v>16.799999999999997</v>
      </c>
      <c r="CC123" s="9">
        <f ca="1"/>
        <v>0.20000000000000018</v>
      </c>
      <c r="CD123" s="33">
        <f ca="1"/>
        <v>36230.926973174646</v>
      </c>
    </row>
    <row r="124" spans="1:82" x14ac:dyDescent="0.25">
      <c r="A124" s="6">
        <v>81.3</v>
      </c>
      <c r="B124" s="7" t="b">
        <v>1</v>
      </c>
      <c r="U124" s="9"/>
      <c r="V124" s="9"/>
      <c r="W124" s="10"/>
      <c r="X124" s="20"/>
      <c r="Y124" s="20"/>
      <c r="Z124" s="20"/>
      <c r="AA124" s="20"/>
      <c r="AB124" s="20"/>
      <c r="AC124" s="20"/>
      <c r="AD124" s="20"/>
      <c r="AE124" s="20"/>
      <c r="AG124" s="9"/>
      <c r="AH124" s="9"/>
      <c r="AI124" s="10"/>
      <c r="AJ124" s="20"/>
      <c r="AK124" s="20"/>
      <c r="AL124" s="20"/>
      <c r="AM124" s="20"/>
      <c r="AN124" s="20"/>
      <c r="AO124" s="20"/>
      <c r="AP124" s="20"/>
      <c r="AQ124" s="20"/>
      <c r="AS124" s="9"/>
      <c r="AT124" s="9"/>
      <c r="AU124" s="10"/>
      <c r="AV124" s="20"/>
      <c r="AW124" s="20"/>
      <c r="AX124" s="20"/>
      <c r="AY124" s="20"/>
      <c r="AZ124" s="20"/>
      <c r="BA124" s="20"/>
      <c r="BB124" s="20"/>
      <c r="BC124" s="20"/>
      <c r="BE124" s="20">
        <v>4.0812841530054642E-2</v>
      </c>
      <c r="BF124" s="9">
        <v>49.8</v>
      </c>
      <c r="BG124" s="9">
        <v>52.640731855284557</v>
      </c>
      <c r="BH124" s="9">
        <v>53.035585443163392</v>
      </c>
      <c r="BI124" s="9">
        <v>2.8845380474532987</v>
      </c>
      <c r="BJ124" s="9">
        <v>51.657498577735105</v>
      </c>
      <c r="BK124" s="9">
        <v>52.9275272706575</v>
      </c>
      <c r="BL124" s="9">
        <v>45.147140216939817</v>
      </c>
      <c r="BM124" s="9">
        <f ca="1"/>
        <v>53.23485314567619</v>
      </c>
      <c r="BN124" s="9">
        <v>51.462435886037788</v>
      </c>
      <c r="BY124" s="9">
        <v>50</v>
      </c>
      <c r="BZ124" s="9">
        <v>5.7333333333333334</v>
      </c>
      <c r="CA124" s="33">
        <v>49175.318149651546</v>
      </c>
      <c r="CB124" s="9">
        <f ca="1"/>
        <v>16.799999999999997</v>
      </c>
      <c r="CC124" s="9">
        <f ca="1"/>
        <v>1.4296296296296298</v>
      </c>
      <c r="CD124" s="33">
        <f ca="1"/>
        <v>25231.26332688651</v>
      </c>
    </row>
    <row r="125" spans="1:82" x14ac:dyDescent="0.25">
      <c r="A125" s="6">
        <v>81.2</v>
      </c>
      <c r="B125" s="7" t="b">
        <v>1</v>
      </c>
      <c r="U125" s="9"/>
      <c r="V125" s="9"/>
      <c r="W125" s="10"/>
      <c r="X125" s="20"/>
      <c r="Y125" s="20"/>
      <c r="Z125" s="20"/>
      <c r="AA125" s="20"/>
      <c r="AB125" s="20"/>
      <c r="AC125" s="20"/>
      <c r="AD125" s="20"/>
      <c r="AE125" s="20"/>
      <c r="AG125" s="9"/>
      <c r="AH125" s="9"/>
      <c r="AI125" s="10"/>
      <c r="AJ125" s="20"/>
      <c r="AK125" s="20"/>
      <c r="AL125" s="20"/>
      <c r="AM125" s="20"/>
      <c r="AN125" s="20"/>
      <c r="AO125" s="20"/>
      <c r="AP125" s="20"/>
      <c r="AQ125" s="20"/>
      <c r="AS125" s="9"/>
      <c r="AT125" s="9"/>
      <c r="AU125" s="10"/>
      <c r="AV125" s="20"/>
      <c r="AW125" s="20"/>
      <c r="AX125" s="20"/>
      <c r="AY125" s="20"/>
      <c r="AZ125" s="20"/>
      <c r="BA125" s="20"/>
      <c r="BB125" s="20"/>
      <c r="BC125" s="20"/>
      <c r="BE125" s="20">
        <v>4.1154371584699451E-2</v>
      </c>
      <c r="BF125" s="9">
        <v>49.9</v>
      </c>
      <c r="BG125" s="9">
        <v>52.677740554947803</v>
      </c>
      <c r="BH125" s="9">
        <v>53.065901954419616</v>
      </c>
      <c r="BI125" s="9">
        <v>2.9091908011661283</v>
      </c>
      <c r="BJ125" s="9">
        <v>51.705778491273449</v>
      </c>
      <c r="BK125" s="9">
        <v>52.959769881771884</v>
      </c>
      <c r="BL125" s="9">
        <v>45.184300462976132</v>
      </c>
      <c r="BM125" s="9">
        <f ca="1"/>
        <v>53.265214165683531</v>
      </c>
      <c r="BN125" s="9">
        <v>51.499491911561101</v>
      </c>
      <c r="BY125" s="9">
        <v>50</v>
      </c>
      <c r="BZ125" s="9">
        <v>11.266666666666666</v>
      </c>
      <c r="CA125" s="33">
        <v>34949.710609727452</v>
      </c>
      <c r="CB125" s="9">
        <f ca="1"/>
        <v>16.799999999999997</v>
      </c>
      <c r="CC125" s="9">
        <f ca="1"/>
        <v>2.6592592592592594</v>
      </c>
      <c r="CD125" s="33">
        <f ca="1"/>
        <v>20331.917218936174</v>
      </c>
    </row>
    <row r="126" spans="1:82" x14ac:dyDescent="0.25">
      <c r="A126" s="6">
        <v>81</v>
      </c>
      <c r="B126" s="7" t="b">
        <v>1</v>
      </c>
      <c r="U126" s="9"/>
      <c r="V126" s="9"/>
      <c r="W126" s="10"/>
      <c r="X126" s="20"/>
      <c r="Y126" s="20"/>
      <c r="Z126" s="20"/>
      <c r="AA126" s="20"/>
      <c r="AB126" s="20"/>
      <c r="AC126" s="20"/>
      <c r="AD126" s="20"/>
      <c r="AE126" s="20"/>
      <c r="AG126" s="9"/>
      <c r="AH126" s="9"/>
      <c r="AI126" s="10"/>
      <c r="AJ126" s="20"/>
      <c r="AK126" s="20"/>
      <c r="AL126" s="20"/>
      <c r="AM126" s="20"/>
      <c r="AN126" s="20"/>
      <c r="AO126" s="20"/>
      <c r="AP126" s="20"/>
      <c r="AQ126" s="20"/>
      <c r="AS126" s="9"/>
      <c r="AT126" s="9"/>
      <c r="AU126" s="10"/>
      <c r="AV126" s="20"/>
      <c r="AW126" s="20"/>
      <c r="AX126" s="20"/>
      <c r="AY126" s="20"/>
      <c r="AZ126" s="20"/>
      <c r="BA126" s="20"/>
      <c r="BB126" s="20"/>
      <c r="BC126" s="20"/>
      <c r="BE126" s="20">
        <v>4.149590163934426E-2</v>
      </c>
      <c r="BF126" s="9">
        <v>49.9</v>
      </c>
      <c r="BG126" s="9">
        <v>52.714501063513595</v>
      </c>
      <c r="BH126" s="9">
        <v>53.096032310081192</v>
      </c>
      <c r="BI126" s="9">
        <v>2.9338523374775369</v>
      </c>
      <c r="BJ126" s="9">
        <v>51.753712557750504</v>
      </c>
      <c r="BK126" s="9">
        <v>52.991809517633158</v>
      </c>
      <c r="BL126" s="9">
        <v>45.221306834375149</v>
      </c>
      <c r="BM126" s="9">
        <f ca="1"/>
        <v>53.295394293146501</v>
      </c>
      <c r="BN126" s="9">
        <v>51.536342896014936</v>
      </c>
      <c r="BY126" s="9">
        <v>50</v>
      </c>
      <c r="BZ126" s="9">
        <v>16.799999999999997</v>
      </c>
      <c r="CA126" s="33">
        <v>27977.066580757153</v>
      </c>
      <c r="CB126" s="9">
        <f ca="1"/>
        <v>16.799999999999997</v>
      </c>
      <c r="CC126" s="9">
        <f ca="1"/>
        <v>3.8888888888888893</v>
      </c>
      <c r="CD126" s="33">
        <f ca="1"/>
        <v>17329.106795860316</v>
      </c>
    </row>
    <row r="127" spans="1:82" x14ac:dyDescent="0.25">
      <c r="A127" s="6">
        <v>86</v>
      </c>
      <c r="B127" s="7" t="b">
        <v>1</v>
      </c>
      <c r="U127" s="9"/>
      <c r="V127" s="9"/>
      <c r="W127" s="10"/>
      <c r="X127" s="20"/>
      <c r="Y127" s="20"/>
      <c r="Z127" s="20"/>
      <c r="AA127" s="20"/>
      <c r="AB127" s="20"/>
      <c r="AC127" s="20"/>
      <c r="AD127" s="20"/>
      <c r="AE127" s="20"/>
      <c r="AG127" s="9"/>
      <c r="AH127" s="9"/>
      <c r="AI127" s="10"/>
      <c r="AJ127" s="20"/>
      <c r="AK127" s="20"/>
      <c r="AL127" s="20"/>
      <c r="AM127" s="20"/>
      <c r="AN127" s="20"/>
      <c r="AO127" s="20"/>
      <c r="AP127" s="20"/>
      <c r="AQ127" s="20"/>
      <c r="AS127" s="9"/>
      <c r="AT127" s="9"/>
      <c r="AU127" s="10"/>
      <c r="AV127" s="20"/>
      <c r="AW127" s="20"/>
      <c r="AX127" s="20"/>
      <c r="AY127" s="20"/>
      <c r="AZ127" s="20"/>
      <c r="BA127" s="20"/>
      <c r="BB127" s="20"/>
      <c r="BC127" s="20"/>
      <c r="BE127" s="20">
        <v>4.1837431693989069E-2</v>
      </c>
      <c r="BF127" s="9">
        <v>50</v>
      </c>
      <c r="BG127" s="9">
        <v>52.751017228126045</v>
      </c>
      <c r="BH127" s="9">
        <v>53.125979329386929</v>
      </c>
      <c r="BI127" s="9">
        <v>2.9585226626474119</v>
      </c>
      <c r="BJ127" s="9">
        <v>51.801306152391</v>
      </c>
      <c r="BK127" s="9">
        <v>53.023649268076255</v>
      </c>
      <c r="BL127" s="9">
        <v>45.258161226963161</v>
      </c>
      <c r="BM127" s="9">
        <f ca="1"/>
        <v>53.325396175380959</v>
      </c>
      <c r="BN127" s="9">
        <v>51.57299172966772</v>
      </c>
      <c r="BY127" s="9">
        <v>50</v>
      </c>
      <c r="BZ127" s="9">
        <v>22.333333333333332</v>
      </c>
      <c r="CA127" s="33">
        <v>25259.514928895278</v>
      </c>
      <c r="CB127" s="9">
        <f ca="1"/>
        <v>16.799999999999997</v>
      </c>
      <c r="CC127" s="9">
        <f ca="1"/>
        <v>5.1185185185185187</v>
      </c>
      <c r="CD127" s="33">
        <f ca="1"/>
        <v>15433.033894052191</v>
      </c>
    </row>
    <row r="128" spans="1:82" x14ac:dyDescent="0.25">
      <c r="A128" s="6">
        <v>83</v>
      </c>
      <c r="B128" s="7" t="b">
        <v>1</v>
      </c>
      <c r="U128" s="9"/>
      <c r="V128" s="9"/>
      <c r="W128" s="10"/>
      <c r="X128" s="20"/>
      <c r="Y128" s="20"/>
      <c r="Z128" s="20"/>
      <c r="AA128" s="20"/>
      <c r="AB128" s="20"/>
      <c r="AC128" s="20"/>
      <c r="AD128" s="20"/>
      <c r="AE128" s="20"/>
      <c r="AG128" s="9"/>
      <c r="AH128" s="9"/>
      <c r="AI128" s="10"/>
      <c r="AJ128" s="20"/>
      <c r="AK128" s="20"/>
      <c r="AL128" s="20"/>
      <c r="AM128" s="20"/>
      <c r="AN128" s="20"/>
      <c r="AO128" s="20"/>
      <c r="AP128" s="20"/>
      <c r="AQ128" s="20"/>
      <c r="AS128" s="9"/>
      <c r="AT128" s="9"/>
      <c r="AU128" s="10"/>
      <c r="AV128" s="20"/>
      <c r="AW128" s="20"/>
      <c r="AX128" s="20"/>
      <c r="AY128" s="20"/>
      <c r="AZ128" s="20"/>
      <c r="BA128" s="20"/>
      <c r="BB128" s="20"/>
      <c r="BC128" s="20"/>
      <c r="BE128" s="20">
        <v>4.2178961748633878E-2</v>
      </c>
      <c r="BF128" s="9">
        <v>50</v>
      </c>
      <c r="BG128" s="9">
        <v>52.787292805396547</v>
      </c>
      <c r="BH128" s="9">
        <v>53.15574576629313</v>
      </c>
      <c r="BI128" s="9">
        <v>2.9832017829423028</v>
      </c>
      <c r="BJ128" s="9">
        <v>51.848564524007841</v>
      </c>
      <c r="BK128" s="9">
        <v>53.055292151122735</v>
      </c>
      <c r="BL128" s="9">
        <v>45.294865497953815</v>
      </c>
      <c r="BM128" s="9">
        <f ca="1"/>
        <v>53.355222399752961</v>
      </c>
      <c r="BN128" s="9">
        <v>51.609441238908545</v>
      </c>
      <c r="BY128" s="9">
        <v>50</v>
      </c>
      <c r="BZ128" s="9">
        <v>27.866666666666667</v>
      </c>
      <c r="CA128" s="33">
        <v>25443.147058033632</v>
      </c>
      <c r="CB128" s="9">
        <f ca="1"/>
        <v>16.799999999999997</v>
      </c>
      <c r="CC128" s="9">
        <f ca="1"/>
        <v>6.3481481481481481</v>
      </c>
      <c r="CD128" s="33">
        <f ca="1"/>
        <v>14296.443299972909</v>
      </c>
    </row>
    <row r="129" spans="1:82" x14ac:dyDescent="0.25">
      <c r="A129" s="6">
        <v>79.900000000000006</v>
      </c>
      <c r="B129" s="7" t="b">
        <v>1</v>
      </c>
      <c r="U129" s="9"/>
      <c r="V129" s="9"/>
      <c r="W129" s="10"/>
      <c r="X129" s="20"/>
      <c r="Y129" s="20"/>
      <c r="Z129" s="20"/>
      <c r="AA129" s="20"/>
      <c r="AB129" s="20"/>
      <c r="AC129" s="20"/>
      <c r="AD129" s="20"/>
      <c r="AE129" s="20"/>
      <c r="AG129" s="9"/>
      <c r="AH129" s="9"/>
      <c r="AI129" s="10"/>
      <c r="AJ129" s="20"/>
      <c r="AK129" s="20"/>
      <c r="AL129" s="20"/>
      <c r="AM129" s="20"/>
      <c r="AN129" s="20"/>
      <c r="AO129" s="20"/>
      <c r="AP129" s="20"/>
      <c r="AQ129" s="20"/>
      <c r="AS129" s="9"/>
      <c r="AT129" s="9"/>
      <c r="AU129" s="10"/>
      <c r="AV129" s="20"/>
      <c r="AW129" s="20"/>
      <c r="AX129" s="20"/>
      <c r="AY129" s="20"/>
      <c r="AZ129" s="20"/>
      <c r="BA129" s="20"/>
      <c r="BB129" s="20"/>
      <c r="BC129" s="20"/>
      <c r="BE129" s="20">
        <v>4.2520491803278687E-2</v>
      </c>
      <c r="BF129" s="9">
        <v>50</v>
      </c>
      <c r="BG129" s="9">
        <v>52.823331464251837</v>
      </c>
      <c r="BH129" s="9">
        <v>53.18533431150361</v>
      </c>
      <c r="BI129" s="9">
        <v>3.0078897046354882</v>
      </c>
      <c r="BJ129" s="9">
        <v>51.895492798970842</v>
      </c>
      <c r="BK129" s="9">
        <v>53.086741115219617</v>
      </c>
      <c r="BL129" s="9">
        <v>45.331421467040194</v>
      </c>
      <c r="BM129" s="9">
        <f ca="1"/>
        <v>53.384875495510983</v>
      </c>
      <c r="BN129" s="9">
        <v>51.645694188164441</v>
      </c>
      <c r="BY129" s="9">
        <v>50</v>
      </c>
      <c r="BZ129" s="9">
        <v>33.4</v>
      </c>
      <c r="CA129" s="33">
        <v>27765.207436692315</v>
      </c>
      <c r="CB129" s="9">
        <f ca="1"/>
        <v>16.799999999999997</v>
      </c>
      <c r="CC129" s="9">
        <f ca="1"/>
        <v>7.5777777777777784</v>
      </c>
      <c r="CD129" s="33">
        <f ca="1"/>
        <v>13725.094431955629</v>
      </c>
    </row>
    <row r="130" spans="1:82" x14ac:dyDescent="0.25">
      <c r="A130" s="6">
        <v>79.900000000000006</v>
      </c>
      <c r="B130" s="7" t="b">
        <v>1</v>
      </c>
      <c r="U130" s="9"/>
      <c r="V130" s="9"/>
      <c r="W130" s="10"/>
      <c r="X130" s="20"/>
      <c r="Y130" s="20"/>
      <c r="Z130" s="20"/>
      <c r="AA130" s="20"/>
      <c r="AB130" s="20"/>
      <c r="AC130" s="20"/>
      <c r="AD130" s="20"/>
      <c r="AE130" s="20"/>
      <c r="AG130" s="9"/>
      <c r="AH130" s="9"/>
      <c r="AI130" s="10"/>
      <c r="AJ130" s="20"/>
      <c r="AK130" s="20"/>
      <c r="AL130" s="20"/>
      <c r="AM130" s="20"/>
      <c r="AN130" s="20"/>
      <c r="AO130" s="20"/>
      <c r="AP130" s="20"/>
      <c r="AQ130" s="20"/>
      <c r="AS130" s="9"/>
      <c r="AT130" s="9"/>
      <c r="AU130" s="10"/>
      <c r="AV130" s="20"/>
      <c r="AW130" s="20"/>
      <c r="AX130" s="20"/>
      <c r="AY130" s="20"/>
      <c r="AZ130" s="20"/>
      <c r="BA130" s="20"/>
      <c r="BB130" s="20"/>
      <c r="BC130" s="20"/>
      <c r="BE130" s="20">
        <v>4.2862021857923496E-2</v>
      </c>
      <c r="BF130" s="9">
        <v>50</v>
      </c>
      <c r="BG130" s="9">
        <v>52.859136788670185</v>
      </c>
      <c r="BH130" s="9">
        <v>53.214747594420707</v>
      </c>
      <c r="BI130" s="9">
        <v>3.0325864340069613</v>
      </c>
      <c r="BJ130" s="9">
        <v>51.942095985019954</v>
      </c>
      <c r="BK130" s="9">
        <v>53.117999041391045</v>
      </c>
      <c r="BL130" s="9">
        <v>45.367830917447556</v>
      </c>
      <c r="BM130" s="9">
        <f ca="1"/>
        <v>53.414357935547869</v>
      </c>
      <c r="BN130" s="9">
        <v>51.681753281745102</v>
      </c>
      <c r="BY130" s="9">
        <v>50</v>
      </c>
      <c r="BZ130" s="9">
        <v>38.93333333333333</v>
      </c>
      <c r="CA130" s="33">
        <v>31742.73427935857</v>
      </c>
      <c r="CB130" s="9">
        <f ca="1"/>
        <v>16.799999999999997</v>
      </c>
      <c r="CC130" s="9">
        <f ca="1"/>
        <v>8.8074074074074069</v>
      </c>
      <c r="CD130" s="33">
        <f ca="1"/>
        <v>13595.897232900086</v>
      </c>
    </row>
    <row r="131" spans="1:82" x14ac:dyDescent="0.25">
      <c r="A131" s="6">
        <v>79.5</v>
      </c>
      <c r="B131" s="7" t="b">
        <v>1</v>
      </c>
      <c r="U131" s="9"/>
      <c r="V131" s="9"/>
      <c r="W131" s="10"/>
      <c r="X131" s="20"/>
      <c r="Y131" s="20"/>
      <c r="Z131" s="20"/>
      <c r="AA131" s="20"/>
      <c r="AB131" s="20"/>
      <c r="AC131" s="20"/>
      <c r="AD131" s="20"/>
      <c r="AE131" s="20"/>
      <c r="AG131" s="9"/>
      <c r="AH131" s="9"/>
      <c r="AI131" s="10"/>
      <c r="AJ131" s="20"/>
      <c r="AK131" s="20"/>
      <c r="AL131" s="20"/>
      <c r="AM131" s="20"/>
      <c r="AN131" s="20"/>
      <c r="AO131" s="20"/>
      <c r="AP131" s="20"/>
      <c r="AQ131" s="20"/>
      <c r="AS131" s="9"/>
      <c r="AT131" s="9"/>
      <c r="AU131" s="10"/>
      <c r="AV131" s="20"/>
      <c r="AW131" s="20"/>
      <c r="AX131" s="20"/>
      <c r="AY131" s="20"/>
      <c r="AZ131" s="20"/>
      <c r="BA131" s="20"/>
      <c r="BB131" s="20"/>
      <c r="BC131" s="20"/>
      <c r="BE131" s="20">
        <v>4.3203551912568305E-2</v>
      </c>
      <c r="BF131" s="9">
        <v>50</v>
      </c>
      <c r="BG131" s="9">
        <v>52.894712280311154</v>
      </c>
      <c r="BH131" s="9">
        <v>53.243988185021024</v>
      </c>
      <c r="BI131" s="9">
        <v>3.057291977343414</v>
      </c>
      <c r="BJ131" s="9">
        <v>51.988378974930384</v>
      </c>
      <c r="BK131" s="9">
        <v>53.149068745306721</v>
      </c>
      <c r="BL131" s="9">
        <v>45.404095596948366</v>
      </c>
      <c r="BM131" s="9">
        <f ca="1"/>
        <v>53.443672138095749</v>
      </c>
      <c r="BN131" s="9">
        <v>51.717621165618468</v>
      </c>
      <c r="BY131" s="9">
        <v>50</v>
      </c>
      <c r="BZ131" s="9">
        <v>44.466666666666669</v>
      </c>
      <c r="CA131" s="33">
        <v>37046.43665590942</v>
      </c>
      <c r="CB131" s="9">
        <f ca="1"/>
        <v>16.799999999999997</v>
      </c>
      <c r="CC131" s="9">
        <f ca="1"/>
        <v>10.037037037037038</v>
      </c>
      <c r="CD131" s="33">
        <f ca="1"/>
        <v>13824.545296743137</v>
      </c>
    </row>
    <row r="132" spans="1:82" x14ac:dyDescent="0.25">
      <c r="A132" s="6">
        <v>81.5</v>
      </c>
      <c r="B132" s="7" t="b">
        <v>1</v>
      </c>
      <c r="U132" s="9"/>
      <c r="V132" s="9"/>
      <c r="W132" s="10"/>
      <c r="X132" s="20"/>
      <c r="Y132" s="20"/>
      <c r="Z132" s="20"/>
      <c r="AA132" s="20"/>
      <c r="AB132" s="20"/>
      <c r="AC132" s="20"/>
      <c r="AD132" s="20"/>
      <c r="AE132" s="20"/>
      <c r="AG132" s="9"/>
      <c r="AH132" s="9"/>
      <c r="AI132" s="10"/>
      <c r="AJ132" s="20"/>
      <c r="AK132" s="20"/>
      <c r="AL132" s="20"/>
      <c r="AM132" s="20"/>
      <c r="AN132" s="20"/>
      <c r="AO132" s="20"/>
      <c r="AP132" s="20"/>
      <c r="AQ132" s="20"/>
      <c r="AS132" s="9"/>
      <c r="AT132" s="9"/>
      <c r="AU132" s="10"/>
      <c r="AV132" s="20"/>
      <c r="AW132" s="20"/>
      <c r="AX132" s="20"/>
      <c r="AY132" s="20"/>
      <c r="AZ132" s="20"/>
      <c r="BA132" s="20"/>
      <c r="BB132" s="20"/>
      <c r="BC132" s="20"/>
      <c r="BE132" s="20">
        <v>4.3545081967213115E-2</v>
      </c>
      <c r="BF132" s="9">
        <v>51</v>
      </c>
      <c r="BG132" s="9">
        <v>52.930061361043741</v>
      </c>
      <c r="BH132" s="9">
        <v>53.273058595659464</v>
      </c>
      <c r="BI132" s="9">
        <v>3.0820063409382961</v>
      </c>
      <c r="BJ132" s="9">
        <v>52.034346550036709</v>
      </c>
      <c r="BK132" s="9">
        <v>53.179952979271086</v>
      </c>
      <c r="BL132" s="9">
        <v>45.440217218841319</v>
      </c>
      <c r="BM132" s="9">
        <f ca="1"/>
        <v>53.472820468357007</v>
      </c>
      <c r="BN132" s="9">
        <v>51.75330042912033</v>
      </c>
      <c r="BY132" s="9">
        <v>50</v>
      </c>
      <c r="BZ132" s="9">
        <v>50</v>
      </c>
      <c r="CA132" s="33">
        <v>43439.892807947967</v>
      </c>
      <c r="CB132" s="9">
        <f ca="1"/>
        <v>16.799999999999997</v>
      </c>
      <c r="CC132" s="9">
        <f ca="1"/>
        <v>11.266666666666666</v>
      </c>
      <c r="CD132" s="33">
        <f ca="1"/>
        <v>14350.123357382494</v>
      </c>
    </row>
    <row r="133" spans="1:82" x14ac:dyDescent="0.25">
      <c r="A133" s="6">
        <v>81.400000000000006</v>
      </c>
      <c r="B133" s="7" t="b">
        <v>1</v>
      </c>
      <c r="U133" s="9"/>
      <c r="V133" s="9"/>
      <c r="W133" s="10"/>
      <c r="X133" s="20"/>
      <c r="Y133" s="20"/>
      <c r="Z133" s="20"/>
      <c r="AA133" s="20"/>
      <c r="AB133" s="20"/>
      <c r="AC133" s="20"/>
      <c r="AD133" s="20"/>
      <c r="AE133" s="20"/>
      <c r="AG133" s="9"/>
      <c r="AH133" s="9"/>
      <c r="AI133" s="10"/>
      <c r="AJ133" s="20"/>
      <c r="AK133" s="20"/>
      <c r="AL133" s="20"/>
      <c r="AM133" s="20"/>
      <c r="AN133" s="20"/>
      <c r="AO133" s="20"/>
      <c r="AP133" s="20"/>
      <c r="AQ133" s="20"/>
      <c r="AS133" s="9"/>
      <c r="AT133" s="9"/>
      <c r="AU133" s="10"/>
      <c r="AV133" s="20"/>
      <c r="AW133" s="20"/>
      <c r="AX133" s="20"/>
      <c r="AY133" s="20"/>
      <c r="AZ133" s="20"/>
      <c r="BA133" s="20"/>
      <c r="BB133" s="20"/>
      <c r="BC133" s="20"/>
      <c r="BE133" s="20">
        <v>4.3886612021857924E-2</v>
      </c>
      <c r="BF133" s="9">
        <v>51</v>
      </c>
      <c r="BG133" s="9">
        <v>52.965187375377695</v>
      </c>
      <c r="BH133" s="9">
        <v>53.301961282804683</v>
      </c>
      <c r="BI133" s="9">
        <v>3.1067295310918004</v>
      </c>
      <c r="BJ133" s="9">
        <v>52.080003383622035</v>
      </c>
      <c r="BK133" s="9">
        <v>53.210654434136771</v>
      </c>
      <c r="BL133" s="9">
        <v>45.476197462895847</v>
      </c>
      <c r="BM133" s="9">
        <f ca="1"/>
        <v>53.501805240074262</v>
      </c>
      <c r="BN133" s="9">
        <v>51.788793606600748</v>
      </c>
      <c r="BY133" s="9"/>
      <c r="BZ133" s="9"/>
      <c r="CA133" s="33"/>
      <c r="CB133" s="9"/>
      <c r="CC133" s="9"/>
      <c r="CD133" s="33"/>
    </row>
    <row r="134" spans="1:82" x14ac:dyDescent="0.25">
      <c r="A134" s="6">
        <v>81.099999999999994</v>
      </c>
      <c r="B134" s="7" t="b">
        <v>1</v>
      </c>
      <c r="U134" s="9"/>
      <c r="V134" s="9"/>
      <c r="W134" s="10"/>
      <c r="X134" s="20"/>
      <c r="Y134" s="20"/>
      <c r="Z134" s="20"/>
      <c r="AA134" s="20"/>
      <c r="AB134" s="20"/>
      <c r="AC134" s="20"/>
      <c r="AD134" s="20"/>
      <c r="AE134" s="20"/>
      <c r="AG134" s="9"/>
      <c r="AH134" s="9"/>
      <c r="AI134" s="10"/>
      <c r="AJ134" s="20"/>
      <c r="AK134" s="20"/>
      <c r="AL134" s="20"/>
      <c r="AM134" s="20"/>
      <c r="AN134" s="20"/>
      <c r="AO134" s="20"/>
      <c r="AP134" s="20"/>
      <c r="AQ134" s="20"/>
      <c r="AS134" s="9"/>
      <c r="AT134" s="9"/>
      <c r="AU134" s="10"/>
      <c r="AV134" s="20"/>
      <c r="AW134" s="20"/>
      <c r="AX134" s="20"/>
      <c r="AY134" s="20"/>
      <c r="AZ134" s="20"/>
      <c r="BA134" s="20"/>
      <c r="BB134" s="20"/>
      <c r="BC134" s="20"/>
      <c r="BE134" s="20">
        <v>4.4228142076502733E-2</v>
      </c>
      <c r="BF134" s="9">
        <v>51</v>
      </c>
      <c r="BG134" s="9">
        <v>53.000093592802372</v>
      </c>
      <c r="BH134" s="9">
        <v>53.330698648709181</v>
      </c>
      <c r="BI134" s="9">
        <v>3.1314615541108481</v>
      </c>
      <c r="BJ134" s="9">
        <v>52.125354044178678</v>
      </c>
      <c r="BK134" s="9">
        <v>53.241175741145824</v>
      </c>
      <c r="BL134" s="9">
        <v>45.512037976263642</v>
      </c>
      <c r="BM134" s="9">
        <f ca="1"/>
        <v>53.53062871704185</v>
      </c>
      <c r="BN134" s="9">
        <v>51.824103179010244</v>
      </c>
      <c r="BY134" s="9"/>
      <c r="BZ134" s="9"/>
      <c r="CA134" s="33"/>
      <c r="CB134" s="9"/>
      <c r="CC134" s="9"/>
      <c r="CD134" s="33"/>
    </row>
    <row r="135" spans="1:82" x14ac:dyDescent="0.25">
      <c r="A135" s="6">
        <v>88</v>
      </c>
      <c r="B135" s="7" t="b">
        <v>1</v>
      </c>
      <c r="U135" s="9"/>
      <c r="V135" s="9"/>
      <c r="W135" s="10"/>
      <c r="X135" s="20"/>
      <c r="Y135" s="20"/>
      <c r="Z135" s="20"/>
      <c r="AA135" s="20"/>
      <c r="AB135" s="20"/>
      <c r="AC135" s="20"/>
      <c r="AD135" s="20"/>
      <c r="AE135" s="20"/>
      <c r="AG135" s="9"/>
      <c r="AH135" s="9"/>
      <c r="AI135" s="10"/>
      <c r="AJ135" s="20"/>
      <c r="AK135" s="20"/>
      <c r="AL135" s="20"/>
      <c r="AM135" s="20"/>
      <c r="AN135" s="20"/>
      <c r="AO135" s="20"/>
      <c r="AP135" s="20"/>
      <c r="AQ135" s="20"/>
      <c r="AS135" s="9"/>
      <c r="AT135" s="9"/>
      <c r="AU135" s="10"/>
      <c r="AV135" s="20"/>
      <c r="AW135" s="20"/>
      <c r="AX135" s="20"/>
      <c r="AY135" s="20"/>
      <c r="AZ135" s="20"/>
      <c r="BA135" s="20"/>
      <c r="BB135" s="20"/>
      <c r="BC135" s="20"/>
      <c r="BE135" s="20">
        <v>4.4569672131147542E-2</v>
      </c>
      <c r="BF135" s="9">
        <v>51</v>
      </c>
      <c r="BG135" s="9">
        <v>53.034783210037332</v>
      </c>
      <c r="BH135" s="9">
        <v>53.359273043017019</v>
      </c>
      <c r="BI135" s="9">
        <v>3.1562024163091484</v>
      </c>
      <c r="BJ135" s="9">
        <v>52.170402998546216</v>
      </c>
      <c r="BK135" s="9">
        <v>53.27151947370195</v>
      </c>
      <c r="BL135" s="9">
        <v>45.547740374358511</v>
      </c>
      <c r="BM135" s="9">
        <f ca="1"/>
        <v>53.559293114561768</v>
      </c>
      <c r="BN135" s="9">
        <v>51.859231575428367</v>
      </c>
      <c r="BY135" s="9"/>
      <c r="BZ135" s="9"/>
      <c r="CA135" s="33"/>
      <c r="CB135" s="9"/>
      <c r="CC135" s="9"/>
      <c r="CD135" s="33"/>
    </row>
    <row r="136" spans="1:82" x14ac:dyDescent="0.25">
      <c r="A136" s="6">
        <v>88</v>
      </c>
      <c r="B136" s="7" t="b">
        <v>1</v>
      </c>
      <c r="U136" s="9"/>
      <c r="V136" s="9"/>
      <c r="W136" s="10"/>
      <c r="X136" s="20"/>
      <c r="Y136" s="20"/>
      <c r="Z136" s="20"/>
      <c r="AA136" s="20"/>
      <c r="AB136" s="20"/>
      <c r="AC136" s="20"/>
      <c r="AD136" s="20"/>
      <c r="AE136" s="20"/>
      <c r="AG136" s="9"/>
      <c r="AH136" s="9"/>
      <c r="AI136" s="10"/>
      <c r="AJ136" s="20"/>
      <c r="AK136" s="20"/>
      <c r="AL136" s="20"/>
      <c r="AM136" s="20"/>
      <c r="AN136" s="20"/>
      <c r="AO136" s="20"/>
      <c r="AP136" s="20"/>
      <c r="AQ136" s="20"/>
      <c r="AS136" s="9"/>
      <c r="AT136" s="9"/>
      <c r="AU136" s="10"/>
      <c r="AV136" s="20"/>
      <c r="AW136" s="20"/>
      <c r="AX136" s="20"/>
      <c r="AY136" s="20"/>
      <c r="AZ136" s="20"/>
      <c r="BA136" s="20"/>
      <c r="BB136" s="20"/>
      <c r="BC136" s="20"/>
      <c r="BE136" s="20">
        <v>4.4911202185792351E-2</v>
      </c>
      <c r="BF136" s="9">
        <v>51</v>
      </c>
      <c r="BG136" s="9">
        <v>53.06925935319876</v>
      </c>
      <c r="BH136" s="9">
        <v>53.387686764311795</v>
      </c>
      <c r="BI136" s="9">
        <v>3.1809521240071787</v>
      </c>
      <c r="BJ136" s="9">
        <v>52.215154614932203</v>
      </c>
      <c r="BK136" s="9">
        <v>53.301688149076881</v>
      </c>
      <c r="BL136" s="9">
        <v>45.58330624170604</v>
      </c>
      <c r="BM136" s="9">
        <f ca="1"/>
        <v>53.587800600846258</v>
      </c>
      <c r="BN136" s="9">
        <v>51.894181174537067</v>
      </c>
      <c r="BY136" s="9"/>
      <c r="BZ136" s="9"/>
      <c r="CA136" s="33"/>
      <c r="CB136" s="9"/>
      <c r="CC136" s="9"/>
      <c r="CD136" s="33"/>
    </row>
    <row r="137" spans="1:82" x14ac:dyDescent="0.25">
      <c r="A137" s="6">
        <v>84</v>
      </c>
      <c r="B137" s="7" t="b">
        <v>1</v>
      </c>
      <c r="U137" s="9"/>
      <c r="V137" s="9"/>
      <c r="W137" s="10"/>
      <c r="X137" s="20"/>
      <c r="Y137" s="20"/>
      <c r="Z137" s="20"/>
      <c r="AA137" s="20"/>
      <c r="AB137" s="20"/>
      <c r="AC137" s="20"/>
      <c r="AD137" s="20"/>
      <c r="AE137" s="20"/>
      <c r="AG137" s="9"/>
      <c r="AH137" s="9"/>
      <c r="AI137" s="10"/>
      <c r="AJ137" s="20"/>
      <c r="AK137" s="20"/>
      <c r="AL137" s="20"/>
      <c r="AM137" s="20"/>
      <c r="AN137" s="20"/>
      <c r="AO137" s="20"/>
      <c r="AP137" s="20"/>
      <c r="AQ137" s="20"/>
      <c r="AS137" s="9"/>
      <c r="AT137" s="9"/>
      <c r="AU137" s="10"/>
      <c r="AV137" s="20"/>
      <c r="AW137" s="20"/>
      <c r="AX137" s="20"/>
      <c r="AY137" s="20"/>
      <c r="AZ137" s="20"/>
      <c r="BA137" s="20"/>
      <c r="BB137" s="20"/>
      <c r="BC137" s="20"/>
      <c r="BE137" s="20">
        <v>4.525273224043716E-2</v>
      </c>
      <c r="BF137" s="9">
        <v>51</v>
      </c>
      <c r="BG137" s="9">
        <v>53.103525079885259</v>
      </c>
      <c r="BH137" s="9">
        <v>53.415942061607595</v>
      </c>
      <c r="BI137" s="9">
        <v>3.2057106835321774</v>
      </c>
      <c r="BJ137" s="9">
        <v>52.259613165820909</v>
      </c>
      <c r="BK137" s="9">
        <v>53.331684230053838</v>
      </c>
      <c r="BL137" s="9">
        <v>45.618737132764132</v>
      </c>
      <c r="BM137" s="9">
        <f ca="1"/>
        <v>53.616153298369483</v>
      </c>
      <c r="BN137" s="9">
        <v>51.928954306041469</v>
      </c>
      <c r="BY137" s="9"/>
      <c r="BZ137" s="9"/>
      <c r="CA137" s="33"/>
      <c r="CB137" s="9"/>
      <c r="CC137" s="9"/>
      <c r="CD137" s="33"/>
    </row>
    <row r="138" spans="1:82" x14ac:dyDescent="0.25">
      <c r="A138" s="6">
        <v>82</v>
      </c>
      <c r="B138" s="7" t="b">
        <v>1</v>
      </c>
      <c r="U138" s="9"/>
      <c r="V138" s="9"/>
      <c r="W138" s="10"/>
      <c r="X138" s="20"/>
      <c r="Y138" s="20"/>
      <c r="Z138" s="20"/>
      <c r="AA138" s="20"/>
      <c r="AB138" s="20"/>
      <c r="AC138" s="20"/>
      <c r="AD138" s="20"/>
      <c r="AE138" s="20"/>
      <c r="AG138" s="9"/>
      <c r="AH138" s="9"/>
      <c r="AI138" s="10"/>
      <c r="AJ138" s="20"/>
      <c r="AK138" s="20"/>
      <c r="AL138" s="20"/>
      <c r="AM138" s="20"/>
      <c r="AN138" s="20"/>
      <c r="AO138" s="20"/>
      <c r="AP138" s="20"/>
      <c r="AQ138" s="20"/>
      <c r="AS138" s="9"/>
      <c r="AT138" s="9"/>
      <c r="AU138" s="10"/>
      <c r="AV138" s="20"/>
      <c r="AW138" s="20"/>
      <c r="AX138" s="20"/>
      <c r="AY138" s="20"/>
      <c r="AZ138" s="20"/>
      <c r="BA138" s="20"/>
      <c r="BB138" s="20"/>
      <c r="BC138" s="20"/>
      <c r="BE138" s="20">
        <v>4.5594262295081969E-2</v>
      </c>
      <c r="BF138" s="9">
        <v>51</v>
      </c>
      <c r="BG138" s="9">
        <v>53.137583381186914</v>
      </c>
      <c r="BH138" s="9">
        <v>53.444041135785746</v>
      </c>
      <c r="BI138" s="9">
        <v>3.2304781012182051</v>
      </c>
      <c r="BJ138" s="9">
        <v>52.303782830775212</v>
      </c>
      <c r="BK138" s="9">
        <v>53.361510126510723</v>
      </c>
      <c r="BL138" s="9">
        <v>45.654034572715794</v>
      </c>
      <c r="BM138" s="9">
        <f ca="1"/>
        <v>53.644353285170524</v>
      </c>
      <c r="BN138" s="9">
        <v>51.963553252040057</v>
      </c>
      <c r="BY138" s="9"/>
      <c r="BZ138" s="9"/>
      <c r="CA138" s="33"/>
      <c r="CB138" s="9"/>
      <c r="CC138" s="9"/>
      <c r="CD138" s="33"/>
    </row>
    <row r="139" spans="1:82" x14ac:dyDescent="0.25">
      <c r="A139" s="6">
        <v>84</v>
      </c>
      <c r="B139" s="7" t="b">
        <v>1</v>
      </c>
      <c r="U139" s="9"/>
      <c r="V139" s="9"/>
      <c r="W139" s="10"/>
      <c r="X139" s="20"/>
      <c r="Y139" s="20"/>
      <c r="Z139" s="20"/>
      <c r="AA139" s="20"/>
      <c r="AB139" s="20"/>
      <c r="AC139" s="20"/>
      <c r="AD139" s="20"/>
      <c r="AE139" s="20"/>
      <c r="AG139" s="9"/>
      <c r="AH139" s="9"/>
      <c r="AI139" s="10"/>
      <c r="AJ139" s="20"/>
      <c r="AK139" s="20"/>
      <c r="AL139" s="20"/>
      <c r="AM139" s="20"/>
      <c r="AN139" s="20"/>
      <c r="AO139" s="20"/>
      <c r="AP139" s="20"/>
      <c r="AQ139" s="20"/>
      <c r="AS139" s="9"/>
      <c r="AT139" s="9"/>
      <c r="AU139" s="10"/>
      <c r="AV139" s="20"/>
      <c r="AW139" s="20"/>
      <c r="AX139" s="20"/>
      <c r="AY139" s="20"/>
      <c r="AZ139" s="20"/>
      <c r="BA139" s="20"/>
      <c r="BB139" s="20"/>
      <c r="BC139" s="20"/>
      <c r="BE139" s="20">
        <v>4.5935792349726778E-2</v>
      </c>
      <c r="BF139" s="9">
        <v>51.1</v>
      </c>
      <c r="BG139" s="9">
        <v>53.171437183620661</v>
      </c>
      <c r="BH139" s="9">
        <v>53.471986140979077</v>
      </c>
      <c r="BI139" s="9">
        <v>3.2552543834060912</v>
      </c>
      <c r="BJ139" s="9">
        <v>52.347667699135904</v>
      </c>
      <c r="BK139" s="9">
        <v>53.391168196945905</v>
      </c>
      <c r="BL139" s="9">
        <v>45.689200058235251</v>
      </c>
      <c r="BM139" s="9">
        <f ca="1"/>
        <v>53.672402596109777</v>
      </c>
      <c r="BN139" s="9">
        <v>51.997980248346678</v>
      </c>
      <c r="BY139" s="9"/>
      <c r="BZ139" s="9"/>
      <c r="CA139" s="33"/>
      <c r="CB139" s="9"/>
      <c r="CC139" s="9"/>
      <c r="CD139" s="33"/>
    </row>
    <row r="140" spans="1:82" x14ac:dyDescent="0.25">
      <c r="A140" s="6">
        <v>81</v>
      </c>
      <c r="B140" s="7" t="b">
        <v>1</v>
      </c>
      <c r="U140" s="9"/>
      <c r="V140" s="9"/>
      <c r="W140" s="10"/>
      <c r="X140" s="20"/>
      <c r="Y140" s="20"/>
      <c r="Z140" s="20"/>
      <c r="AA140" s="20"/>
      <c r="AB140" s="20"/>
      <c r="AC140" s="20"/>
      <c r="AD140" s="20"/>
      <c r="AE140" s="20"/>
      <c r="AG140" s="9"/>
      <c r="AH140" s="9"/>
      <c r="AI140" s="10"/>
      <c r="AJ140" s="20"/>
      <c r="AK140" s="20"/>
      <c r="AL140" s="20"/>
      <c r="AM140" s="20"/>
      <c r="AN140" s="20"/>
      <c r="AO140" s="20"/>
      <c r="AP140" s="20"/>
      <c r="AQ140" s="20"/>
      <c r="AS140" s="9"/>
      <c r="AT140" s="9"/>
      <c r="AU140" s="10"/>
      <c r="AV140" s="20"/>
      <c r="AW140" s="20"/>
      <c r="AX140" s="20"/>
      <c r="AY140" s="20"/>
      <c r="AZ140" s="20"/>
      <c r="BA140" s="20"/>
      <c r="BB140" s="20"/>
      <c r="BC140" s="20"/>
      <c r="BE140" s="20">
        <v>4.6277322404371588E-2</v>
      </c>
      <c r="BF140" s="9">
        <v>51.1</v>
      </c>
      <c r="BG140" s="9">
        <v>53.205089350995465</v>
      </c>
      <c r="BH140" s="9">
        <v>53.499779185906569</v>
      </c>
      <c r="BI140" s="9">
        <v>3.2800395364435007</v>
      </c>
      <c r="BJ140" s="9">
        <v>52.391271772623462</v>
      </c>
      <c r="BK140" s="9">
        <v>53.420660749948865</v>
      </c>
      <c r="BL140" s="9">
        <v>45.72423505822843</v>
      </c>
      <c r="BM140" s="9">
        <f ca="1"/>
        <v>53.70030322408072</v>
      </c>
      <c r="BN140" s="9">
        <v>52.032237485766196</v>
      </c>
      <c r="BY140" s="9"/>
      <c r="BZ140" s="9"/>
      <c r="CA140" s="33"/>
      <c r="CB140" s="9"/>
      <c r="CC140" s="9"/>
      <c r="CD140" s="33"/>
    </row>
    <row r="141" spans="1:82" x14ac:dyDescent="0.25">
      <c r="A141" s="6">
        <v>79.8</v>
      </c>
      <c r="B141" s="7" t="b">
        <v>1</v>
      </c>
      <c r="U141" s="9"/>
      <c r="V141" s="9"/>
      <c r="W141" s="10"/>
      <c r="X141" s="20"/>
      <c r="Y141" s="20"/>
      <c r="Z141" s="20"/>
      <c r="AA141" s="20"/>
      <c r="AB141" s="20"/>
      <c r="AC141" s="20"/>
      <c r="AD141" s="20"/>
      <c r="AE141" s="20"/>
      <c r="AG141" s="9"/>
      <c r="AH141" s="9"/>
      <c r="AI141" s="10"/>
      <c r="AJ141" s="20"/>
      <c r="AK141" s="20"/>
      <c r="AL141" s="20"/>
      <c r="AM141" s="20"/>
      <c r="AN141" s="20"/>
      <c r="AO141" s="20"/>
      <c r="AP141" s="20"/>
      <c r="AQ141" s="20"/>
      <c r="AS141" s="9"/>
      <c r="AT141" s="9"/>
      <c r="AU141" s="10"/>
      <c r="AV141" s="20"/>
      <c r="AW141" s="20"/>
      <c r="AX141" s="20"/>
      <c r="AY141" s="20"/>
      <c r="AZ141" s="20"/>
      <c r="BA141" s="20"/>
      <c r="BB141" s="20"/>
      <c r="BC141" s="20"/>
      <c r="BE141" s="20">
        <v>4.6618852459016397E-2</v>
      </c>
      <c r="BF141" s="9">
        <v>51.1</v>
      </c>
      <c r="BG141" s="9">
        <v>53.238542686210209</v>
      </c>
      <c r="BH141" s="9">
        <v>53.527422335160409</v>
      </c>
      <c r="BI141" s="9">
        <v>3.3048335666849167</v>
      </c>
      <c r="BJ141" s="9">
        <v>52.434598967845965</v>
      </c>
      <c r="BK141" s="9">
        <v>53.449990045618257</v>
      </c>
      <c r="BL141" s="9">
        <v>45.759141014548931</v>
      </c>
      <c r="BM141" s="9">
        <f ca="1"/>
        <v>53.72805712117907</v>
      </c>
      <c r="BN141" s="9">
        <v>52.066327111325904</v>
      </c>
      <c r="BY141" s="9"/>
      <c r="BZ141" s="9"/>
      <c r="CA141" s="33"/>
      <c r="CB141" s="9"/>
      <c r="CC141" s="9"/>
      <c r="CD141" s="33"/>
    </row>
    <row r="142" spans="1:82" x14ac:dyDescent="0.25">
      <c r="A142" s="6">
        <v>79.400000000000006</v>
      </c>
      <c r="B142" s="7" t="b">
        <v>1</v>
      </c>
      <c r="U142" s="9"/>
      <c r="V142" s="9"/>
      <c r="W142" s="10"/>
      <c r="X142" s="20"/>
      <c r="Y142" s="20"/>
      <c r="Z142" s="20"/>
      <c r="AA142" s="20"/>
      <c r="AB142" s="20"/>
      <c r="AC142" s="20"/>
      <c r="AD142" s="20"/>
      <c r="AE142" s="20"/>
      <c r="AG142" s="9"/>
      <c r="AH142" s="9"/>
      <c r="AI142" s="10"/>
      <c r="AJ142" s="20"/>
      <c r="AK142" s="20"/>
      <c r="AL142" s="20"/>
      <c r="AM142" s="20"/>
      <c r="AN142" s="20"/>
      <c r="AO142" s="20"/>
      <c r="AP142" s="20"/>
      <c r="AQ142" s="20"/>
      <c r="AS142" s="9"/>
      <c r="AT142" s="9"/>
      <c r="AU142" s="10"/>
      <c r="AV142" s="20"/>
      <c r="AW142" s="20"/>
      <c r="AX142" s="20"/>
      <c r="AY142" s="20"/>
      <c r="AZ142" s="20"/>
      <c r="BA142" s="20"/>
      <c r="BB142" s="20"/>
      <c r="BC142" s="20"/>
      <c r="BE142" s="20">
        <v>4.6960382513661199E-2</v>
      </c>
      <c r="BF142" s="9">
        <v>51.2</v>
      </c>
      <c r="BG142" s="9">
        <v>53.271799932987257</v>
      </c>
      <c r="BH142" s="9">
        <v>53.554917610447134</v>
      </c>
      <c r="BI142" s="9">
        <v>3.3296364804916321</v>
      </c>
      <c r="BJ142" s="9">
        <v>52.477653118717576</v>
      </c>
      <c r="BK142" s="9">
        <v>53.47915829692954</v>
      </c>
      <c r="BL142" s="9">
        <v>45.793919342690451</v>
      </c>
      <c r="BM142" s="9">
        <f ca="1"/>
        <v>53.755666199830927</v>
      </c>
      <c r="BN142" s="9">
        <v>52.100251229464504</v>
      </c>
      <c r="BY142" s="9"/>
      <c r="BZ142" s="9"/>
      <c r="CA142" s="33"/>
      <c r="CB142" s="9"/>
      <c r="CC142" s="9"/>
      <c r="CD142" s="33"/>
    </row>
    <row r="143" spans="1:82" x14ac:dyDescent="0.25">
      <c r="A143" s="6">
        <v>79.3</v>
      </c>
      <c r="B143" s="7" t="b">
        <v>1</v>
      </c>
      <c r="U143" s="9"/>
      <c r="V143" s="9"/>
      <c r="W143" s="10"/>
      <c r="X143" s="20"/>
      <c r="Y143" s="20"/>
      <c r="Z143" s="20"/>
      <c r="AA143" s="20"/>
      <c r="AB143" s="20"/>
      <c r="AC143" s="20"/>
      <c r="AD143" s="20"/>
      <c r="AE143" s="20"/>
      <c r="AG143" s="9"/>
      <c r="AH143" s="9"/>
      <c r="AI143" s="10"/>
      <c r="AJ143" s="20"/>
      <c r="AK143" s="20"/>
      <c r="AL143" s="20"/>
      <c r="AM143" s="20"/>
      <c r="AN143" s="20"/>
      <c r="AO143" s="20"/>
      <c r="AP143" s="20"/>
      <c r="AQ143" s="20"/>
      <c r="AS143" s="9"/>
      <c r="AT143" s="9"/>
      <c r="AU143" s="10"/>
      <c r="AV143" s="20"/>
      <c r="AW143" s="20"/>
      <c r="AX143" s="20"/>
      <c r="AY143" s="20"/>
      <c r="AZ143" s="20"/>
      <c r="BA143" s="20"/>
      <c r="BB143" s="20"/>
      <c r="BC143" s="20"/>
      <c r="BE143" s="20">
        <v>4.7301912568306008E-2</v>
      </c>
      <c r="BF143" s="9">
        <v>51.2</v>
      </c>
      <c r="BG143" s="9">
        <v>53.304863777544377</v>
      </c>
      <c r="BH143" s="9">
        <v>53.582266991785325</v>
      </c>
      <c r="BI143" s="9">
        <v>3.3544482842318026</v>
      </c>
      <c r="BJ143" s="9">
        <v>52.520437978791222</v>
      </c>
      <c r="BK143" s="9">
        <v>53.508167671054395</v>
      </c>
      <c r="BL143" s="9">
        <v>45.828571432456535</v>
      </c>
      <c r="BM143" s="9">
        <f ca="1"/>
        <v>53.783132333881866</v>
      </c>
      <c r="BN143" s="9">
        <v>52.134011903180308</v>
      </c>
      <c r="BY143" s="9"/>
      <c r="BZ143" s="9"/>
      <c r="CA143" s="33"/>
      <c r="CB143" s="9"/>
      <c r="CC143" s="9"/>
      <c r="CD143" s="33"/>
    </row>
    <row r="144" spans="1:82" x14ac:dyDescent="0.25">
      <c r="A144" s="6">
        <v>78.8</v>
      </c>
      <c r="B144" s="7" t="b">
        <v>1</v>
      </c>
      <c r="U144" s="9"/>
      <c r="V144" s="9"/>
      <c r="W144" s="10"/>
      <c r="X144" s="20"/>
      <c r="Y144" s="20"/>
      <c r="Z144" s="20"/>
      <c r="AA144" s="20"/>
      <c r="AB144" s="20"/>
      <c r="AC144" s="20"/>
      <c r="AD144" s="20"/>
      <c r="AE144" s="20"/>
      <c r="AG144" s="9"/>
      <c r="AH144" s="9"/>
      <c r="AI144" s="10"/>
      <c r="AJ144" s="20"/>
      <c r="AK144" s="20"/>
      <c r="AL144" s="20"/>
      <c r="AM144" s="20"/>
      <c r="AN144" s="20"/>
      <c r="AO144" s="20"/>
      <c r="AP144" s="20"/>
      <c r="AQ144" s="20"/>
      <c r="AS144" s="9"/>
      <c r="AT144" s="9"/>
      <c r="AU144" s="10"/>
      <c r="AV144" s="20"/>
      <c r="AW144" s="20"/>
      <c r="AX144" s="20"/>
      <c r="AY144" s="20"/>
      <c r="AZ144" s="20"/>
      <c r="BA144" s="20"/>
      <c r="BB144" s="20"/>
      <c r="BC144" s="20"/>
      <c r="BE144" s="20">
        <v>4.7643442622950817E-2</v>
      </c>
      <c r="BF144" s="9">
        <v>51.2</v>
      </c>
      <c r="BG144" s="9">
        <v>53.337736850207691</v>
      </c>
      <c r="BH144" s="9">
        <v>53.609472418661198</v>
      </c>
      <c r="BI144" s="9">
        <v>3.379268984280432</v>
      </c>
      <c r="BJ144" s="9">
        <v>52.562957223509244</v>
      </c>
      <c r="BK144" s="9">
        <v>53.537020290633862</v>
      </c>
      <c r="BL144" s="9">
        <v>45.863098648608648</v>
      </c>
      <c r="BM144" s="9">
        <f ca="1"/>
        <v>53.810457359648417</v>
      </c>
      <c r="BN144" s="9">
        <v>52.167611155140506</v>
      </c>
      <c r="BY144" s="9"/>
      <c r="BZ144" s="9"/>
      <c r="CA144" s="33"/>
      <c r="CB144" s="9"/>
      <c r="CC144" s="9"/>
      <c r="CD144" s="33"/>
    </row>
    <row r="145" spans="1:82" x14ac:dyDescent="0.25">
      <c r="A145" s="6">
        <v>78.7</v>
      </c>
      <c r="B145" s="7" t="b">
        <v>1</v>
      </c>
      <c r="U145" s="9"/>
      <c r="V145" s="9"/>
      <c r="W145" s="10"/>
      <c r="X145" s="20"/>
      <c r="Y145" s="20"/>
      <c r="Z145" s="20"/>
      <c r="AA145" s="20"/>
      <c r="AB145" s="20"/>
      <c r="AC145" s="20"/>
      <c r="AD145" s="20"/>
      <c r="AE145" s="20"/>
      <c r="AG145" s="9"/>
      <c r="AH145" s="9"/>
      <c r="AI145" s="10"/>
      <c r="AJ145" s="20"/>
      <c r="AK145" s="20"/>
      <c r="AL145" s="20"/>
      <c r="AM145" s="20"/>
      <c r="AN145" s="20"/>
      <c r="AO145" s="20"/>
      <c r="AP145" s="20"/>
      <c r="AQ145" s="20"/>
      <c r="AS145" s="9"/>
      <c r="AT145" s="9"/>
      <c r="AU145" s="10"/>
      <c r="AV145" s="20"/>
      <c r="AW145" s="20"/>
      <c r="AX145" s="20"/>
      <c r="AY145" s="20"/>
      <c r="AZ145" s="20"/>
      <c r="BA145" s="20"/>
      <c r="BB145" s="20"/>
      <c r="BC145" s="20"/>
      <c r="BE145" s="20">
        <v>4.7984972677595626E-2</v>
      </c>
      <c r="BF145" s="9">
        <v>51.2</v>
      </c>
      <c r="BG145" s="9">
        <v>53.37042172696821</v>
      </c>
      <c r="BH145" s="9">
        <v>53.636535791144397</v>
      </c>
      <c r="BI145" s="9">
        <v>3.4040985870193623</v>
      </c>
      <c r="BJ145" s="9">
        <v>52.605214452375165</v>
      </c>
      <c r="BK145" s="9">
        <v>53.565718235007296</v>
      </c>
      <c r="BL145" s="9">
        <v>45.897502331493378</v>
      </c>
      <c r="BM145" s="9">
        <f ca="1"/>
        <v>53.83764307693356</v>
      </c>
      <c r="BN145" s="9">
        <v>52.201050968752973</v>
      </c>
      <c r="BY145" s="9"/>
      <c r="BZ145" s="9"/>
      <c r="CA145" s="33"/>
      <c r="CB145" s="9"/>
      <c r="CC145" s="9"/>
      <c r="CD145" s="33"/>
    </row>
    <row r="146" spans="1:82" x14ac:dyDescent="0.25">
      <c r="A146" s="6">
        <v>78.599999999999994</v>
      </c>
      <c r="B146" s="7" t="b">
        <v>1</v>
      </c>
      <c r="U146" s="9"/>
      <c r="V146" s="9"/>
      <c r="W146" s="10"/>
      <c r="X146" s="20"/>
      <c r="Y146" s="20"/>
      <c r="Z146" s="20"/>
      <c r="AA146" s="20"/>
      <c r="AB146" s="20"/>
      <c r="AC146" s="20"/>
      <c r="AD146" s="20"/>
      <c r="AE146" s="20"/>
      <c r="AG146" s="9"/>
      <c r="AH146" s="9"/>
      <c r="AI146" s="10"/>
      <c r="AJ146" s="20"/>
      <c r="AK146" s="20"/>
      <c r="AL146" s="20"/>
      <c r="AM146" s="20"/>
      <c r="AN146" s="20"/>
      <c r="AO146" s="20"/>
      <c r="AP146" s="20"/>
      <c r="AQ146" s="20"/>
      <c r="AS146" s="9"/>
      <c r="AT146" s="9"/>
      <c r="AU146" s="10"/>
      <c r="AV146" s="20"/>
      <c r="AW146" s="20"/>
      <c r="AX146" s="20"/>
      <c r="AY146" s="20"/>
      <c r="AZ146" s="20"/>
      <c r="BA146" s="20"/>
      <c r="BB146" s="20"/>
      <c r="BC146" s="20"/>
      <c r="BE146" s="20">
        <v>4.8326502732240435E-2</v>
      </c>
      <c r="BF146" s="9">
        <v>51.2</v>
      </c>
      <c r="BG146" s="9">
        <v>53.402920930984152</v>
      </c>
      <c r="BH146" s="9">
        <v>53.663458970965067</v>
      </c>
      <c r="BI146" s="9">
        <v>3.428937098837336</v>
      </c>
      <c r="BJ146" s="9">
        <v>52.647213191050426</v>
      </c>
      <c r="BK146" s="9">
        <v>53.59426354139881</v>
      </c>
      <c r="BL146" s="9">
        <v>45.931783797649537</v>
      </c>
      <c r="BM146" s="9">
        <f ca="1"/>
        <v>53.864691250007738</v>
      </c>
      <c r="BN146" s="9">
        <v>52.234333289202198</v>
      </c>
      <c r="BY146" s="9"/>
      <c r="BZ146" s="9"/>
      <c r="CA146" s="33"/>
      <c r="CB146" s="9"/>
      <c r="CC146" s="9"/>
      <c r="CD146" s="33"/>
    </row>
    <row r="147" spans="1:82" x14ac:dyDescent="0.25">
      <c r="A147" s="6">
        <v>78.099999999999994</v>
      </c>
      <c r="B147" s="7" t="b">
        <v>1</v>
      </c>
      <c r="U147" s="9"/>
      <c r="V147" s="9"/>
      <c r="W147" s="10"/>
      <c r="X147" s="20"/>
      <c r="Y147" s="20"/>
      <c r="Z147" s="20"/>
      <c r="AA147" s="20"/>
      <c r="AB147" s="20"/>
      <c r="AC147" s="20"/>
      <c r="AD147" s="20"/>
      <c r="AE147" s="20"/>
      <c r="AG147" s="9"/>
      <c r="AH147" s="9"/>
      <c r="AI147" s="10"/>
      <c r="AJ147" s="20"/>
      <c r="AK147" s="20"/>
      <c r="AL147" s="20"/>
      <c r="AM147" s="20"/>
      <c r="AN147" s="20"/>
      <c r="AO147" s="20"/>
      <c r="AP147" s="20"/>
      <c r="AQ147" s="20"/>
      <c r="AS147" s="9"/>
      <c r="AT147" s="9"/>
      <c r="AU147" s="10"/>
      <c r="AV147" s="20"/>
      <c r="AW147" s="20"/>
      <c r="AX147" s="20"/>
      <c r="AY147" s="20"/>
      <c r="AZ147" s="20"/>
      <c r="BA147" s="20"/>
      <c r="BB147" s="20"/>
      <c r="BC147" s="20"/>
      <c r="BE147" s="20">
        <v>4.8668032786885244E-2</v>
      </c>
      <c r="BF147" s="9">
        <v>51.3</v>
      </c>
      <c r="BG147" s="9">
        <v>53.435236934031437</v>
      </c>
      <c r="BH147" s="9">
        <v>53.690243782554106</v>
      </c>
      <c r="BI147" s="9">
        <v>3.4537845261299434</v>
      </c>
      <c r="BJ147" s="9">
        <v>52.68895689337856</v>
      </c>
      <c r="BK147" s="9">
        <v>53.622658206063079</v>
      </c>
      <c r="BL147" s="9">
        <v>45.965944340396078</v>
      </c>
      <c r="BM147" s="9">
        <f ca="1"/>
        <v>53.891603608556807</v>
      </c>
      <c r="BN147" s="9">
        <v>52.267460024450742</v>
      </c>
      <c r="BY147" s="9"/>
      <c r="BZ147" s="9"/>
      <c r="CA147" s="33"/>
      <c r="CB147" s="9"/>
      <c r="CC147" s="9"/>
      <c r="CD147" s="33"/>
    </row>
    <row r="148" spans="1:82" x14ac:dyDescent="0.25">
      <c r="A148" s="6">
        <v>72.7</v>
      </c>
      <c r="B148" s="7" t="b">
        <v>1</v>
      </c>
      <c r="U148" s="9"/>
      <c r="V148" s="9"/>
      <c r="W148" s="10"/>
      <c r="X148" s="20"/>
      <c r="Y148" s="20"/>
      <c r="Z148" s="20"/>
      <c r="AA148" s="20"/>
      <c r="AB148" s="20"/>
      <c r="AC148" s="20"/>
      <c r="AD148" s="20"/>
      <c r="AE148" s="20"/>
      <c r="AG148" s="9"/>
      <c r="AH148" s="9"/>
      <c r="AI148" s="10"/>
      <c r="AJ148" s="20"/>
      <c r="AK148" s="20"/>
      <c r="AL148" s="20"/>
      <c r="AM148" s="20"/>
      <c r="AN148" s="20"/>
      <c r="AO148" s="20"/>
      <c r="AP148" s="20"/>
      <c r="AQ148" s="20"/>
      <c r="AS148" s="9"/>
      <c r="AT148" s="9"/>
      <c r="AU148" s="10"/>
      <c r="AV148" s="20"/>
      <c r="AW148" s="20"/>
      <c r="AX148" s="20"/>
      <c r="AY148" s="20"/>
      <c r="AZ148" s="20"/>
      <c r="BA148" s="20"/>
      <c r="BB148" s="20"/>
      <c r="BC148" s="20"/>
      <c r="BE148" s="20">
        <v>4.9009562841530054E-2</v>
      </c>
      <c r="BF148" s="9">
        <v>51.3</v>
      </c>
      <c r="BG148" s="9">
        <v>53.467372157904407</v>
      </c>
      <c r="BH148" s="9">
        <v>53.716892014048341</v>
      </c>
      <c r="BI148" s="9">
        <v>3.4786408752996874</v>
      </c>
      <c r="BJ148" s="9">
        <v>52.730448943340306</v>
      </c>
      <c r="BK148" s="9">
        <v>53.650904185392122</v>
      </c>
      <c r="BL148" s="9">
        <v>45.999985230401364</v>
      </c>
      <c r="BM148" s="9">
        <f ca="1"/>
        <v>53.918381848598102</v>
      </c>
      <c r="BN148" s="9">
        <v>52.300433046207615</v>
      </c>
      <c r="BY148" s="9"/>
      <c r="BZ148" s="9"/>
      <c r="CA148" s="33"/>
      <c r="CB148" s="9"/>
      <c r="CC148" s="9"/>
      <c r="CD148" s="33"/>
    </row>
    <row r="149" spans="1:82" x14ac:dyDescent="0.25">
      <c r="A149" s="6">
        <v>72.5</v>
      </c>
      <c r="B149" s="7" t="b">
        <v>1</v>
      </c>
      <c r="U149" s="9"/>
      <c r="V149" s="9"/>
      <c r="W149" s="10"/>
      <c r="X149" s="20"/>
      <c r="Y149" s="20"/>
      <c r="Z149" s="20"/>
      <c r="AA149" s="20"/>
      <c r="AB149" s="20"/>
      <c r="AC149" s="20"/>
      <c r="AD149" s="20"/>
      <c r="AE149" s="20"/>
      <c r="AG149" s="9"/>
      <c r="AH149" s="9"/>
      <c r="AI149" s="10"/>
      <c r="AJ149" s="20"/>
      <c r="AK149" s="20"/>
      <c r="AL149" s="20"/>
      <c r="AM149" s="20"/>
      <c r="AN149" s="20"/>
      <c r="AO149" s="20"/>
      <c r="AP149" s="20"/>
      <c r="AQ149" s="20"/>
      <c r="AS149" s="9"/>
      <c r="AT149" s="9"/>
      <c r="AU149" s="10"/>
      <c r="AV149" s="20"/>
      <c r="AW149" s="20"/>
      <c r="AX149" s="20"/>
      <c r="AY149" s="20"/>
      <c r="AZ149" s="20"/>
      <c r="BA149" s="20"/>
      <c r="BB149" s="20"/>
      <c r="BC149" s="20"/>
      <c r="BE149" s="20">
        <v>4.9351092896174863E-2</v>
      </c>
      <c r="BF149" s="9">
        <v>51.3</v>
      </c>
      <c r="BG149" s="9">
        <v>53.499328975768968</v>
      </c>
      <c r="BH149" s="9">
        <v>53.743405418261389</v>
      </c>
      <c r="BI149" s="9">
        <v>3.5035061527559717</v>
      </c>
      <c r="BJ149" s="9">
        <v>52.771692656942243</v>
      </c>
      <c r="BK149" s="9">
        <v>53.679003396984733</v>
      </c>
      <c r="BL149" s="9">
        <v>46.033907716234729</v>
      </c>
      <c r="BM149" s="9">
        <f ca="1"/>
        <v>53.94502763336618</v>
      </c>
      <c r="BN149" s="9">
        <v>52.333254190864963</v>
      </c>
      <c r="BY149" s="9"/>
      <c r="BZ149" s="9"/>
      <c r="CA149" s="33"/>
      <c r="CB149" s="9"/>
      <c r="CC149" s="9"/>
      <c r="CD149" s="33"/>
    </row>
    <row r="150" spans="1:82" x14ac:dyDescent="0.25">
      <c r="A150" s="6">
        <v>72.2</v>
      </c>
      <c r="B150" s="7" t="b">
        <v>1</v>
      </c>
      <c r="U150" s="9"/>
      <c r="V150" s="9"/>
      <c r="W150" s="10"/>
      <c r="X150" s="20"/>
      <c r="Y150" s="20"/>
      <c r="Z150" s="20"/>
      <c r="AA150" s="20"/>
      <c r="AB150" s="20"/>
      <c r="AC150" s="20"/>
      <c r="AD150" s="20"/>
      <c r="AE150" s="20"/>
      <c r="AG150" s="9"/>
      <c r="AH150" s="9"/>
      <c r="AI150" s="10"/>
      <c r="AJ150" s="20"/>
      <c r="AK150" s="20"/>
      <c r="AL150" s="20"/>
      <c r="AM150" s="20"/>
      <c r="AN150" s="20"/>
      <c r="AO150" s="20"/>
      <c r="AP150" s="20"/>
      <c r="AQ150" s="20"/>
      <c r="AS150" s="9"/>
      <c r="AT150" s="9"/>
      <c r="AU150" s="10"/>
      <c r="AV150" s="20"/>
      <c r="AW150" s="20"/>
      <c r="AX150" s="20"/>
      <c r="AY150" s="20"/>
      <c r="AZ150" s="20"/>
      <c r="BA150" s="20"/>
      <c r="BB150" s="20"/>
      <c r="BC150" s="20"/>
      <c r="BE150" s="20">
        <v>4.9692622950819672E-2</v>
      </c>
      <c r="BF150" s="9">
        <v>51.4</v>
      </c>
      <c r="BG150" s="9">
        <v>53.53110971346981</v>
      </c>
      <c r="BH150" s="9">
        <v>53.769785713622348</v>
      </c>
      <c r="BI150" s="9">
        <v>3.5283803649150824</v>
      </c>
      <c r="BJ150" s="9">
        <v>52.81269128404157</v>
      </c>
      <c r="BK150" s="9">
        <v>53.706957720679895</v>
      </c>
      <c r="BL150" s="9">
        <v>46.067713024900804</v>
      </c>
      <c r="BM150" s="9">
        <f ca="1"/>
        <v>53.971542594169158</v>
      </c>
      <c r="BN150" s="9">
        <v>52.365925260404111</v>
      </c>
      <c r="BY150" s="9"/>
      <c r="BZ150" s="9"/>
      <c r="CA150" s="33"/>
      <c r="CB150" s="9"/>
      <c r="CC150" s="9"/>
      <c r="CD150" s="33"/>
    </row>
    <row r="151" spans="1:82" x14ac:dyDescent="0.25">
      <c r="A151" s="6">
        <v>71.900000000000006</v>
      </c>
      <c r="B151" s="7" t="b">
        <v>1</v>
      </c>
      <c r="U151" s="9"/>
      <c r="V151" s="9"/>
      <c r="W151" s="10"/>
      <c r="X151" s="20"/>
      <c r="Y151" s="20"/>
      <c r="Z151" s="20"/>
      <c r="AA151" s="20"/>
      <c r="AB151" s="20"/>
      <c r="AC151" s="20"/>
      <c r="AD151" s="20"/>
      <c r="AE151" s="20"/>
      <c r="AG151" s="9"/>
      <c r="AH151" s="9"/>
      <c r="AI151" s="10"/>
      <c r="AJ151" s="20"/>
      <c r="AK151" s="20"/>
      <c r="AL151" s="20"/>
      <c r="AM151" s="20"/>
      <c r="AN151" s="20"/>
      <c r="AO151" s="20"/>
      <c r="AP151" s="20"/>
      <c r="AQ151" s="20"/>
      <c r="AS151" s="9"/>
      <c r="AT151" s="9"/>
      <c r="AU151" s="10"/>
      <c r="AV151" s="20"/>
      <c r="AW151" s="20"/>
      <c r="AX151" s="20"/>
      <c r="AY151" s="20"/>
      <c r="AZ151" s="20"/>
      <c r="BA151" s="20"/>
      <c r="BB151" s="20"/>
      <c r="BC151" s="20"/>
      <c r="BE151" s="20">
        <v>5.0034153005464481E-2</v>
      </c>
      <c r="BF151" s="9">
        <v>51.4</v>
      </c>
      <c r="BG151" s="9">
        <v>53.562716650793895</v>
      </c>
      <c r="BH151" s="9">
        <v>53.796034585083035</v>
      </c>
      <c r="BI151" s="9">
        <v>3.5532635182002523</v>
      </c>
      <c r="BJ151" s="9">
        <v>52.853448010109958</v>
      </c>
      <c r="BK151" s="9">
        <v>53.73476899955584</v>
      </c>
      <c r="BL151" s="9">
        <v>46.101402362357391</v>
      </c>
      <c r="BM151" s="9">
        <f ca="1"/>
        <v>53.997928331217054</v>
      </c>
      <c r="BN151" s="9">
        <v>52.398448023272472</v>
      </c>
      <c r="BY151" s="9"/>
      <c r="BZ151" s="9"/>
      <c r="CA151" s="33"/>
      <c r="CB151" s="9"/>
      <c r="CC151" s="9"/>
      <c r="CD151" s="33"/>
    </row>
    <row r="152" spans="1:82" x14ac:dyDescent="0.25">
      <c r="A152" s="6">
        <v>71.599999999999994</v>
      </c>
      <c r="B152" s="7" t="b">
        <v>1</v>
      </c>
      <c r="U152" s="9"/>
      <c r="V152" s="9"/>
      <c r="W152" s="10"/>
      <c r="X152" s="20"/>
      <c r="Y152" s="20"/>
      <c r="Z152" s="20"/>
      <c r="AA152" s="20"/>
      <c r="AB152" s="20"/>
      <c r="AC152" s="20"/>
      <c r="AD152" s="20"/>
      <c r="AE152" s="20"/>
      <c r="AG152" s="9"/>
      <c r="AH152" s="9"/>
      <c r="AI152" s="10"/>
      <c r="AJ152" s="20"/>
      <c r="AK152" s="20"/>
      <c r="AL152" s="20"/>
      <c r="AM152" s="20"/>
      <c r="AN152" s="20"/>
      <c r="AO152" s="20"/>
      <c r="AP152" s="20"/>
      <c r="AQ152" s="20"/>
      <c r="AS152" s="9"/>
      <c r="AT152" s="9"/>
      <c r="AU152" s="10"/>
      <c r="AV152" s="20"/>
      <c r="AW152" s="20"/>
      <c r="AX152" s="20"/>
      <c r="AY152" s="20"/>
      <c r="AZ152" s="20"/>
      <c r="BA152" s="20"/>
      <c r="BB152" s="20"/>
      <c r="BC152" s="20"/>
      <c r="BE152" s="20">
        <v>5.037568306010929E-2</v>
      </c>
      <c r="BF152" s="9">
        <v>51.4</v>
      </c>
      <c r="BG152" s="9">
        <v>53.594152022691695</v>
      </c>
      <c r="BH152" s="9">
        <v>53.822153684995364</v>
      </c>
      <c r="BI152" s="9">
        <v>3.5781556190416408</v>
      </c>
      <c r="BJ152" s="9">
        <v>52.893965957938519</v>
      </c>
      <c r="BK152" s="9">
        <v>53.762439040895984</v>
      </c>
      <c r="BL152" s="9">
        <v>46.134976914017457</v>
      </c>
      <c r="BM152" s="9">
        <f ca="1"/>
        <v>54.024186414423056</v>
      </c>
      <c r="BN152" s="9">
        <v>52.430824215232121</v>
      </c>
      <c r="BY152" s="9"/>
      <c r="BZ152" s="9"/>
      <c r="CA152" s="33"/>
      <c r="CB152" s="9"/>
      <c r="CC152" s="9"/>
      <c r="CD152" s="33"/>
    </row>
    <row r="153" spans="1:82" x14ac:dyDescent="0.25">
      <c r="A153" s="6">
        <v>71.099999999999994</v>
      </c>
      <c r="B153" s="7" t="b">
        <v>1</v>
      </c>
      <c r="U153" s="9"/>
      <c r="V153" s="9"/>
      <c r="W153" s="10"/>
      <c r="X153" s="20"/>
      <c r="Y153" s="20"/>
      <c r="Z153" s="20"/>
      <c r="AA153" s="20"/>
      <c r="AB153" s="20"/>
      <c r="AC153" s="20"/>
      <c r="AD153" s="20"/>
      <c r="AE153" s="20"/>
      <c r="AG153" s="9"/>
      <c r="AH153" s="9"/>
      <c r="AI153" s="10"/>
      <c r="AJ153" s="20"/>
      <c r="AK153" s="20"/>
      <c r="AL153" s="20"/>
      <c r="AM153" s="20"/>
      <c r="AN153" s="20"/>
      <c r="AO153" s="20"/>
      <c r="AP153" s="20"/>
      <c r="AQ153" s="20"/>
      <c r="AS153" s="9"/>
      <c r="AT153" s="9"/>
      <c r="AU153" s="10"/>
      <c r="AV153" s="20"/>
      <c r="AW153" s="20"/>
      <c r="AX153" s="20"/>
      <c r="AY153" s="20"/>
      <c r="AZ153" s="20"/>
      <c r="BA153" s="20"/>
      <c r="BB153" s="20"/>
      <c r="BC153" s="20"/>
      <c r="BE153" s="20">
        <v>5.0717213114754099E-2</v>
      </c>
      <c r="BF153" s="9">
        <v>51.4</v>
      </c>
      <c r="BG153" s="9">
        <v>53.625418020458056</v>
      </c>
      <c r="BH153" s="9">
        <v>53.848144633959883</v>
      </c>
      <c r="BI153" s="9">
        <v>3.6030566738763228</v>
      </c>
      <c r="BJ153" s="9">
        <v>52.934248189286428</v>
      </c>
      <c r="BK153" s="9">
        <v>53.789969617123091</v>
      </c>
      <c r="BL153" s="9">
        <v>46.1684378452358</v>
      </c>
      <c r="BM153" s="9">
        <f ca="1"/>
        <v>54.050318384178965</v>
      </c>
      <c r="BN153" s="9">
        <v>52.463055540181422</v>
      </c>
      <c r="BY153" s="9"/>
      <c r="BZ153" s="9"/>
      <c r="CA153" s="33"/>
      <c r="CB153" s="9"/>
      <c r="CC153" s="9"/>
      <c r="CD153" s="33"/>
    </row>
    <row r="154" spans="1:82" x14ac:dyDescent="0.25">
      <c r="A154" s="6">
        <v>78</v>
      </c>
      <c r="B154" s="7" t="b">
        <v>1</v>
      </c>
      <c r="U154" s="9"/>
      <c r="V154" s="9"/>
      <c r="W154" s="10"/>
      <c r="X154" s="20"/>
      <c r="Y154" s="20"/>
      <c r="Z154" s="20"/>
      <c r="AA154" s="20"/>
      <c r="AB154" s="20"/>
      <c r="AC154" s="20"/>
      <c r="AD154" s="20"/>
      <c r="AE154" s="20"/>
      <c r="AG154" s="9"/>
      <c r="AH154" s="9"/>
      <c r="AI154" s="10"/>
      <c r="AJ154" s="20"/>
      <c r="AK154" s="20"/>
      <c r="AL154" s="20"/>
      <c r="AM154" s="20"/>
      <c r="AN154" s="20"/>
      <c r="AO154" s="20"/>
      <c r="AP154" s="20"/>
      <c r="AQ154" s="20"/>
      <c r="AS154" s="9"/>
      <c r="AT154" s="9"/>
      <c r="AU154" s="10"/>
      <c r="AV154" s="20"/>
      <c r="AW154" s="20"/>
      <c r="AX154" s="20"/>
      <c r="AY154" s="20"/>
      <c r="AZ154" s="20"/>
      <c r="BA154" s="20"/>
      <c r="BB154" s="20"/>
      <c r="BC154" s="20"/>
      <c r="BE154" s="20">
        <v>5.1058743169398908E-2</v>
      </c>
      <c r="BF154" s="9">
        <v>51.5</v>
      </c>
      <c r="BG154" s="9">
        <v>53.656516792874157</v>
      </c>
      <c r="BH154" s="9">
        <v>53.874009021646536</v>
      </c>
      <c r="BI154" s="9">
        <v>3.6279666891483542</v>
      </c>
      <c r="BJ154" s="9">
        <v>52.974297706475511</v>
      </c>
      <c r="BK154" s="9">
        <v>53.817362466702953</v>
      </c>
      <c r="BL154" s="9">
        <v>46.201786301781034</v>
      </c>
      <c r="BM154" s="9">
        <f ca="1"/>
        <v>54.076325752105546</v>
      </c>
      <c r="BN154" s="9">
        <v>52.495143670950526</v>
      </c>
      <c r="BY154" s="9"/>
      <c r="BZ154" s="9"/>
      <c r="CA154" s="33"/>
      <c r="CB154" s="9"/>
      <c r="CC154" s="9"/>
      <c r="CD154" s="33"/>
    </row>
    <row r="155" spans="1:82" x14ac:dyDescent="0.25">
      <c r="A155" s="6">
        <v>73</v>
      </c>
      <c r="B155" s="7" t="b">
        <v>1</v>
      </c>
      <c r="U155" s="9"/>
      <c r="V155" s="9"/>
      <c r="W155" s="10"/>
      <c r="X155" s="20"/>
      <c r="Y155" s="20"/>
      <c r="Z155" s="20"/>
      <c r="AA155" s="20"/>
      <c r="AB155" s="20"/>
      <c r="AC155" s="20"/>
      <c r="AD155" s="20"/>
      <c r="AE155" s="20"/>
      <c r="AG155" s="9"/>
      <c r="AH155" s="9"/>
      <c r="AI155" s="10"/>
      <c r="AJ155" s="20"/>
      <c r="AK155" s="20"/>
      <c r="AL155" s="20"/>
      <c r="AM155" s="20"/>
      <c r="AN155" s="20"/>
      <c r="AO155" s="20"/>
      <c r="AP155" s="20"/>
      <c r="AQ155" s="20"/>
      <c r="AS155" s="9"/>
      <c r="AT155" s="9"/>
      <c r="AU155" s="10"/>
      <c r="AV155" s="20"/>
      <c r="AW155" s="20"/>
      <c r="AX155" s="20"/>
      <c r="AY155" s="20"/>
      <c r="AZ155" s="20"/>
      <c r="BA155" s="20"/>
      <c r="BB155" s="20"/>
      <c r="BC155" s="20"/>
      <c r="BE155" s="20">
        <v>5.1400273224043717E-2</v>
      </c>
      <c r="BF155" s="9">
        <v>51.5</v>
      </c>
      <c r="BG155" s="9">
        <v>53.687450447312195</v>
      </c>
      <c r="BH155" s="9">
        <v>53.899748407589151</v>
      </c>
      <c r="BI155" s="9">
        <v>3.6528856713087174</v>
      </c>
      <c r="BJ155" s="9">
        <v>53.014117453932656</v>
      </c>
      <c r="BK155" s="9">
        <v>53.844619295018717</v>
      </c>
      <c r="BL155" s="9">
        <v>46.23502341029338</v>
      </c>
      <c r="BM155" s="9">
        <f ca="1"/>
        <v>54.102210001779028</v>
      </c>
      <c r="BN155" s="9">
        <v>52.527090250071879</v>
      </c>
      <c r="BY155" s="9"/>
      <c r="BZ155" s="9"/>
      <c r="CA155" s="33"/>
      <c r="CB155" s="9"/>
      <c r="CC155" s="9"/>
      <c r="CD155" s="33"/>
    </row>
    <row r="156" spans="1:82" x14ac:dyDescent="0.25">
      <c r="A156" s="6">
        <v>73</v>
      </c>
      <c r="B156" s="7" t="b">
        <v>1</v>
      </c>
      <c r="U156" s="9"/>
      <c r="V156" s="9"/>
      <c r="W156" s="10"/>
      <c r="X156" s="20"/>
      <c r="Y156" s="20"/>
      <c r="Z156" s="20"/>
      <c r="AA156" s="20"/>
      <c r="AB156" s="20"/>
      <c r="AC156" s="20"/>
      <c r="AD156" s="20"/>
      <c r="AE156" s="20"/>
      <c r="AG156" s="9"/>
      <c r="AH156" s="9"/>
      <c r="AI156" s="10"/>
      <c r="AJ156" s="20"/>
      <c r="AK156" s="20"/>
      <c r="AL156" s="20"/>
      <c r="AM156" s="20"/>
      <c r="AN156" s="20"/>
      <c r="AO156" s="20"/>
      <c r="AP156" s="20"/>
      <c r="AQ156" s="20"/>
      <c r="AS156" s="9"/>
      <c r="AT156" s="9"/>
      <c r="AU156" s="10"/>
      <c r="AV156" s="20"/>
      <c r="AW156" s="20"/>
      <c r="AX156" s="20"/>
      <c r="AY156" s="20"/>
      <c r="AZ156" s="20"/>
      <c r="BA156" s="20"/>
      <c r="BB156" s="20"/>
      <c r="BC156" s="20"/>
      <c r="BE156" s="20">
        <v>5.1741803278688527E-2</v>
      </c>
      <c r="BF156" s="9">
        <v>51.5</v>
      </c>
      <c r="BG156" s="9">
        <v>53.718221050804154</v>
      </c>
      <c r="BH156" s="9">
        <v>53.925364321954063</v>
      </c>
      <c r="BI156" s="9">
        <v>3.6778136268153898</v>
      </c>
      <c r="BJ156" s="9">
        <v>53.053710319682445</v>
      </c>
      <c r="BK156" s="9">
        <v>53.871741775217039</v>
      </c>
      <c r="BL156" s="9">
        <v>46.268150278728783</v>
      </c>
      <c r="BM156" s="9">
        <f ca="1"/>
        <v>54.127972589434556</v>
      </c>
      <c r="BN156" s="9">
        <v>52.558896890526619</v>
      </c>
      <c r="BY156" s="9"/>
      <c r="BZ156" s="9"/>
      <c r="CA156" s="33"/>
      <c r="CB156" s="9"/>
      <c r="CC156" s="9"/>
      <c r="CD156" s="33"/>
    </row>
    <row r="157" spans="1:82" x14ac:dyDescent="0.25">
      <c r="A157" s="6">
        <v>69.2</v>
      </c>
      <c r="B157" s="7" t="b">
        <v>1</v>
      </c>
      <c r="U157" s="9"/>
      <c r="V157" s="9"/>
      <c r="W157" s="10"/>
      <c r="X157" s="20"/>
      <c r="Y157" s="20"/>
      <c r="Z157" s="20"/>
      <c r="AA157" s="20"/>
      <c r="AB157" s="20"/>
      <c r="AC157" s="20"/>
      <c r="AD157" s="20"/>
      <c r="AE157" s="20"/>
      <c r="AG157" s="9"/>
      <c r="AH157" s="9"/>
      <c r="AI157" s="10"/>
      <c r="AJ157" s="20"/>
      <c r="AK157" s="20"/>
      <c r="AL157" s="20"/>
      <c r="AM157" s="20"/>
      <c r="AN157" s="20"/>
      <c r="AO157" s="20"/>
      <c r="AP157" s="20"/>
      <c r="AQ157" s="20"/>
      <c r="AS157" s="9"/>
      <c r="AT157" s="9"/>
      <c r="AU157" s="10"/>
      <c r="AV157" s="20"/>
      <c r="AW157" s="20"/>
      <c r="AX157" s="20"/>
      <c r="AY157" s="20"/>
      <c r="AZ157" s="20"/>
      <c r="BA157" s="20"/>
      <c r="BB157" s="20"/>
      <c r="BC157" s="20"/>
      <c r="BE157" s="20">
        <v>5.2083333333333336E-2</v>
      </c>
      <c r="BF157" s="9">
        <v>51.5</v>
      </c>
      <c r="BG157" s="9">
        <v>53.748830631076167</v>
      </c>
      <c r="BH157" s="9">
        <v>53.950858266284285</v>
      </c>
      <c r="BI157" s="9">
        <v>3.7027505621333261</v>
      </c>
      <c r="BJ157" s="9">
        <v>53.093079136791552</v>
      </c>
      <c r="BK157" s="9">
        <v>53.898731549027133</v>
      </c>
      <c r="BL157" s="9">
        <v>46.301167996789843</v>
      </c>
      <c r="BM157" s="9">
        <f ca="1"/>
        <v>54.15361494464743</v>
      </c>
      <c r="BN157" s="9">
        <v>52.590565176467763</v>
      </c>
      <c r="BY157" s="9"/>
      <c r="BZ157" s="9"/>
      <c r="CA157" s="33"/>
      <c r="CB157" s="9"/>
      <c r="CC157" s="9"/>
      <c r="CD157" s="33"/>
    </row>
    <row r="158" spans="1:82" x14ac:dyDescent="0.25">
      <c r="A158" s="6">
        <v>68.400000000000006</v>
      </c>
      <c r="B158" s="7" t="b">
        <v>1</v>
      </c>
      <c r="U158" s="9"/>
      <c r="V158" s="9"/>
      <c r="W158" s="10"/>
      <c r="X158" s="20"/>
      <c r="Y158" s="20"/>
      <c r="Z158" s="20"/>
      <c r="AA158" s="20"/>
      <c r="AB158" s="20"/>
      <c r="AC158" s="20"/>
      <c r="AD158" s="20"/>
      <c r="AE158" s="20"/>
      <c r="AG158" s="9"/>
      <c r="AH158" s="9"/>
      <c r="AI158" s="10"/>
      <c r="AJ158" s="20"/>
      <c r="AK158" s="20"/>
      <c r="AL158" s="20"/>
      <c r="AM158" s="20"/>
      <c r="AN158" s="20"/>
      <c r="AO158" s="20"/>
      <c r="AP158" s="20"/>
      <c r="AQ158" s="20"/>
      <c r="AS158" s="9"/>
      <c r="AT158" s="9"/>
      <c r="AU158" s="10"/>
      <c r="AV158" s="20"/>
      <c r="AW158" s="20"/>
      <c r="AX158" s="20"/>
      <c r="AY158" s="20"/>
      <c r="AZ158" s="20"/>
      <c r="BA158" s="20"/>
      <c r="BB158" s="20"/>
      <c r="BC158" s="20"/>
      <c r="BE158" s="20">
        <v>5.2424863387978145E-2</v>
      </c>
      <c r="BF158" s="9">
        <v>51.5</v>
      </c>
      <c r="BG158" s="9">
        <v>53.77928117754972</v>
      </c>
      <c r="BH158" s="9">
        <v>53.976231714220127</v>
      </c>
      <c r="BI158" s="9">
        <v>3.7276964837344462</v>
      </c>
      <c r="BJ158" s="9">
        <v>53.132226684767005</v>
      </c>
      <c r="BK158" s="9">
        <v>53.925590227553819</v>
      </c>
      <c r="BL158" s="9">
        <v>46.334077636344084</v>
      </c>
      <c r="BM158" s="9">
        <f ca="1"/>
        <v>54.179138470993017</v>
      </c>
      <c r="BN158" s="9">
        <v>52.622096663921127</v>
      </c>
      <c r="BY158" s="9"/>
      <c r="BZ158" s="9"/>
      <c r="CA158" s="33"/>
      <c r="CB158" s="9"/>
      <c r="CC158" s="9"/>
      <c r="CD158" s="33"/>
    </row>
    <row r="159" spans="1:82" x14ac:dyDescent="0.25">
      <c r="A159" s="6">
        <v>68.400000000000006</v>
      </c>
      <c r="B159" s="7" t="b">
        <v>1</v>
      </c>
      <c r="U159" s="9"/>
      <c r="V159" s="9"/>
      <c r="W159" s="10"/>
      <c r="X159" s="20"/>
      <c r="Y159" s="20"/>
      <c r="Z159" s="20"/>
      <c r="AA159" s="20"/>
      <c r="AB159" s="20"/>
      <c r="AC159" s="20"/>
      <c r="AD159" s="20"/>
      <c r="AE159" s="20"/>
      <c r="AG159" s="9"/>
      <c r="AH159" s="9"/>
      <c r="AI159" s="10"/>
      <c r="AJ159" s="20"/>
      <c r="AK159" s="20"/>
      <c r="AL159" s="20"/>
      <c r="AM159" s="20"/>
      <c r="AN159" s="20"/>
      <c r="AO159" s="20"/>
      <c r="AP159" s="20"/>
      <c r="AQ159" s="20"/>
      <c r="AS159" s="9"/>
      <c r="AT159" s="9"/>
      <c r="AU159" s="10"/>
      <c r="AV159" s="20"/>
      <c r="AW159" s="20"/>
      <c r="AX159" s="20"/>
      <c r="AY159" s="20"/>
      <c r="AZ159" s="20"/>
      <c r="BA159" s="20"/>
      <c r="BB159" s="20"/>
      <c r="BC159" s="20"/>
      <c r="BE159" s="20">
        <v>5.2766393442622954E-2</v>
      </c>
      <c r="BF159" s="9">
        <v>51.5</v>
      </c>
      <c r="BG159" s="9">
        <v>53.809574642310942</v>
      </c>
      <c r="BH159" s="9">
        <v>54.001486112197021</v>
      </c>
      <c r="BI159" s="9">
        <v>3.7526513980976928</v>
      </c>
      <c r="BJ159" s="9">
        <v>53.171155690910155</v>
      </c>
      <c r="BK159" s="9">
        <v>53.952319392045453</v>
      </c>
      <c r="BL159" s="9">
        <v>46.366880251829983</v>
      </c>
      <c r="BM159" s="9">
        <f ca="1"/>
        <v>54.204544546686179</v>
      </c>
      <c r="BN159" s="9">
        <v>52.653492881464686</v>
      </c>
      <c r="BY159" s="9"/>
      <c r="BZ159" s="9"/>
      <c r="CA159" s="33"/>
      <c r="CB159" s="9"/>
      <c r="CC159" s="9"/>
      <c r="CD159" s="33"/>
    </row>
    <row r="160" spans="1:82" x14ac:dyDescent="0.25">
      <c r="A160" s="6">
        <v>67.8</v>
      </c>
      <c r="B160" s="7" t="b">
        <v>1</v>
      </c>
      <c r="U160" s="9"/>
      <c r="V160" s="9"/>
      <c r="W160" s="10"/>
      <c r="X160" s="20"/>
      <c r="Y160" s="20"/>
      <c r="Z160" s="20"/>
      <c r="AA160" s="20"/>
      <c r="AB160" s="20"/>
      <c r="AC160" s="20"/>
      <c r="AD160" s="20"/>
      <c r="AE160" s="20"/>
      <c r="AG160" s="9"/>
      <c r="AH160" s="9"/>
      <c r="AI160" s="10"/>
      <c r="AJ160" s="20"/>
      <c r="AK160" s="20"/>
      <c r="AL160" s="20"/>
      <c r="AM160" s="20"/>
      <c r="AN160" s="20"/>
      <c r="AO160" s="20"/>
      <c r="AP160" s="20"/>
      <c r="AQ160" s="20"/>
      <c r="AS160" s="9"/>
      <c r="AT160" s="9"/>
      <c r="AU160" s="10"/>
      <c r="AV160" s="20"/>
      <c r="AW160" s="20"/>
      <c r="AX160" s="20"/>
      <c r="AY160" s="20"/>
      <c r="AZ160" s="20"/>
      <c r="BA160" s="20"/>
      <c r="BB160" s="20"/>
      <c r="BC160" s="20"/>
      <c r="BE160" s="20">
        <v>5.3107923497267763E-2</v>
      </c>
      <c r="BF160" s="9">
        <v>51.5</v>
      </c>
      <c r="BG160" s="9">
        <v>53.839712941049335</v>
      </c>
      <c r="BH160" s="9">
        <v>54.026622880121437</v>
      </c>
      <c r="BI160" s="9">
        <v>3.7776153117090203</v>
      </c>
      <c r="BJ160" s="9">
        <v>53.209868831627674</v>
      </c>
      <c r="BK160" s="9">
        <v>53.978920594637735</v>
      </c>
      <c r="BL160" s="9">
        <v>46.399576880651139</v>
      </c>
      <c r="BM160" s="9">
        <f ca="1"/>
        <v>54.229834525200886</v>
      </c>
      <c r="BN160" s="9">
        <v>52.684755330887313</v>
      </c>
      <c r="BY160" s="9"/>
      <c r="BZ160" s="9"/>
      <c r="CA160" s="33"/>
      <c r="CB160" s="9"/>
      <c r="CC160" s="9"/>
      <c r="CD160" s="33"/>
    </row>
    <row r="161" spans="1:82" x14ac:dyDescent="0.25">
      <c r="A161" s="6">
        <v>67.8</v>
      </c>
      <c r="B161" s="7" t="b">
        <v>1</v>
      </c>
      <c r="U161" s="9"/>
      <c r="V161" s="9"/>
      <c r="W161" s="10"/>
      <c r="X161" s="20"/>
      <c r="Y161" s="20"/>
      <c r="Z161" s="20"/>
      <c r="AA161" s="20"/>
      <c r="AB161" s="20"/>
      <c r="AC161" s="20"/>
      <c r="AD161" s="20"/>
      <c r="AE161" s="20"/>
      <c r="AG161" s="9"/>
      <c r="AH161" s="9"/>
      <c r="AI161" s="10"/>
      <c r="AJ161" s="20"/>
      <c r="AK161" s="20"/>
      <c r="AL161" s="20"/>
      <c r="AM161" s="20"/>
      <c r="AN161" s="20"/>
      <c r="AO161" s="20"/>
      <c r="AP161" s="20"/>
      <c r="AQ161" s="20"/>
      <c r="AS161" s="9"/>
      <c r="AT161" s="9"/>
      <c r="AU161" s="10"/>
      <c r="AV161" s="20"/>
      <c r="AW161" s="20"/>
      <c r="AX161" s="20"/>
      <c r="AY161" s="20"/>
      <c r="AZ161" s="20"/>
      <c r="BA161" s="20"/>
      <c r="BB161" s="20"/>
      <c r="BC161" s="20"/>
      <c r="BE161" s="20">
        <v>5.3449453551912565E-2</v>
      </c>
      <c r="BF161" s="9">
        <v>51.5</v>
      </c>
      <c r="BG161" s="9">
        <v>53.869697953966934</v>
      </c>
      <c r="BH161" s="9">
        <v>54.051643412025882</v>
      </c>
      <c r="BI161" s="9">
        <v>3.8025882310613763</v>
      </c>
      <c r="BJ161" s="9">
        <v>53.248368733701618</v>
      </c>
      <c r="BK161" s="9">
        <v>54.005395359074413</v>
      </c>
      <c r="BL161" s="9">
        <v>46.432168543559108</v>
      </c>
      <c r="BM161" s="9">
        <f ca="1"/>
        <v>54.255009735870829</v>
      </c>
      <c r="BN161" s="9">
        <v>52.715885487827478</v>
      </c>
      <c r="BY161" s="9"/>
      <c r="BZ161" s="9"/>
      <c r="CA161" s="33"/>
      <c r="CB161" s="9"/>
      <c r="CC161" s="9"/>
      <c r="CD161" s="33"/>
    </row>
    <row r="162" spans="1:82" x14ac:dyDescent="0.25">
      <c r="A162" s="6">
        <v>67.5</v>
      </c>
      <c r="B162" s="7" t="b">
        <v>1</v>
      </c>
      <c r="U162" s="9"/>
      <c r="V162" s="9"/>
      <c r="W162" s="10"/>
      <c r="X162" s="20"/>
      <c r="Y162" s="20"/>
      <c r="Z162" s="20"/>
      <c r="AA162" s="20"/>
      <c r="AB162" s="20"/>
      <c r="AC162" s="20"/>
      <c r="AD162" s="20"/>
      <c r="AE162" s="20"/>
      <c r="AG162" s="9"/>
      <c r="AH162" s="9"/>
      <c r="AI162" s="10"/>
      <c r="AJ162" s="20"/>
      <c r="AK162" s="20"/>
      <c r="AL162" s="20"/>
      <c r="AM162" s="20"/>
      <c r="AN162" s="20"/>
      <c r="AO162" s="20"/>
      <c r="AP162" s="20"/>
      <c r="AQ162" s="20"/>
      <c r="AS162" s="9"/>
      <c r="AT162" s="9"/>
      <c r="AU162" s="10"/>
      <c r="AV162" s="20"/>
      <c r="AW162" s="20"/>
      <c r="AX162" s="20"/>
      <c r="AY162" s="20"/>
      <c r="AZ162" s="20"/>
      <c r="BA162" s="20"/>
      <c r="BB162" s="20"/>
      <c r="BC162" s="20"/>
      <c r="BE162" s="20">
        <v>5.3790983606557374E-2</v>
      </c>
      <c r="BF162" s="9">
        <v>51.6</v>
      </c>
      <c r="BG162" s="9">
        <v>53.899531526659125</v>
      </c>
      <c r="BH162" s="9">
        <v>54.076549076703557</v>
      </c>
      <c r="BI162" s="9">
        <v>3.8275701626547618</v>
      </c>
      <c r="BJ162" s="9">
        <v>53.286657975519837</v>
      </c>
      <c r="BK162" s="9">
        <v>54.031745181405498</v>
      </c>
      <c r="BL162" s="9">
        <v>46.464656245025232</v>
      </c>
      <c r="BM162" s="9">
        <f ca="1"/>
        <v>54.280071484471748</v>
      </c>
      <c r="BN162" s="9">
        <v>52.746884802392906</v>
      </c>
      <c r="BY162" s="9"/>
      <c r="BZ162" s="9"/>
      <c r="CA162" s="33"/>
      <c r="CB162" s="9"/>
      <c r="CC162" s="9"/>
      <c r="CD162" s="33"/>
    </row>
    <row r="163" spans="1:82" x14ac:dyDescent="0.25">
      <c r="A163" s="6">
        <v>66.599999999999994</v>
      </c>
      <c r="B163" s="7" t="b">
        <v>1</v>
      </c>
      <c r="U163" s="9"/>
      <c r="V163" s="9"/>
      <c r="W163" s="10"/>
      <c r="X163" s="20"/>
      <c r="Y163" s="20"/>
      <c r="Z163" s="20"/>
      <c r="AA163" s="20"/>
      <c r="AB163" s="20"/>
      <c r="AC163" s="20"/>
      <c r="AD163" s="20"/>
      <c r="AE163" s="20"/>
      <c r="AG163" s="9"/>
      <c r="AH163" s="9"/>
      <c r="AI163" s="10"/>
      <c r="AJ163" s="20"/>
      <c r="AK163" s="20"/>
      <c r="AL163" s="20"/>
      <c r="AM163" s="20"/>
      <c r="AN163" s="20"/>
      <c r="AO163" s="20"/>
      <c r="AP163" s="20"/>
      <c r="AQ163" s="20"/>
      <c r="AS163" s="9"/>
      <c r="AT163" s="9"/>
      <c r="AU163" s="10"/>
      <c r="AV163" s="20"/>
      <c r="AW163" s="20"/>
      <c r="AX163" s="20"/>
      <c r="AY163" s="20"/>
      <c r="AZ163" s="20"/>
      <c r="BA163" s="20"/>
      <c r="BB163" s="20"/>
      <c r="BC163" s="20"/>
      <c r="BE163" s="20">
        <v>5.4132513661202183E-2</v>
      </c>
      <c r="BF163" s="9">
        <v>51.6</v>
      </c>
      <c r="BG163" s="9">
        <v>53.92921547096811</v>
      </c>
      <c r="BH163" s="9">
        <v>54.101341218323441</v>
      </c>
      <c r="BI163" s="9">
        <v>3.8525611129962192</v>
      </c>
      <c r="BJ163" s="9">
        <v>53.324739088268295</v>
      </c>
      <c r="BK163" s="9">
        <v>54.057971530664126</v>
      </c>
      <c r="BL163" s="9">
        <v>46.497040973601834</v>
      </c>
      <c r="BM163" s="9">
        <f ca="1"/>
        <v>54.305021053786035</v>
      </c>
      <c r="BN163" s="9">
        <v>52.777754699761481</v>
      </c>
      <c r="BY163" s="9"/>
      <c r="BZ163" s="9"/>
      <c r="CA163" s="33"/>
      <c r="CB163" s="9"/>
      <c r="CC163" s="9"/>
      <c r="CD163" s="33"/>
    </row>
    <row r="164" spans="1:82" x14ac:dyDescent="0.25">
      <c r="A164" s="6">
        <v>76.099999999999994</v>
      </c>
      <c r="B164" s="7" t="b">
        <v>1</v>
      </c>
      <c r="U164" s="9"/>
      <c r="V164" s="9"/>
      <c r="W164" s="10"/>
      <c r="X164" s="20"/>
      <c r="Y164" s="20"/>
      <c r="Z164" s="20"/>
      <c r="AA164" s="20"/>
      <c r="AB164" s="20"/>
      <c r="AC164" s="20"/>
      <c r="AD164" s="20"/>
      <c r="AE164" s="20"/>
      <c r="AG164" s="9"/>
      <c r="AH164" s="9"/>
      <c r="AI164" s="10"/>
      <c r="AJ164" s="20"/>
      <c r="AK164" s="20"/>
      <c r="AL164" s="20"/>
      <c r="AM164" s="20"/>
      <c r="AN164" s="20"/>
      <c r="AO164" s="20"/>
      <c r="AP164" s="20"/>
      <c r="AQ164" s="20"/>
      <c r="AS164" s="9"/>
      <c r="AT164" s="9"/>
      <c r="AU164" s="10"/>
      <c r="AV164" s="20"/>
      <c r="AW164" s="20"/>
      <c r="AX164" s="20"/>
      <c r="AY164" s="20"/>
      <c r="AZ164" s="20"/>
      <c r="BA164" s="20"/>
      <c r="BB164" s="20"/>
      <c r="BC164" s="20"/>
      <c r="BE164" s="20">
        <v>5.4474043715846993E-2</v>
      </c>
      <c r="BF164" s="9">
        <v>51.6</v>
      </c>
      <c r="BG164" s="9">
        <v>53.95875156581009</v>
      </c>
      <c r="BH164" s="9">
        <v>54.126021157026756</v>
      </c>
      <c r="BI164" s="9">
        <v>3.8775610885998155</v>
      </c>
      <c r="BJ164" s="9">
        <v>53.362614557086658</v>
      </c>
      <c r="BK164" s="9">
        <v>54.084075849522584</v>
      </c>
      <c r="BL164" s="9">
        <v>46.529323702273231</v>
      </c>
      <c r="BM164" s="9">
        <f ca="1"/>
        <v>54.329859704150337</v>
      </c>
      <c r="BN164" s="9">
        <v>52.80849658076454</v>
      </c>
      <c r="BY164" s="9"/>
      <c r="BZ164" s="9"/>
      <c r="CA164" s="33"/>
      <c r="CB164" s="9"/>
      <c r="CC164" s="9"/>
      <c r="CD164" s="33"/>
    </row>
    <row r="165" spans="1:82" x14ac:dyDescent="0.25">
      <c r="A165" s="6">
        <v>75.400000000000006</v>
      </c>
      <c r="B165" s="7" t="b">
        <v>1</v>
      </c>
      <c r="U165" s="9"/>
      <c r="V165" s="9"/>
      <c r="W165" s="10"/>
      <c r="X165" s="20"/>
      <c r="Y165" s="20"/>
      <c r="Z165" s="20"/>
      <c r="AA165" s="20"/>
      <c r="AB165" s="20"/>
      <c r="AC165" s="20"/>
      <c r="AD165" s="20"/>
      <c r="AE165" s="20"/>
      <c r="AG165" s="9"/>
      <c r="AH165" s="9"/>
      <c r="AI165" s="10"/>
      <c r="AJ165" s="20"/>
      <c r="AK165" s="20"/>
      <c r="AL165" s="20"/>
      <c r="AM165" s="20"/>
      <c r="AN165" s="20"/>
      <c r="AO165" s="20"/>
      <c r="AP165" s="20"/>
      <c r="AQ165" s="20"/>
      <c r="AS165" s="9"/>
      <c r="AT165" s="9"/>
      <c r="AU165" s="10"/>
      <c r="AV165" s="20"/>
      <c r="AW165" s="20"/>
      <c r="AX165" s="20"/>
      <c r="AY165" s="20"/>
      <c r="AZ165" s="20"/>
      <c r="BA165" s="20"/>
      <c r="BB165" s="20"/>
      <c r="BC165" s="20"/>
      <c r="BE165" s="20">
        <v>5.4815573770491802E-2</v>
      </c>
      <c r="BF165" s="9">
        <v>51.6</v>
      </c>
      <c r="BG165" s="9">
        <v>53.98814155797713</v>
      </c>
      <c r="BH165" s="9">
        <v>54.15059018950523</v>
      </c>
      <c r="BI165" s="9">
        <v>3.90257009598671</v>
      </c>
      <c r="BJ165" s="9">
        <v>53.400286822188647</v>
      </c>
      <c r="BK165" s="9">
        <v>54.110059554928483</v>
      </c>
      <c r="BL165" s="9">
        <v>46.561505388796789</v>
      </c>
      <c r="BM165" s="9">
        <f ca="1"/>
        <v>54.354588673986868</v>
      </c>
      <c r="BN165" s="9">
        <v>52.839111822452807</v>
      </c>
      <c r="BY165" s="9"/>
      <c r="BZ165" s="9"/>
      <c r="CA165" s="33"/>
      <c r="CB165" s="9"/>
      <c r="CC165" s="9"/>
      <c r="CD165" s="33"/>
    </row>
    <row r="166" spans="1:82" x14ac:dyDescent="0.25">
      <c r="A166" s="6">
        <v>74.8</v>
      </c>
      <c r="B166" s="7" t="b">
        <v>1</v>
      </c>
      <c r="U166" s="9"/>
      <c r="V166" s="9"/>
      <c r="W166" s="10"/>
      <c r="X166" s="20"/>
      <c r="Y166" s="20"/>
      <c r="Z166" s="20"/>
      <c r="AA166" s="20"/>
      <c r="AB166" s="20"/>
      <c r="AC166" s="20"/>
      <c r="AD166" s="20"/>
      <c r="AE166" s="20"/>
      <c r="AG166" s="9"/>
      <c r="AH166" s="9"/>
      <c r="AI166" s="10"/>
      <c r="AJ166" s="20"/>
      <c r="AK166" s="20"/>
      <c r="AL166" s="20"/>
      <c r="AM166" s="20"/>
      <c r="AN166" s="20"/>
      <c r="AO166" s="20"/>
      <c r="AP166" s="20"/>
      <c r="AQ166" s="20"/>
      <c r="AS166" s="9"/>
      <c r="AT166" s="9"/>
      <c r="AU166" s="10"/>
      <c r="AV166" s="20"/>
      <c r="AW166" s="20"/>
      <c r="AX166" s="20"/>
      <c r="AY166" s="20"/>
      <c r="AZ166" s="20"/>
      <c r="BA166" s="20"/>
      <c r="BB166" s="20"/>
      <c r="BC166" s="20"/>
      <c r="BE166" s="20">
        <v>5.5157103825136611E-2</v>
      </c>
      <c r="BF166" s="9">
        <v>51.6</v>
      </c>
      <c r="BG166" s="9">
        <v>54.017387162914545</v>
      </c>
      <c r="BH166" s="9">
        <v>54.175049589561894</v>
      </c>
      <c r="BI166" s="9">
        <v>3.9275881416850997</v>
      </c>
      <c r="BJ166" s="9">
        <v>53.43775827994822</v>
      </c>
      <c r="BK166" s="9">
        <v>54.13592403872164</v>
      </c>
      <c r="BL166" s="9">
        <v>46.593586976034494</v>
      </c>
      <c r="BM166" s="9">
        <f ca="1"/>
        <v>54.379209180318739</v>
      </c>
      <c r="BN166" s="9">
        <v>52.869601778645745</v>
      </c>
      <c r="BY166" s="9"/>
      <c r="BZ166" s="9"/>
      <c r="CA166" s="33"/>
      <c r="CB166" s="9"/>
      <c r="CC166" s="9"/>
      <c r="CD166" s="33"/>
    </row>
    <row r="167" spans="1:82" x14ac:dyDescent="0.25">
      <c r="A167" s="6">
        <v>74.900000000000006</v>
      </c>
      <c r="B167" s="7" t="b">
        <v>1</v>
      </c>
      <c r="U167" s="9"/>
      <c r="V167" s="9"/>
      <c r="W167" s="10"/>
      <c r="X167" s="20"/>
      <c r="Y167" s="20"/>
      <c r="Z167" s="20"/>
      <c r="AA167" s="20"/>
      <c r="AB167" s="20"/>
      <c r="AC167" s="20"/>
      <c r="AD167" s="20"/>
      <c r="AE167" s="20"/>
      <c r="AG167" s="9"/>
      <c r="AH167" s="9"/>
      <c r="AI167" s="10"/>
      <c r="AJ167" s="20"/>
      <c r="AK167" s="20"/>
      <c r="AL167" s="20"/>
      <c r="AM167" s="20"/>
      <c r="AN167" s="20"/>
      <c r="AO167" s="20"/>
      <c r="AP167" s="20"/>
      <c r="AQ167" s="20"/>
      <c r="AS167" s="9"/>
      <c r="AT167" s="9"/>
      <c r="AU167" s="10"/>
      <c r="AV167" s="20"/>
      <c r="AW167" s="20"/>
      <c r="AX167" s="20"/>
      <c r="AY167" s="20"/>
      <c r="AZ167" s="20"/>
      <c r="BA167" s="20"/>
      <c r="BB167" s="20"/>
      <c r="BC167" s="20"/>
      <c r="BE167" s="20">
        <v>5.549863387978142E-2</v>
      </c>
      <c r="BF167" s="9">
        <v>51.7</v>
      </c>
      <c r="BG167" s="9">
        <v>54.046490065474842</v>
      </c>
      <c r="BH167" s="9">
        <v>54.199400608655111</v>
      </c>
      <c r="BI167" s="9">
        <v>3.9526152322302881</v>
      </c>
      <c r="BJ167" s="9">
        <v>53.475031283953015</v>
      </c>
      <c r="BK167" s="9">
        <v>54.161670668232439</v>
      </c>
      <c r="BL167" s="9">
        <v>46.625569392275246</v>
      </c>
      <c r="BM167" s="9">
        <f ca="1"/>
        <v>54.403722419270238</v>
      </c>
      <c r="BN167" s="9">
        <v>52.899967780465019</v>
      </c>
      <c r="BY167" s="9"/>
      <c r="BZ167" s="9"/>
      <c r="CA167" s="33"/>
      <c r="CB167" s="9"/>
      <c r="CC167" s="9"/>
      <c r="CD167" s="33"/>
    </row>
    <row r="168" spans="1:82" x14ac:dyDescent="0.25">
      <c r="A168" s="6">
        <v>75</v>
      </c>
      <c r="B168" s="7" t="b">
        <v>1</v>
      </c>
      <c r="U168" s="9"/>
      <c r="V168" s="9"/>
      <c r="W168" s="10"/>
      <c r="X168" s="20"/>
      <c r="Y168" s="20"/>
      <c r="Z168" s="20"/>
      <c r="AA168" s="20"/>
      <c r="AB168" s="20"/>
      <c r="AC168" s="20"/>
      <c r="AD168" s="20"/>
      <c r="AE168" s="20"/>
      <c r="AG168" s="9"/>
      <c r="AH168" s="9"/>
      <c r="AI168" s="10"/>
      <c r="AJ168" s="20"/>
      <c r="AK168" s="20"/>
      <c r="AL168" s="20"/>
      <c r="AM168" s="20"/>
      <c r="AN168" s="20"/>
      <c r="AO168" s="20"/>
      <c r="AP168" s="20"/>
      <c r="AQ168" s="20"/>
      <c r="AS168" s="9"/>
      <c r="AT168" s="9"/>
      <c r="AU168" s="10"/>
      <c r="AV168" s="20"/>
      <c r="AW168" s="20"/>
      <c r="AX168" s="20"/>
      <c r="AY168" s="20"/>
      <c r="AZ168" s="20"/>
      <c r="BA168" s="20"/>
      <c r="BB168" s="20"/>
      <c r="BC168" s="20"/>
      <c r="BE168" s="20">
        <v>5.5840163934426229E-2</v>
      </c>
      <c r="BF168" s="9">
        <v>51.7</v>
      </c>
      <c r="BG168" s="9">
        <v>54.075451920648966</v>
      </c>
      <c r="BH168" s="9">
        <v>54.223644476426479</v>
      </c>
      <c r="BI168" s="9">
        <v>3.9776513741646675</v>
      </c>
      <c r="BJ168" s="9">
        <v>53.512108146026222</v>
      </c>
      <c r="BK168" s="9">
        <v>54.187300786862345</v>
      </c>
      <c r="BL168" s="9">
        <v>46.657453551548286</v>
      </c>
      <c r="BM168" s="9">
        <f ca="1"/>
        <v>54.428129566552272</v>
      </c>
      <c r="BN168" s="9">
        <v>52.930211136852279</v>
      </c>
      <c r="BY168" s="9"/>
      <c r="BZ168" s="9"/>
      <c r="CA168" s="33"/>
      <c r="CB168" s="9"/>
      <c r="CC168" s="9"/>
      <c r="CD168" s="33"/>
    </row>
    <row r="169" spans="1:82" x14ac:dyDescent="0.25">
      <c r="A169" s="6">
        <v>75</v>
      </c>
      <c r="B169" s="7" t="b">
        <v>1</v>
      </c>
      <c r="U169" s="9"/>
      <c r="V169" s="9"/>
      <c r="W169" s="10"/>
      <c r="X169" s="20"/>
      <c r="Y169" s="20"/>
      <c r="Z169" s="20"/>
      <c r="AA169" s="20"/>
      <c r="AB169" s="20"/>
      <c r="AC169" s="20"/>
      <c r="AD169" s="20"/>
      <c r="AE169" s="20"/>
      <c r="AG169" s="9"/>
      <c r="AH169" s="9"/>
      <c r="AI169" s="10"/>
      <c r="AJ169" s="20"/>
      <c r="AK169" s="20"/>
      <c r="AL169" s="20"/>
      <c r="AM169" s="20"/>
      <c r="AN169" s="20"/>
      <c r="AO169" s="20"/>
      <c r="AP169" s="20"/>
      <c r="AQ169" s="20"/>
      <c r="AS169" s="9"/>
      <c r="AT169" s="9"/>
      <c r="AU169" s="10"/>
      <c r="AV169" s="20"/>
      <c r="AW169" s="20"/>
      <c r="AX169" s="20"/>
      <c r="AY169" s="20"/>
      <c r="AZ169" s="20"/>
      <c r="BA169" s="20"/>
      <c r="BB169" s="20"/>
      <c r="BC169" s="20"/>
      <c r="BE169" s="20">
        <v>5.6181693989071038E-2</v>
      </c>
      <c r="BF169" s="9">
        <v>51.7</v>
      </c>
      <c r="BG169" s="9">
        <v>54.104274354275688</v>
      </c>
      <c r="BH169" s="9">
        <v>54.247782401212852</v>
      </c>
      <c r="BI169" s="9">
        <v>4.0026965740377074</v>
      </c>
      <c r="BJ169" s="9">
        <v>53.548991137217818</v>
      </c>
      <c r="BK169" s="9">
        <v>54.212815714647213</v>
      </c>
      <c r="BL169" s="9">
        <v>46.689240353927985</v>
      </c>
      <c r="BM169" s="9">
        <f ca="1"/>
        <v>54.452431777933676</v>
      </c>
      <c r="BN169" s="9">
        <v>52.960333135072318</v>
      </c>
      <c r="BY169" s="9"/>
      <c r="BZ169" s="9"/>
      <c r="CA169" s="33"/>
      <c r="CB169" s="9"/>
      <c r="CC169" s="9"/>
      <c r="CD169" s="33"/>
    </row>
    <row r="170" spans="1:82" x14ac:dyDescent="0.25">
      <c r="A170" s="6">
        <v>74.599999999999994</v>
      </c>
      <c r="B170" s="7" t="b">
        <v>1</v>
      </c>
      <c r="U170" s="9"/>
      <c r="V170" s="9"/>
      <c r="W170" s="10"/>
      <c r="X170" s="20"/>
      <c r="Y170" s="20"/>
      <c r="Z170" s="20"/>
      <c r="AA170" s="20"/>
      <c r="AB170" s="20"/>
      <c r="AC170" s="20"/>
      <c r="AD170" s="20"/>
      <c r="AE170" s="20"/>
      <c r="AG170" s="9"/>
      <c r="AH170" s="9"/>
      <c r="AI170" s="10"/>
      <c r="AJ170" s="20"/>
      <c r="AK170" s="20"/>
      <c r="AL170" s="20"/>
      <c r="AM170" s="20"/>
      <c r="AN170" s="20"/>
      <c r="AO170" s="20"/>
      <c r="AP170" s="20"/>
      <c r="AQ170" s="20"/>
      <c r="AS170" s="9"/>
      <c r="AT170" s="9"/>
      <c r="AU170" s="10"/>
      <c r="AV170" s="20"/>
      <c r="AW170" s="20"/>
      <c r="AX170" s="20"/>
      <c r="AY170" s="20"/>
      <c r="AZ170" s="20"/>
      <c r="BA170" s="20"/>
      <c r="BB170" s="20"/>
      <c r="BC170" s="20"/>
      <c r="BE170" s="20">
        <v>5.6523224043715847E-2</v>
      </c>
      <c r="BF170" s="9">
        <v>51.8</v>
      </c>
      <c r="BG170" s="9">
        <v>54.132958963729948</v>
      </c>
      <c r="BH170" s="9">
        <v>54.271815570543659</v>
      </c>
      <c r="BI170" s="9">
        <v>4.0277508384060212</v>
      </c>
      <c r="BJ170" s="9">
        <v>53.585682488766572</v>
      </c>
      <c r="BK170" s="9">
        <v>54.238216748803957</v>
      </c>
      <c r="BL170" s="9">
        <v>46.720930685830297</v>
      </c>
      <c r="BM170" s="9">
        <f ca="1"/>
        <v>54.476630189698895</v>
      </c>
      <c r="BN170" s="9">
        <v>52.990335041201533</v>
      </c>
      <c r="BY170" s="9"/>
      <c r="BZ170" s="9"/>
      <c r="CA170" s="33"/>
      <c r="CB170" s="9"/>
      <c r="CC170" s="9"/>
      <c r="CD170" s="33"/>
    </row>
    <row r="171" spans="1:82" x14ac:dyDescent="0.25">
      <c r="A171" s="6">
        <v>74.5</v>
      </c>
      <c r="B171" s="7" t="b">
        <v>1</v>
      </c>
      <c r="U171" s="9"/>
      <c r="V171" s="9"/>
      <c r="W171" s="10"/>
      <c r="X171" s="20"/>
      <c r="Y171" s="20"/>
      <c r="Z171" s="20"/>
      <c r="AA171" s="20"/>
      <c r="AB171" s="20"/>
      <c r="AC171" s="20"/>
      <c r="AD171" s="20"/>
      <c r="AE171" s="20"/>
      <c r="AG171" s="9"/>
      <c r="AH171" s="9"/>
      <c r="AI171" s="10"/>
      <c r="AJ171" s="20"/>
      <c r="AK171" s="20"/>
      <c r="AL171" s="20"/>
      <c r="AM171" s="20"/>
      <c r="AN171" s="20"/>
      <c r="AO171" s="20"/>
      <c r="AP171" s="20"/>
      <c r="AQ171" s="20"/>
      <c r="AS171" s="9"/>
      <c r="AT171" s="9"/>
      <c r="AU171" s="10"/>
      <c r="AV171" s="20"/>
      <c r="AW171" s="20"/>
      <c r="AX171" s="20"/>
      <c r="AY171" s="20"/>
      <c r="AZ171" s="20"/>
      <c r="BA171" s="20"/>
      <c r="BB171" s="20"/>
      <c r="BC171" s="20"/>
      <c r="BE171" s="20">
        <v>5.6864754098360656E-2</v>
      </c>
      <c r="BF171" s="9">
        <v>51.8</v>
      </c>
      <c r="BG171" s="9">
        <v>54.161507318590822</v>
      </c>
      <c r="BH171" s="9">
        <v>54.295745151623372</v>
      </c>
      <c r="BI171" s="9">
        <v>4.052814173833311</v>
      </c>
      <c r="BJ171" s="9">
        <v>53.622184393033585</v>
      </c>
      <c r="BK171" s="9">
        <v>54.263505164261218</v>
      </c>
      <c r="BL171" s="9">
        <v>46.752525420301183</v>
      </c>
      <c r="BM171" s="9">
        <f ca="1"/>
        <v>54.500725919092375</v>
      </c>
      <c r="BN171" s="9">
        <v>53.020218100602811</v>
      </c>
      <c r="BY171" s="9"/>
      <c r="BZ171" s="9"/>
      <c r="CA171" s="33"/>
      <c r="CB171" s="9"/>
      <c r="CC171" s="9"/>
      <c r="CD171" s="33"/>
    </row>
    <row r="172" spans="1:82" x14ac:dyDescent="0.25">
      <c r="A172" s="6">
        <v>74.400000000000006</v>
      </c>
      <c r="B172" s="7" t="b">
        <v>1</v>
      </c>
      <c r="U172" s="9"/>
      <c r="V172" s="9"/>
      <c r="W172" s="10"/>
      <c r="X172" s="20"/>
      <c r="Y172" s="20"/>
      <c r="Z172" s="20"/>
      <c r="AA172" s="20"/>
      <c r="AB172" s="20"/>
      <c r="AC172" s="20"/>
      <c r="AD172" s="20"/>
      <c r="AE172" s="20"/>
      <c r="AG172" s="9"/>
      <c r="AH172" s="9"/>
      <c r="AI172" s="10"/>
      <c r="AJ172" s="20"/>
      <c r="AK172" s="20"/>
      <c r="AL172" s="20"/>
      <c r="AM172" s="20"/>
      <c r="AN172" s="20"/>
      <c r="AO172" s="20"/>
      <c r="AP172" s="20"/>
      <c r="AQ172" s="20"/>
      <c r="AS172" s="9"/>
      <c r="AT172" s="9"/>
      <c r="AU172" s="10"/>
      <c r="AV172" s="20"/>
      <c r="AW172" s="20"/>
      <c r="AX172" s="20"/>
      <c r="AY172" s="20"/>
      <c r="AZ172" s="20"/>
      <c r="BA172" s="20"/>
      <c r="BB172" s="20"/>
      <c r="BC172" s="20"/>
      <c r="BE172" s="20">
        <v>5.7206284153005466E-2</v>
      </c>
      <c r="BF172" s="9">
        <v>51.8</v>
      </c>
      <c r="BG172" s="9">
        <v>54.189920961290014</v>
      </c>
      <c r="BH172" s="9">
        <v>54.31957229180005</v>
      </c>
      <c r="BI172" s="9">
        <v>4.077886586890437</v>
      </c>
      <c r="BJ172" s="9">
        <v>53.658499004408526</v>
      </c>
      <c r="BK172" s="9">
        <v>54.2886822141745</v>
      </c>
      <c r="BL172" s="9">
        <v>46.784025417297272</v>
      </c>
      <c r="BM172" s="9">
        <f ca="1"/>
        <v>54.524720064750241</v>
      </c>
      <c r="BN172" s="9">
        <v>53.049983538386641</v>
      </c>
      <c r="BY172" s="9"/>
      <c r="BZ172" s="9"/>
      <c r="CA172" s="33"/>
      <c r="CB172" s="9"/>
      <c r="CC172" s="9"/>
      <c r="CD172" s="33"/>
    </row>
    <row r="173" spans="1:82" x14ac:dyDescent="0.25">
      <c r="A173" s="6">
        <v>74.2</v>
      </c>
      <c r="B173" s="7" t="b">
        <v>1</v>
      </c>
      <c r="U173" s="9"/>
      <c r="V173" s="9"/>
      <c r="W173" s="10"/>
      <c r="X173" s="20"/>
      <c r="Y173" s="20"/>
      <c r="Z173" s="20"/>
      <c r="AA173" s="20"/>
      <c r="AB173" s="20"/>
      <c r="AC173" s="20"/>
      <c r="AD173" s="20"/>
      <c r="AE173" s="20"/>
      <c r="AG173" s="9"/>
      <c r="AH173" s="9"/>
      <c r="AI173" s="10"/>
      <c r="AJ173" s="20"/>
      <c r="AK173" s="20"/>
      <c r="AL173" s="20"/>
      <c r="AM173" s="20"/>
      <c r="AN173" s="20"/>
      <c r="AO173" s="20"/>
      <c r="AP173" s="20"/>
      <c r="AQ173" s="20"/>
      <c r="AS173" s="9"/>
      <c r="AT173" s="9"/>
      <c r="AU173" s="10"/>
      <c r="AV173" s="20"/>
      <c r="AW173" s="20"/>
      <c r="AX173" s="20"/>
      <c r="AY173" s="20"/>
      <c r="AZ173" s="20"/>
      <c r="BA173" s="20"/>
      <c r="BB173" s="20"/>
      <c r="BC173" s="20"/>
      <c r="BE173" s="20">
        <v>5.7547814207650275E-2</v>
      </c>
      <c r="BF173" s="9">
        <v>51.9</v>
      </c>
      <c r="BG173" s="9">
        <v>54.218201407741255</v>
      </c>
      <c r="BH173" s="9">
        <v>54.34329811902041</v>
      </c>
      <c r="BI173" s="9">
        <v>4.1029680841553988</v>
      </c>
      <c r="BJ173" s="9">
        <v>53.694628440189504</v>
      </c>
      <c r="BK173" s="9">
        <v>54.313749130426558</v>
      </c>
      <c r="BL173" s="9">
        <v>46.815431523958935</v>
      </c>
      <c r="BM173" s="9">
        <f ca="1"/>
        <v>54.548613707119713</v>
      </c>
      <c r="BN173" s="9">
        <v>53.07963255985964</v>
      </c>
      <c r="BY173" s="9"/>
      <c r="BZ173" s="9"/>
      <c r="CA173" s="33"/>
      <c r="CB173" s="9"/>
      <c r="CC173" s="9"/>
      <c r="CD173" s="33"/>
    </row>
    <row r="174" spans="1:82" x14ac:dyDescent="0.25">
      <c r="A174" s="6">
        <v>74.099999999999994</v>
      </c>
      <c r="B174" s="7" t="b">
        <v>1</v>
      </c>
      <c r="U174" s="9"/>
      <c r="V174" s="9"/>
      <c r="W174" s="10"/>
      <c r="X174" s="20"/>
      <c r="Y174" s="20"/>
      <c r="Z174" s="20"/>
      <c r="AA174" s="20"/>
      <c r="AB174" s="20"/>
      <c r="AC174" s="20"/>
      <c r="AD174" s="20"/>
      <c r="AE174" s="20"/>
      <c r="AG174" s="9"/>
      <c r="AH174" s="9"/>
      <c r="AI174" s="10"/>
      <c r="AJ174" s="20"/>
      <c r="AK174" s="20"/>
      <c r="AL174" s="20"/>
      <c r="AM174" s="20"/>
      <c r="AN174" s="20"/>
      <c r="AO174" s="20"/>
      <c r="AP174" s="20"/>
      <c r="AQ174" s="20"/>
      <c r="AS174" s="9"/>
      <c r="AT174" s="9"/>
      <c r="AU174" s="10"/>
      <c r="AV174" s="20"/>
      <c r="AW174" s="20"/>
      <c r="AX174" s="20"/>
      <c r="AY174" s="20"/>
      <c r="AZ174" s="20"/>
      <c r="BA174" s="20"/>
      <c r="BB174" s="20"/>
      <c r="BC174" s="20"/>
      <c r="BE174" s="20">
        <v>5.7889344262295084E-2</v>
      </c>
      <c r="BF174" s="9">
        <v>51.9</v>
      </c>
      <c r="BG174" s="9">
        <v>54.246350147951617</v>
      </c>
      <c r="BH174" s="9">
        <v>54.366923742271702</v>
      </c>
      <c r="BI174" s="9">
        <v>4.1280586722133261</v>
      </c>
      <c r="BJ174" s="9">
        <v>53.730574781437348</v>
      </c>
      <c r="BK174" s="9">
        <v>54.338707124113199</v>
      </c>
      <c r="BL174" s="9">
        <v>46.846744574876119</v>
      </c>
      <c r="BM174" s="9">
        <f ca="1"/>
        <v>54.57240790886658</v>
      </c>
      <c r="BN174" s="9">
        <v>53.109166350960194</v>
      </c>
      <c r="BY174" s="9"/>
      <c r="BZ174" s="9"/>
      <c r="CA174" s="33"/>
      <c r="CB174" s="9"/>
      <c r="CC174" s="9"/>
      <c r="CD174" s="33"/>
    </row>
    <row r="175" spans="1:82" x14ac:dyDescent="0.25">
      <c r="A175" s="6">
        <v>73.8</v>
      </c>
      <c r="B175" s="7" t="b">
        <v>1</v>
      </c>
      <c r="U175" s="9"/>
      <c r="V175" s="9"/>
      <c r="W175" s="10"/>
      <c r="X175" s="20"/>
      <c r="Y175" s="20"/>
      <c r="Z175" s="20"/>
      <c r="AA175" s="20"/>
      <c r="AB175" s="20"/>
      <c r="AC175" s="20"/>
      <c r="AD175" s="20"/>
      <c r="AE175" s="20"/>
      <c r="AG175" s="9"/>
      <c r="AH175" s="9"/>
      <c r="AI175" s="10"/>
      <c r="AJ175" s="20"/>
      <c r="AK175" s="20"/>
      <c r="AL175" s="20"/>
      <c r="AM175" s="20"/>
      <c r="AN175" s="20"/>
      <c r="AO175" s="20"/>
      <c r="AP175" s="20"/>
      <c r="AQ175" s="20"/>
      <c r="AS175" s="9"/>
      <c r="AT175" s="9"/>
      <c r="AU175" s="10"/>
      <c r="AV175" s="20"/>
      <c r="AW175" s="20"/>
      <c r="AX175" s="20"/>
      <c r="AY175" s="20"/>
      <c r="AZ175" s="20"/>
      <c r="BA175" s="20"/>
      <c r="BB175" s="20"/>
      <c r="BC175" s="20"/>
      <c r="BE175" s="20">
        <v>5.8230874316939893E-2</v>
      </c>
      <c r="BF175" s="9">
        <v>51.9</v>
      </c>
      <c r="BG175" s="9">
        <v>54.274368646615116</v>
      </c>
      <c r="BH175" s="9">
        <v>54.390450252011142</v>
      </c>
      <c r="BI175" s="9">
        <v>4.1531583576565358</v>
      </c>
      <c r="BJ175" s="9">
        <v>53.766340073805459</v>
      </c>
      <c r="BK175" s="9">
        <v>54.363557386015245</v>
      </c>
      <c r="BL175" s="9">
        <v>46.877965392347136</v>
      </c>
      <c r="BM175" s="9">
        <f ca="1"/>
        <v>54.596103715271219</v>
      </c>
      <c r="BN175" s="9">
        <v>53.13858607868228</v>
      </c>
      <c r="BY175" s="9"/>
      <c r="BZ175" s="9"/>
      <c r="CA175" s="33"/>
      <c r="CB175" s="9"/>
      <c r="CC175" s="9"/>
      <c r="CD175" s="33"/>
    </row>
    <row r="176" spans="1:82" x14ac:dyDescent="0.25">
      <c r="A176" s="6">
        <v>73.2</v>
      </c>
      <c r="B176" s="7" t="b">
        <v>1</v>
      </c>
      <c r="U176" s="9"/>
      <c r="V176" s="9"/>
      <c r="W176" s="10"/>
      <c r="X176" s="20"/>
      <c r="Y176" s="20"/>
      <c r="Z176" s="20"/>
      <c r="AA176" s="20"/>
      <c r="AB176" s="20"/>
      <c r="AC176" s="20"/>
      <c r="AD176" s="20"/>
      <c r="AE176" s="20"/>
      <c r="AG176" s="9"/>
      <c r="AH176" s="9"/>
      <c r="AI176" s="10"/>
      <c r="AJ176" s="20"/>
      <c r="AK176" s="20"/>
      <c r="AL176" s="20"/>
      <c r="AM176" s="20"/>
      <c r="AN176" s="20"/>
      <c r="AO176" s="20"/>
      <c r="AP176" s="20"/>
      <c r="AQ176" s="20"/>
      <c r="AS176" s="9"/>
      <c r="AT176" s="9"/>
      <c r="AU176" s="10"/>
      <c r="AV176" s="20"/>
      <c r="AW176" s="20"/>
      <c r="AX176" s="20"/>
      <c r="AY176" s="20"/>
      <c r="AZ176" s="20"/>
      <c r="BA176" s="20"/>
      <c r="BB176" s="20"/>
      <c r="BC176" s="20"/>
      <c r="BE176" s="20">
        <v>5.8572404371584702E-2</v>
      </c>
      <c r="BF176" s="9">
        <v>51.9</v>
      </c>
      <c r="BG176" s="9">
        <v>54.302258343689324</v>
      </c>
      <c r="BH176" s="9">
        <v>54.4138787205829</v>
      </c>
      <c r="BI176" s="9">
        <v>4.1782671470845161</v>
      </c>
      <c r="BJ176" s="9">
        <v>53.801926328345836</v>
      </c>
      <c r="BK176" s="9">
        <v>54.388301087057151</v>
      </c>
      <c r="BL176" s="9">
        <v>46.90909478663059</v>
      </c>
      <c r="BM176" s="9">
        <f ca="1"/>
        <v>54.61970215461352</v>
      </c>
      <c r="BN176" s="9">
        <v>53.167892891487419</v>
      </c>
      <c r="BY176" s="9"/>
      <c r="BZ176" s="9"/>
      <c r="CA176" s="33"/>
      <c r="CB176" s="9"/>
      <c r="CC176" s="9"/>
      <c r="CD176" s="33"/>
    </row>
    <row r="177" spans="1:82" x14ac:dyDescent="0.25">
      <c r="A177" s="6">
        <v>73.099999999999994</v>
      </c>
      <c r="B177" s="7" t="b">
        <v>1</v>
      </c>
      <c r="U177" s="9"/>
      <c r="V177" s="9"/>
      <c r="W177" s="10"/>
      <c r="X177" s="20"/>
      <c r="Y177" s="20"/>
      <c r="Z177" s="20"/>
      <c r="AA177" s="20"/>
      <c r="AB177" s="20"/>
      <c r="AC177" s="20"/>
      <c r="AD177" s="20"/>
      <c r="AE177" s="20"/>
      <c r="AG177" s="9"/>
      <c r="AH177" s="9"/>
      <c r="AI177" s="10"/>
      <c r="AJ177" s="20"/>
      <c r="AK177" s="20"/>
      <c r="AL177" s="20"/>
      <c r="AM177" s="20"/>
      <c r="AN177" s="20"/>
      <c r="AO177" s="20"/>
      <c r="AP177" s="20"/>
      <c r="AQ177" s="20"/>
      <c r="AS177" s="9"/>
      <c r="AT177" s="9"/>
      <c r="AU177" s="10"/>
      <c r="AV177" s="20"/>
      <c r="AW177" s="20"/>
      <c r="AX177" s="20"/>
      <c r="AY177" s="20"/>
      <c r="AZ177" s="20"/>
      <c r="BA177" s="20"/>
      <c r="BB177" s="20"/>
      <c r="BC177" s="20"/>
      <c r="BE177" s="20">
        <v>5.8913934426229511E-2</v>
      </c>
      <c r="BF177" s="9">
        <v>51.9</v>
      </c>
      <c r="BG177" s="9">
        <v>54.330020654955582</v>
      </c>
      <c r="BH177" s="9">
        <v>54.43721020262354</v>
      </c>
      <c r="BI177" s="9">
        <v>4.2033850471039189</v>
      </c>
      <c r="BJ177" s="9">
        <v>53.837335522292094</v>
      </c>
      <c r="BK177" s="9">
        <v>54.412939378752547</v>
      </c>
      <c r="BL177" s="9">
        <v>46.94013355619078</v>
      </c>
      <c r="BM177" s="9">
        <f ca="1"/>
        <v>54.643204238547064</v>
      </c>
      <c r="BN177" s="9">
        <v>53.19708791970541</v>
      </c>
      <c r="BY177" s="9"/>
      <c r="BZ177" s="9"/>
      <c r="CA177" s="33"/>
      <c r="CB177" s="9"/>
      <c r="CC177" s="9"/>
      <c r="CD177" s="33"/>
    </row>
    <row r="178" spans="1:82" x14ac:dyDescent="0.25">
      <c r="A178" s="6">
        <v>72.900000000000006</v>
      </c>
      <c r="B178" s="7" t="b">
        <v>1</v>
      </c>
      <c r="U178" s="9"/>
      <c r="V178" s="9"/>
      <c r="W178" s="10"/>
      <c r="X178" s="20"/>
      <c r="Y178" s="20"/>
      <c r="Z178" s="20"/>
      <c r="AA178" s="20"/>
      <c r="AB178" s="20"/>
      <c r="AC178" s="20"/>
      <c r="AD178" s="20"/>
      <c r="AE178" s="20"/>
      <c r="AG178" s="9"/>
      <c r="AH178" s="9"/>
      <c r="AI178" s="10"/>
      <c r="AJ178" s="20"/>
      <c r="AK178" s="20"/>
      <c r="AL178" s="20"/>
      <c r="AM178" s="20"/>
      <c r="AN178" s="20"/>
      <c r="AO178" s="20"/>
      <c r="AP178" s="20"/>
      <c r="AQ178" s="20"/>
      <c r="AS178" s="9"/>
      <c r="AT178" s="9"/>
      <c r="AU178" s="10"/>
      <c r="AV178" s="20"/>
      <c r="AW178" s="20"/>
      <c r="AX178" s="20"/>
      <c r="AY178" s="20"/>
      <c r="AZ178" s="20"/>
      <c r="BA178" s="20"/>
      <c r="BB178" s="20"/>
      <c r="BC178" s="20"/>
      <c r="BE178" s="20">
        <v>5.925546448087432E-2</v>
      </c>
      <c r="BF178" s="9">
        <v>51.9</v>
      </c>
      <c r="BG178" s="9">
        <v>54.357656972563312</v>
      </c>
      <c r="BH178" s="9">
        <v>54.460445735456048</v>
      </c>
      <c r="BI178" s="9">
        <v>4.2285120643286094</v>
      </c>
      <c r="BJ178" s="9">
        <v>53.872569599820508</v>
      </c>
      <c r="BK178" s="9">
        <v>54.437473393637234</v>
      </c>
      <c r="BL178" s="9">
        <v>46.971082487936599</v>
      </c>
      <c r="BM178" s="9">
        <f ca="1"/>
        <v>54.666610962463054</v>
      </c>
      <c r="BN178" s="9">
        <v>53.226172275924057</v>
      </c>
      <c r="BY178" s="9"/>
      <c r="BZ178" s="9"/>
      <c r="CA178" s="33"/>
      <c r="CB178" s="9"/>
      <c r="CC178" s="9"/>
      <c r="CD178" s="33"/>
    </row>
    <row r="179" spans="1:82" x14ac:dyDescent="0.25">
      <c r="A179" s="6">
        <v>72.599999999999994</v>
      </c>
      <c r="B179" s="7" t="b">
        <v>1</v>
      </c>
      <c r="U179" s="9"/>
      <c r="V179" s="9"/>
      <c r="W179" s="10"/>
      <c r="X179" s="20"/>
      <c r="Y179" s="20"/>
      <c r="Z179" s="20"/>
      <c r="AA179" s="20"/>
      <c r="AB179" s="20"/>
      <c r="AC179" s="20"/>
      <c r="AD179" s="20"/>
      <c r="AE179" s="20"/>
      <c r="AG179" s="9"/>
      <c r="AH179" s="9"/>
      <c r="AI179" s="10"/>
      <c r="AJ179" s="20"/>
      <c r="AK179" s="20"/>
      <c r="AL179" s="20"/>
      <c r="AM179" s="20"/>
      <c r="AN179" s="20"/>
      <c r="AO179" s="20"/>
      <c r="AP179" s="20"/>
      <c r="AQ179" s="20"/>
      <c r="AS179" s="9"/>
      <c r="AT179" s="9"/>
      <c r="AU179" s="10"/>
      <c r="AV179" s="20"/>
      <c r="AW179" s="20"/>
      <c r="AX179" s="20"/>
      <c r="AY179" s="20"/>
      <c r="AZ179" s="20"/>
      <c r="BA179" s="20"/>
      <c r="BB179" s="20"/>
      <c r="BC179" s="20"/>
      <c r="BE179" s="20">
        <v>5.9596994535519122E-2</v>
      </c>
      <c r="BF179" s="9">
        <v>52</v>
      </c>
      <c r="BG179" s="9">
        <v>54.385168665559014</v>
      </c>
      <c r="BH179" s="9">
        <v>54.483586339472737</v>
      </c>
      <c r="BI179" s="9">
        <v>4.2536482053796618</v>
      </c>
      <c r="BJ179" s="9">
        <v>53.907630472789585</v>
      </c>
      <c r="BK179" s="9">
        <v>54.461904245690199</v>
      </c>
      <c r="BL179" s="9">
        <v>47.001942357454382</v>
      </c>
      <c r="BM179" s="9">
        <f ca="1"/>
        <v>54.689923305844033</v>
      </c>
      <c r="BN179" s="9">
        <v>53.25514705536839</v>
      </c>
      <c r="BY179" s="9"/>
      <c r="BZ179" s="9"/>
      <c r="CA179" s="33"/>
      <c r="CB179" s="9"/>
      <c r="CC179" s="9"/>
      <c r="CD179" s="33"/>
    </row>
    <row r="180" spans="1:82" x14ac:dyDescent="0.25">
      <c r="A180" s="6">
        <v>76.900000000000006</v>
      </c>
      <c r="B180" s="7" t="b">
        <v>1</v>
      </c>
      <c r="U180" s="9"/>
      <c r="V180" s="9"/>
      <c r="W180" s="10"/>
      <c r="X180" s="20"/>
      <c r="Y180" s="20"/>
      <c r="Z180" s="20"/>
      <c r="AA180" s="20"/>
      <c r="AB180" s="20"/>
      <c r="AC180" s="20"/>
      <c r="AD180" s="20"/>
      <c r="AE180" s="20"/>
      <c r="AG180" s="9"/>
      <c r="AH180" s="9"/>
      <c r="AI180" s="10"/>
      <c r="AJ180" s="20"/>
      <c r="AK180" s="20"/>
      <c r="AL180" s="20"/>
      <c r="AM180" s="20"/>
      <c r="AN180" s="20"/>
      <c r="AO180" s="20"/>
      <c r="AP180" s="20"/>
      <c r="AQ180" s="20"/>
      <c r="AS180" s="9"/>
      <c r="AT180" s="9"/>
      <c r="AU180" s="10"/>
      <c r="AV180" s="20"/>
      <c r="AW180" s="20"/>
      <c r="AX180" s="20"/>
      <c r="AY180" s="20"/>
      <c r="AZ180" s="20"/>
      <c r="BA180" s="20"/>
      <c r="BB180" s="20"/>
      <c r="BC180" s="20"/>
      <c r="BE180" s="20">
        <v>5.9938524590163932E-2</v>
      </c>
      <c r="BF180" s="9">
        <v>52</v>
      </c>
      <c r="BG180" s="9">
        <v>54.412557080400475</v>
      </c>
      <c r="BH180" s="9">
        <v>54.506633018507628</v>
      </c>
      <c r="BI180" s="9">
        <v>4.2787934768853386</v>
      </c>
      <c r="BJ180" s="9">
        <v>53.942520021458812</v>
      </c>
      <c r="BK180" s="9">
        <v>54.486233030742873</v>
      </c>
      <c r="BL180" s="9">
        <v>47.032713929234617</v>
      </c>
      <c r="BM180" s="9">
        <f ca="1"/>
        <v>54.713142232608178</v>
      </c>
      <c r="BN180" s="9">
        <v>53.284013336269624</v>
      </c>
      <c r="BY180" s="9"/>
      <c r="BZ180" s="9"/>
      <c r="CA180" s="33"/>
      <c r="CB180" s="9"/>
      <c r="CC180" s="9"/>
      <c r="CD180" s="33"/>
    </row>
    <row r="181" spans="1:82" x14ac:dyDescent="0.25">
      <c r="A181" s="6">
        <v>76.8</v>
      </c>
      <c r="B181" s="7" t="b">
        <v>1</v>
      </c>
      <c r="U181" s="9"/>
      <c r="V181" s="9"/>
      <c r="W181" s="10"/>
      <c r="X181" s="20"/>
      <c r="Y181" s="20"/>
      <c r="Z181" s="20"/>
      <c r="AA181" s="20"/>
      <c r="AB181" s="20"/>
      <c r="AC181" s="20"/>
      <c r="AD181" s="20"/>
      <c r="AE181" s="20"/>
      <c r="AG181" s="9"/>
      <c r="AH181" s="9"/>
      <c r="AI181" s="10"/>
      <c r="AJ181" s="20"/>
      <c r="AK181" s="20"/>
      <c r="AL181" s="20"/>
      <c r="AM181" s="20"/>
      <c r="AN181" s="20"/>
      <c r="AO181" s="20"/>
      <c r="AP181" s="20"/>
      <c r="AQ181" s="20"/>
      <c r="AS181" s="9"/>
      <c r="AT181" s="9"/>
      <c r="AU181" s="10"/>
      <c r="AV181" s="20"/>
      <c r="AW181" s="20"/>
      <c r="AX181" s="20"/>
      <c r="AY181" s="20"/>
      <c r="AZ181" s="20"/>
      <c r="BA181" s="20"/>
      <c r="BB181" s="20"/>
      <c r="BC181" s="20"/>
      <c r="BE181" s="20">
        <v>6.0280054644808741E-2</v>
      </c>
      <c r="BF181" s="9">
        <v>52</v>
      </c>
      <c r="BG181" s="9">
        <v>54.439823541456633</v>
      </c>
      <c r="BH181" s="9">
        <v>54.529586760198654</v>
      </c>
      <c r="BI181" s="9">
        <v>4.3039478854811613</v>
      </c>
      <c r="BJ181" s="9">
        <v>53.977240095187739</v>
      </c>
      <c r="BK181" s="9">
        <v>54.510460826876979</v>
      </c>
      <c r="BL181" s="9">
        <v>47.063397956892977</v>
      </c>
      <c r="BM181" s="9">
        <f ca="1"/>
        <v>54.736268691443946</v>
      </c>
      <c r="BN181" s="9">
        <v>53.312772180224222</v>
      </c>
      <c r="BY181" s="9"/>
      <c r="BZ181" s="9"/>
      <c r="CA181" s="33"/>
      <c r="CB181" s="9"/>
      <c r="CC181" s="9"/>
      <c r="CD181" s="33"/>
    </row>
    <row r="182" spans="1:82" x14ac:dyDescent="0.25">
      <c r="A182" s="6">
        <v>76.7</v>
      </c>
      <c r="B182" s="7" t="b">
        <v>1</v>
      </c>
      <c r="U182" s="9"/>
      <c r="V182" s="9"/>
      <c r="W182" s="10"/>
      <c r="X182" s="20"/>
      <c r="Y182" s="20"/>
      <c r="Z182" s="20"/>
      <c r="AA182" s="20"/>
      <c r="AB182" s="20"/>
      <c r="AC182" s="20"/>
      <c r="AD182" s="20"/>
      <c r="AE182" s="20"/>
      <c r="AG182" s="9"/>
      <c r="AH182" s="9"/>
      <c r="AI182" s="10"/>
      <c r="AJ182" s="20"/>
      <c r="AK182" s="20"/>
      <c r="AL182" s="20"/>
      <c r="AM182" s="20"/>
      <c r="AN182" s="20"/>
      <c r="AO182" s="20"/>
      <c r="AP182" s="20"/>
      <c r="AQ182" s="20"/>
      <c r="AS182" s="9"/>
      <c r="AT182" s="9"/>
      <c r="AU182" s="10"/>
      <c r="AV182" s="20"/>
      <c r="AW182" s="20"/>
      <c r="AX182" s="20"/>
      <c r="AY182" s="20"/>
      <c r="AZ182" s="20"/>
      <c r="BA182" s="20"/>
      <c r="BB182" s="20"/>
      <c r="BC182" s="20"/>
      <c r="BE182" s="20">
        <v>6.062158469945355E-2</v>
      </c>
      <c r="BF182" s="9">
        <v>52</v>
      </c>
      <c r="BG182" s="9">
        <v>54.466969351493617</v>
      </c>
      <c r="BH182" s="9">
        <v>54.552448536339696</v>
      </c>
      <c r="BI182" s="9">
        <v>4.3291114378098552</v>
      </c>
      <c r="BJ182" s="9">
        <v>54.011792513115388</v>
      </c>
      <c r="BK182" s="9">
        <v>54.534588694811603</v>
      </c>
      <c r="BL182" s="9">
        <v>47.093995183385616</v>
      </c>
      <c r="BM182" s="9">
        <f ca="1"/>
        <v>54.759303616135917</v>
      </c>
      <c r="BN182" s="9">
        <v>53.341424632543365</v>
      </c>
      <c r="BY182" s="9"/>
      <c r="BZ182" s="9"/>
      <c r="CA182" s="33"/>
      <c r="CB182" s="9"/>
      <c r="CC182" s="9"/>
      <c r="CD182" s="33"/>
    </row>
    <row r="183" spans="1:82" x14ac:dyDescent="0.25">
      <c r="A183" s="6">
        <v>76.5</v>
      </c>
      <c r="B183" s="7" t="b">
        <v>1</v>
      </c>
      <c r="U183" s="9"/>
      <c r="V183" s="9"/>
      <c r="W183" s="10"/>
      <c r="X183" s="20"/>
      <c r="Y183" s="20"/>
      <c r="Z183" s="20"/>
      <c r="AA183" s="20"/>
      <c r="AB183" s="20"/>
      <c r="AC183" s="20"/>
      <c r="AD183" s="20"/>
      <c r="AE183" s="20"/>
      <c r="AG183" s="9"/>
      <c r="AH183" s="9"/>
      <c r="AI183" s="10"/>
      <c r="AJ183" s="20"/>
      <c r="AK183" s="20"/>
      <c r="AL183" s="20"/>
      <c r="AM183" s="20"/>
      <c r="AN183" s="20"/>
      <c r="AO183" s="20"/>
      <c r="AP183" s="20"/>
      <c r="AQ183" s="20"/>
      <c r="AS183" s="9"/>
      <c r="AT183" s="9"/>
      <c r="AU183" s="10"/>
      <c r="AV183" s="20"/>
      <c r="AW183" s="20"/>
      <c r="AX183" s="20"/>
      <c r="AY183" s="20"/>
      <c r="AZ183" s="20"/>
      <c r="BA183" s="20"/>
      <c r="BB183" s="20"/>
      <c r="BC183" s="20"/>
      <c r="BE183" s="20">
        <v>6.0963114754098359E-2</v>
      </c>
      <c r="BF183" s="9">
        <v>52</v>
      </c>
      <c r="BG183" s="9">
        <v>54.493995792147416</v>
      </c>
      <c r="BH183" s="9">
        <v>54.575219303223264</v>
      </c>
      <c r="BI183" s="9">
        <v>4.3542841405214157</v>
      </c>
      <c r="BJ183" s="9">
        <v>54.046179064821253</v>
      </c>
      <c r="BK183" s="9">
        <v>54.558617678279575</v>
      </c>
      <c r="BL183" s="9">
        <v>47.124506341219096</v>
      </c>
      <c r="BM183" s="9">
        <f ca="1"/>
        <v>54.782247925881691</v>
      </c>
      <c r="BN183" s="9">
        <v>53.36997172259322</v>
      </c>
      <c r="BY183" s="9"/>
      <c r="BZ183" s="9"/>
      <c r="CA183" s="33"/>
      <c r="CB183" s="9"/>
      <c r="CC183" s="9"/>
      <c r="CD183" s="33"/>
    </row>
    <row r="184" spans="1:82" x14ac:dyDescent="0.25">
      <c r="A184" s="6">
        <v>76.099999999999994</v>
      </c>
      <c r="B184" s="7" t="b">
        <v>1</v>
      </c>
      <c r="U184" s="9"/>
      <c r="V184" s="9"/>
      <c r="W184" s="10"/>
      <c r="X184" s="20"/>
      <c r="Y184" s="20"/>
      <c r="Z184" s="20"/>
      <c r="AA184" s="20"/>
      <c r="AB184" s="20"/>
      <c r="AC184" s="20"/>
      <c r="AD184" s="20"/>
      <c r="AE184" s="20"/>
      <c r="AG184" s="9"/>
      <c r="AH184" s="9"/>
      <c r="AI184" s="10"/>
      <c r="AJ184" s="20"/>
      <c r="AK184" s="20"/>
      <c r="AL184" s="20"/>
      <c r="AM184" s="20"/>
      <c r="AN184" s="20"/>
      <c r="AO184" s="20"/>
      <c r="AP184" s="20"/>
      <c r="AQ184" s="20"/>
      <c r="AS184" s="9"/>
      <c r="AT184" s="9"/>
      <c r="AU184" s="10"/>
      <c r="AV184" s="20"/>
      <c r="AW184" s="20"/>
      <c r="AX184" s="20"/>
      <c r="AY184" s="20"/>
      <c r="AZ184" s="20"/>
      <c r="BA184" s="20"/>
      <c r="BB184" s="20"/>
      <c r="BC184" s="20"/>
      <c r="BE184" s="20">
        <v>6.1304644808743168E-2</v>
      </c>
      <c r="BF184" s="9">
        <v>52</v>
      </c>
      <c r="BG184" s="9">
        <v>54.520904124383605</v>
      </c>
      <c r="BH184" s="9">
        <v>54.597900001973692</v>
      </c>
      <c r="BI184" s="9">
        <v>4.3794660002730943</v>
      </c>
      <c r="BJ184" s="9">
        <v>54.080401510968123</v>
      </c>
      <c r="BK184" s="9">
        <v>54.582548804393703</v>
      </c>
      <c r="BL184" s="9">
        <v>47.154932152655</v>
      </c>
      <c r="BM184" s="9">
        <f ca="1"/>
        <v>54.805102525600425</v>
      </c>
      <c r="BN184" s="9">
        <v>53.39841446412612</v>
      </c>
      <c r="BY184" s="9"/>
      <c r="BZ184" s="9"/>
      <c r="CA184" s="33"/>
      <c r="CB184" s="9"/>
      <c r="CC184" s="9"/>
      <c r="CD184" s="33"/>
    </row>
    <row r="185" spans="1:82" x14ac:dyDescent="0.25">
      <c r="A185" s="6">
        <v>76.099999999999994</v>
      </c>
      <c r="B185" s="7" t="b">
        <v>1</v>
      </c>
      <c r="U185" s="9"/>
      <c r="V185" s="9"/>
      <c r="W185" s="10"/>
      <c r="X185" s="20"/>
      <c r="Y185" s="20"/>
      <c r="Z185" s="20"/>
      <c r="AA185" s="20"/>
      <c r="AB185" s="20"/>
      <c r="AC185" s="20"/>
      <c r="AD185" s="20"/>
      <c r="AE185" s="20"/>
      <c r="AG185" s="9"/>
      <c r="AH185" s="9"/>
      <c r="AI185" s="10"/>
      <c r="AJ185" s="20"/>
      <c r="AK185" s="20"/>
      <c r="AL185" s="20"/>
      <c r="AM185" s="20"/>
      <c r="AN185" s="20"/>
      <c r="AO185" s="20"/>
      <c r="AP185" s="20"/>
      <c r="AQ185" s="20"/>
      <c r="AS185" s="9"/>
      <c r="AT185" s="9"/>
      <c r="AU185" s="10"/>
      <c r="AV185" s="20"/>
      <c r="AW185" s="20"/>
      <c r="AX185" s="20"/>
      <c r="AY185" s="20"/>
      <c r="AZ185" s="20"/>
      <c r="BA185" s="20"/>
      <c r="BB185" s="20"/>
      <c r="BC185" s="20"/>
      <c r="BE185" s="20">
        <v>6.1646174863387977E-2</v>
      </c>
      <c r="BF185" s="9">
        <v>52.1</v>
      </c>
      <c r="BG185" s="9">
        <v>54.547695588944578</v>
      </c>
      <c r="BH185" s="9">
        <v>54.620491558871493</v>
      </c>
      <c r="BI185" s="9">
        <v>4.4046570237293903</v>
      </c>
      <c r="BJ185" s="9">
        <v>54.114461583927351</v>
      </c>
      <c r="BK185" s="9">
        <v>54.606383084003035</v>
      </c>
      <c r="BL185" s="9">
        <v>47.1852733299094</v>
      </c>
      <c r="BM185" s="9">
        <f ca="1"/>
        <v>54.827868306233093</v>
      </c>
      <c r="BN185" s="9">
        <v>53.426753855603188</v>
      </c>
      <c r="BY185" s="9"/>
      <c r="BZ185" s="9"/>
      <c r="CA185" s="33"/>
      <c r="CB185" s="9"/>
      <c r="CC185" s="9"/>
      <c r="CD185" s="33"/>
    </row>
    <row r="186" spans="1:82" x14ac:dyDescent="0.25">
      <c r="A186" s="6">
        <v>76</v>
      </c>
      <c r="B186" s="7" t="b">
        <v>1</v>
      </c>
      <c r="U186" s="9"/>
      <c r="V186" s="9"/>
      <c r="W186" s="10"/>
      <c r="X186" s="20"/>
      <c r="Y186" s="20"/>
      <c r="Z186" s="20"/>
      <c r="AA186" s="20"/>
      <c r="AB186" s="20"/>
      <c r="AC186" s="20"/>
      <c r="AD186" s="20"/>
      <c r="AE186" s="20"/>
      <c r="AG186" s="9"/>
      <c r="AH186" s="9"/>
      <c r="AI186" s="10"/>
      <c r="AJ186" s="20"/>
      <c r="AK186" s="20"/>
      <c r="AL186" s="20"/>
      <c r="AM186" s="20"/>
      <c r="AN186" s="20"/>
      <c r="AO186" s="20"/>
      <c r="AP186" s="20"/>
      <c r="AQ186" s="20"/>
      <c r="AS186" s="9"/>
      <c r="AT186" s="9"/>
      <c r="AU186" s="10"/>
      <c r="AV186" s="20"/>
      <c r="AW186" s="20"/>
      <c r="AX186" s="20"/>
      <c r="AY186" s="20"/>
      <c r="AZ186" s="20"/>
      <c r="BA186" s="20"/>
      <c r="BB186" s="20"/>
      <c r="BC186" s="20"/>
      <c r="BE186" s="20">
        <v>6.1987704918032786E-2</v>
      </c>
      <c r="BF186" s="9">
        <v>52.1</v>
      </c>
      <c r="BG186" s="9">
        <v>54.574371406784621</v>
      </c>
      <c r="BH186" s="9">
        <v>54.642994885668898</v>
      </c>
      <c r="BI186" s="9">
        <v>4.4298572175621018</v>
      </c>
      <c r="BJ186" s="9">
        <v>54.148360988387459</v>
      </c>
      <c r="BK186" s="9">
        <v>54.630121512039601</v>
      </c>
      <c r="BL186" s="9">
        <v>47.215530575347401</v>
      </c>
      <c r="BM186" s="9">
        <f ca="1"/>
        <v>54.850546145034834</v>
      </c>
      <c r="BN186" s="9">
        <v>53.454990880508447</v>
      </c>
      <c r="BY186" s="9"/>
      <c r="BZ186" s="9"/>
      <c r="CA186" s="33"/>
      <c r="CB186" s="9"/>
      <c r="CC186" s="9"/>
      <c r="CD186" s="33"/>
    </row>
    <row r="187" spans="1:82" x14ac:dyDescent="0.25">
      <c r="A187" s="6">
        <v>75.8</v>
      </c>
      <c r="B187" s="7" t="b">
        <v>1</v>
      </c>
      <c r="U187" s="9"/>
      <c r="V187" s="9"/>
      <c r="W187" s="10"/>
      <c r="X187" s="20"/>
      <c r="Y187" s="20"/>
      <c r="Z187" s="20"/>
      <c r="AA187" s="20"/>
      <c r="AB187" s="20"/>
      <c r="AC187" s="20"/>
      <c r="AD187" s="20"/>
      <c r="AE187" s="20"/>
      <c r="AG187" s="9"/>
      <c r="AH187" s="9"/>
      <c r="AI187" s="10"/>
      <c r="AJ187" s="20"/>
      <c r="AK187" s="20"/>
      <c r="AL187" s="20"/>
      <c r="AM187" s="20"/>
      <c r="AN187" s="20"/>
      <c r="AO187" s="20"/>
      <c r="AP187" s="20"/>
      <c r="AQ187" s="20"/>
      <c r="AS187" s="9"/>
      <c r="AT187" s="9"/>
      <c r="AU187" s="10"/>
      <c r="AV187" s="20"/>
      <c r="AW187" s="20"/>
      <c r="AX187" s="20"/>
      <c r="AY187" s="20"/>
      <c r="AZ187" s="20"/>
      <c r="BA187" s="20"/>
      <c r="BB187" s="20"/>
      <c r="BC187" s="20"/>
      <c r="BE187" s="20">
        <v>6.2329234972677595E-2</v>
      </c>
      <c r="BF187" s="9">
        <v>52.1</v>
      </c>
      <c r="BG187" s="9">
        <v>54.600932779493348</v>
      </c>
      <c r="BH187" s="9">
        <v>54.665410879897124</v>
      </c>
      <c r="BI187" s="9">
        <v>4.4550665884503156</v>
      </c>
      <c r="BJ187" s="9">
        <v>54.182101401946134</v>
      </c>
      <c r="BK187" s="9">
        <v>54.653765067855879</v>
      </c>
      <c r="BL187" s="9">
        <v>47.245704581672825</v>
      </c>
      <c r="BM187" s="9">
        <f ca="1"/>
        <v>54.873136905859596</v>
      </c>
      <c r="BN187" s="9">
        <v>53.483126507654852</v>
      </c>
      <c r="BY187" s="9"/>
      <c r="BZ187" s="9"/>
      <c r="CA187" s="33"/>
      <c r="CB187" s="9"/>
      <c r="CC187" s="9"/>
      <c r="CD187" s="33"/>
    </row>
    <row r="188" spans="1:82" x14ac:dyDescent="0.25">
      <c r="A188" s="6">
        <v>75.599999999999994</v>
      </c>
      <c r="B188" s="7" t="b">
        <v>1</v>
      </c>
      <c r="U188" s="9"/>
      <c r="V188" s="9"/>
      <c r="W188" s="10"/>
      <c r="X188" s="20"/>
      <c r="Y188" s="20"/>
      <c r="Z188" s="20"/>
      <c r="AA188" s="20"/>
      <c r="AB188" s="20"/>
      <c r="AC188" s="20"/>
      <c r="AD188" s="20"/>
      <c r="AE188" s="20"/>
      <c r="AG188" s="9"/>
      <c r="AH188" s="9"/>
      <c r="AI188" s="10"/>
      <c r="AJ188" s="20"/>
      <c r="AK188" s="20"/>
      <c r="AL188" s="20"/>
      <c r="AM188" s="20"/>
      <c r="AN188" s="20"/>
      <c r="AO188" s="20"/>
      <c r="AP188" s="20"/>
      <c r="AQ188" s="20"/>
      <c r="AS188" s="9"/>
      <c r="AT188" s="9"/>
      <c r="AU188" s="10"/>
      <c r="AV188" s="20"/>
      <c r="AW188" s="20"/>
      <c r="AX188" s="20"/>
      <c r="AY188" s="20"/>
      <c r="AZ188" s="20"/>
      <c r="BA188" s="20"/>
      <c r="BB188" s="20"/>
      <c r="BC188" s="20"/>
      <c r="BE188" s="20">
        <v>6.2670765027322398E-2</v>
      </c>
      <c r="BF188" s="9">
        <v>52.1</v>
      </c>
      <c r="BG188" s="9">
        <v>54.62738088970778</v>
      </c>
      <c r="BH188" s="9">
        <v>54.687740425165366</v>
      </c>
      <c r="BI188" s="9">
        <v>4.4802851430803958</v>
      </c>
      <c r="BJ188" s="9">
        <v>54.215684475686459</v>
      </c>
      <c r="BK188" s="9">
        <v>54.677314715553315</v>
      </c>
      <c r="BL188" s="9">
        <v>47.275796032113263</v>
      </c>
      <c r="BM188" s="9">
        <f ca="1"/>
        <v>54.895641439437355</v>
      </c>
      <c r="BN188" s="9">
        <v>53.511161691482357</v>
      </c>
      <c r="BY188" s="9"/>
      <c r="BZ188" s="9"/>
      <c r="CA188" s="33"/>
      <c r="CB188" s="9"/>
      <c r="CC188" s="9"/>
      <c r="CD188" s="33"/>
    </row>
    <row r="189" spans="1:82" x14ac:dyDescent="0.25">
      <c r="A189" s="6">
        <v>75.5</v>
      </c>
      <c r="B189" s="7" t="b">
        <v>1</v>
      </c>
      <c r="U189" s="9"/>
      <c r="V189" s="9"/>
      <c r="W189" s="10"/>
      <c r="X189" s="20"/>
      <c r="Y189" s="20"/>
      <c r="Z189" s="20"/>
      <c r="AA189" s="20"/>
      <c r="AB189" s="20"/>
      <c r="AC189" s="20"/>
      <c r="AD189" s="20"/>
      <c r="AE189" s="20"/>
      <c r="AG189" s="9"/>
      <c r="AH189" s="9"/>
      <c r="AI189" s="10"/>
      <c r="AJ189" s="20"/>
      <c r="AK189" s="20"/>
      <c r="AL189" s="20"/>
      <c r="AM189" s="20"/>
      <c r="AN189" s="20"/>
      <c r="AO189" s="20"/>
      <c r="AP189" s="20"/>
      <c r="AQ189" s="20"/>
      <c r="AS189" s="9"/>
      <c r="AT189" s="9"/>
      <c r="AU189" s="10"/>
      <c r="AV189" s="20"/>
      <c r="AW189" s="20"/>
      <c r="AX189" s="20"/>
      <c r="AY189" s="20"/>
      <c r="AZ189" s="20"/>
      <c r="BA189" s="20"/>
      <c r="BB189" s="20"/>
      <c r="BC189" s="20"/>
      <c r="BE189" s="20">
        <v>6.3012295081967207E-2</v>
      </c>
      <c r="BF189" s="9">
        <v>52.1</v>
      </c>
      <c r="BG189" s="9">
        <v>54.653716901513384</v>
      </c>
      <c r="BH189" s="9">
        <v>54.709984391451826</v>
      </c>
      <c r="BI189" s="9">
        <v>4.5055128881460407</v>
      </c>
      <c r="BJ189" s="9">
        <v>54.249111834737995</v>
      </c>
      <c r="BK189" s="9">
        <v>54.700771404302046</v>
      </c>
      <c r="BL189" s="9">
        <v>47.305805600600578</v>
      </c>
      <c r="BM189" s="9">
        <f ca="1"/>
        <v>54.918060583644063</v>
      </c>
      <c r="BN189" s="9">
        <v>53.539097372348408</v>
      </c>
      <c r="BY189" s="9"/>
      <c r="BZ189" s="9"/>
      <c r="CA189" s="33"/>
      <c r="CB189" s="9"/>
      <c r="CC189" s="9"/>
      <c r="CD189" s="33"/>
    </row>
    <row r="190" spans="1:82" x14ac:dyDescent="0.25">
      <c r="A190" s="6">
        <v>75.3</v>
      </c>
      <c r="B190" s="7" t="b">
        <v>1</v>
      </c>
      <c r="U190" s="9"/>
      <c r="V190" s="9"/>
      <c r="W190" s="10"/>
      <c r="X190" s="20"/>
      <c r="Y190" s="20"/>
      <c r="Z190" s="20"/>
      <c r="AA190" s="20"/>
      <c r="AB190" s="20"/>
      <c r="AC190" s="20"/>
      <c r="AD190" s="20"/>
      <c r="AE190" s="20"/>
      <c r="AG190" s="9"/>
      <c r="AH190" s="9"/>
      <c r="AI190" s="10"/>
      <c r="AJ190" s="20"/>
      <c r="AK190" s="20"/>
      <c r="AL190" s="20"/>
      <c r="AM190" s="20"/>
      <c r="AN190" s="20"/>
      <c r="AO190" s="20"/>
      <c r="AP190" s="20"/>
      <c r="AQ190" s="20"/>
      <c r="AS190" s="9"/>
      <c r="AT190" s="9"/>
      <c r="AU190" s="10"/>
      <c r="AV190" s="20"/>
      <c r="AW190" s="20"/>
      <c r="AX190" s="20"/>
      <c r="AY190" s="20"/>
      <c r="AZ190" s="20"/>
      <c r="BA190" s="20"/>
      <c r="BB190" s="20"/>
      <c r="BC190" s="20"/>
      <c r="BE190" s="20">
        <v>6.3353825136612016E-2</v>
      </c>
      <c r="BF190" s="9">
        <v>52.1</v>
      </c>
      <c r="BG190" s="9">
        <v>54.679941960834611</v>
      </c>
      <c r="BH190" s="9">
        <v>54.732143635387523</v>
      </c>
      <c r="BI190" s="9">
        <v>4.5307498303482685</v>
      </c>
      <c r="BJ190" s="9">
        <v>54.282385078822777</v>
      </c>
      <c r="BK190" s="9">
        <v>54.724136068652385</v>
      </c>
      <c r="BL190" s="9">
        <v>47.335733951946978</v>
      </c>
      <c r="BM190" s="9">
        <f ca="1"/>
        <v>54.940395163764677</v>
      </c>
      <c r="BN190" s="9">
        <v>53.566934476810985</v>
      </c>
      <c r="BY190" s="9"/>
      <c r="BZ190" s="9"/>
      <c r="CA190" s="33"/>
      <c r="CB190" s="9"/>
      <c r="CC190" s="9"/>
      <c r="CD190" s="33"/>
    </row>
    <row r="191" spans="1:82" x14ac:dyDescent="0.25">
      <c r="A191" s="6">
        <v>75.2</v>
      </c>
      <c r="B191" s="7" t="b">
        <v>1</v>
      </c>
      <c r="U191" s="9"/>
      <c r="V191" s="9"/>
      <c r="W191" s="10"/>
      <c r="X191" s="20"/>
      <c r="Y191" s="20"/>
      <c r="Z191" s="20"/>
      <c r="AA191" s="20"/>
      <c r="AB191" s="20"/>
      <c r="AC191" s="20"/>
      <c r="AD191" s="20"/>
      <c r="AE191" s="20"/>
      <c r="AG191" s="9"/>
      <c r="AH191" s="9"/>
      <c r="AI191" s="10"/>
      <c r="AJ191" s="20"/>
      <c r="AK191" s="20"/>
      <c r="AL191" s="20"/>
      <c r="AM191" s="20"/>
      <c r="AN191" s="20"/>
      <c r="AO191" s="20"/>
      <c r="AP191" s="20"/>
      <c r="AQ191" s="20"/>
      <c r="AS191" s="9"/>
      <c r="AT191" s="9"/>
      <c r="AU191" s="10"/>
      <c r="AV191" s="20"/>
      <c r="AW191" s="20"/>
      <c r="AX191" s="20"/>
      <c r="AY191" s="20"/>
      <c r="AZ191" s="20"/>
      <c r="BA191" s="20"/>
      <c r="BB191" s="20"/>
      <c r="BC191" s="20"/>
      <c r="BE191" s="20">
        <v>6.3695355191256825E-2</v>
      </c>
      <c r="BF191" s="9">
        <v>52.1</v>
      </c>
      <c r="BG191" s="9">
        <v>54.706057195815063</v>
      </c>
      <c r="BH191" s="9">
        <v>54.754219000532068</v>
      </c>
      <c r="BI191" s="9">
        <v>4.5559959763954048</v>
      </c>
      <c r="BJ191" s="9">
        <v>54.315505782787085</v>
      </c>
      <c r="BK191" s="9">
        <v>54.747409628838078</v>
      </c>
      <c r="BL191" s="9">
        <v>47.365581742016914</v>
      </c>
      <c r="BM191" s="9">
        <f ca="1"/>
        <v>54.962645992749394</v>
      </c>
      <c r="BN191" s="9">
        <v>53.594673917904451</v>
      </c>
      <c r="BY191" s="9"/>
      <c r="BZ191" s="9"/>
      <c r="CA191" s="33"/>
      <c r="CB191" s="9"/>
      <c r="CC191" s="9"/>
      <c r="CD191" s="33"/>
    </row>
    <row r="192" spans="1:82" x14ac:dyDescent="0.25">
      <c r="A192" s="6">
        <v>75</v>
      </c>
      <c r="B192" s="7" t="b">
        <v>1</v>
      </c>
      <c r="U192" s="9"/>
      <c r="V192" s="9"/>
      <c r="W192" s="10"/>
      <c r="X192" s="20"/>
      <c r="Y192" s="20"/>
      <c r="Z192" s="20"/>
      <c r="AA192" s="20"/>
      <c r="AB192" s="20"/>
      <c r="AC192" s="20"/>
      <c r="AD192" s="20"/>
      <c r="AE192" s="20"/>
      <c r="AG192" s="9"/>
      <c r="AH192" s="9"/>
      <c r="AI192" s="10"/>
      <c r="AJ192" s="20"/>
      <c r="AK192" s="20"/>
      <c r="AL192" s="20"/>
      <c r="AM192" s="20"/>
      <c r="AN192" s="20"/>
      <c r="AO192" s="20"/>
      <c r="AP192" s="20"/>
      <c r="AQ192" s="20"/>
      <c r="AS192" s="9"/>
      <c r="AT192" s="9"/>
      <c r="AU192" s="10"/>
      <c r="AV192" s="20"/>
      <c r="AW192" s="20"/>
      <c r="AX192" s="20"/>
      <c r="AY192" s="20"/>
      <c r="AZ192" s="20"/>
      <c r="BA192" s="20"/>
      <c r="BB192" s="20"/>
      <c r="BC192" s="20"/>
      <c r="BE192" s="20">
        <v>6.4036885245901634E-2</v>
      </c>
      <c r="BF192" s="9">
        <v>52.1</v>
      </c>
      <c r="BG192" s="9">
        <v>54.732063717187742</v>
      </c>
      <c r="BH192" s="9">
        <v>54.776211317642776</v>
      </c>
      <c r="BI192" s="9">
        <v>4.5812513330031504</v>
      </c>
      <c r="BJ192" s="9">
        <v>54.348475497119303</v>
      </c>
      <c r="BK192" s="9">
        <v>54.770592991071652</v>
      </c>
      <c r="BL192" s="9">
        <v>47.395349617894738</v>
      </c>
      <c r="BM192" s="9">
        <f ca="1"/>
        <v>54.984813871463317</v>
      </c>
      <c r="BN192" s="9">
        <v>53.622316595408478</v>
      </c>
      <c r="BY192" s="9"/>
      <c r="BZ192" s="9"/>
      <c r="CA192" s="33"/>
      <c r="CB192" s="9"/>
      <c r="CC192" s="9"/>
      <c r="CD192" s="33"/>
    </row>
    <row r="193" spans="1:82" x14ac:dyDescent="0.25">
      <c r="A193" s="6">
        <v>74.900000000000006</v>
      </c>
      <c r="B193" s="7" t="b">
        <v>1</v>
      </c>
      <c r="U193" s="9"/>
      <c r="V193" s="9"/>
      <c r="W193" s="10"/>
      <c r="X193" s="20"/>
      <c r="Y193" s="20"/>
      <c r="Z193" s="20"/>
      <c r="AA193" s="20"/>
      <c r="AB193" s="20"/>
      <c r="AC193" s="20"/>
      <c r="AD193" s="20"/>
      <c r="AE193" s="20"/>
      <c r="AG193" s="9"/>
      <c r="AH193" s="9"/>
      <c r="AI193" s="10"/>
      <c r="AJ193" s="20"/>
      <c r="AK193" s="20"/>
      <c r="AL193" s="20"/>
      <c r="AM193" s="20"/>
      <c r="AN193" s="20"/>
      <c r="AO193" s="20"/>
      <c r="AP193" s="20"/>
      <c r="AQ193" s="20"/>
      <c r="AS193" s="9"/>
      <c r="AT193" s="9"/>
      <c r="AU193" s="10"/>
      <c r="AV193" s="20"/>
      <c r="AW193" s="20"/>
      <c r="AX193" s="20"/>
      <c r="AY193" s="20"/>
      <c r="AZ193" s="20"/>
      <c r="BA193" s="20"/>
      <c r="BB193" s="20"/>
      <c r="BC193" s="20"/>
      <c r="BE193" s="20">
        <v>6.4378415300546443E-2</v>
      </c>
      <c r="BF193" s="9">
        <v>52.2</v>
      </c>
      <c r="BG193" s="9">
        <v>54.757962618635609</v>
      </c>
      <c r="BH193" s="9">
        <v>54.798121404936829</v>
      </c>
      <c r="BI193" s="9">
        <v>4.6065159068945247</v>
      </c>
      <c r="BJ193" s="9">
        <v>54.381295748454221</v>
      </c>
      <c r="BK193" s="9">
        <v>54.793687047832123</v>
      </c>
      <c r="BL193" s="9">
        <v>47.425038218048371</v>
      </c>
      <c r="BM193" s="9">
        <f ca="1"/>
        <v>55.00689958892972</v>
      </c>
      <c r="BN193" s="9">
        <v>53.649863396110163</v>
      </c>
      <c r="BY193" s="9"/>
      <c r="BZ193" s="9"/>
      <c r="CA193" s="33"/>
      <c r="CB193" s="9"/>
      <c r="CC193" s="9"/>
      <c r="CD193" s="33"/>
    </row>
    <row r="194" spans="1:82" x14ac:dyDescent="0.25">
      <c r="A194" s="6">
        <v>74.7</v>
      </c>
      <c r="B194" s="7" t="b">
        <v>1</v>
      </c>
      <c r="U194" s="9"/>
      <c r="V194" s="9"/>
      <c r="W194" s="10"/>
      <c r="X194" s="20"/>
      <c r="Y194" s="20"/>
      <c r="Z194" s="20"/>
      <c r="AA194" s="20"/>
      <c r="AB194" s="20"/>
      <c r="AC194" s="20"/>
      <c r="AD194" s="20"/>
      <c r="AE194" s="20"/>
      <c r="AG194" s="9"/>
      <c r="AH194" s="9"/>
      <c r="AI194" s="10"/>
      <c r="AJ194" s="20"/>
      <c r="AK194" s="20"/>
      <c r="AL194" s="20"/>
      <c r="AM194" s="20"/>
      <c r="AN194" s="20"/>
      <c r="AO194" s="20"/>
      <c r="AP194" s="20"/>
      <c r="AQ194" s="20"/>
      <c r="AS194" s="9"/>
      <c r="AT194" s="9"/>
      <c r="AU194" s="10"/>
      <c r="AV194" s="20"/>
      <c r="AW194" s="20"/>
      <c r="AX194" s="20"/>
      <c r="AY194" s="20"/>
      <c r="AZ194" s="20"/>
      <c r="BA194" s="20"/>
      <c r="BB194" s="20"/>
      <c r="BC194" s="20"/>
      <c r="BE194" s="20">
        <v>6.4719945355191252E-2</v>
      </c>
      <c r="BF194" s="9">
        <v>52.2</v>
      </c>
      <c r="BG194" s="9">
        <v>54.783754977142877</v>
      </c>
      <c r="BH194" s="9">
        <v>54.819950068346188</v>
      </c>
      <c r="BI194" s="9">
        <v>4.6317897047999388</v>
      </c>
      <c r="BJ194" s="9">
        <v>54.41396804006439</v>
      </c>
      <c r="BK194" s="9">
        <v>54.816692678145415</v>
      </c>
      <c r="BL194" s="9">
        <v>47.454648172489129</v>
      </c>
      <c r="BM194" s="9">
        <f ca="1"/>
        <v>55.028903922567295</v>
      </c>
      <c r="BN194" s="9">
        <v>53.677315194059688</v>
      </c>
      <c r="BY194" s="9"/>
      <c r="BZ194" s="9"/>
      <c r="CA194" s="33"/>
      <c r="CB194" s="9"/>
      <c r="CC194" s="9"/>
      <c r="CD194" s="33"/>
    </row>
    <row r="195" spans="1:82" x14ac:dyDescent="0.25">
      <c r="A195" s="6">
        <v>74.5</v>
      </c>
      <c r="B195" s="7" t="b">
        <v>1</v>
      </c>
      <c r="U195" s="9"/>
      <c r="V195" s="9"/>
      <c r="W195" s="10"/>
      <c r="X195" s="20"/>
      <c r="Y195" s="20"/>
      <c r="Z195" s="20"/>
      <c r="AA195" s="20"/>
      <c r="AB195" s="20"/>
      <c r="AC195" s="20"/>
      <c r="AD195" s="20"/>
      <c r="AE195" s="20"/>
      <c r="AG195" s="9"/>
      <c r="AH195" s="9"/>
      <c r="AI195" s="10"/>
      <c r="AJ195" s="20"/>
      <c r="AK195" s="20"/>
      <c r="AL195" s="20"/>
      <c r="AM195" s="20"/>
      <c r="AN195" s="20"/>
      <c r="AO195" s="20"/>
      <c r="AP195" s="20"/>
      <c r="AQ195" s="20"/>
      <c r="AS195" s="9"/>
      <c r="AT195" s="9"/>
      <c r="AU195" s="10"/>
      <c r="AV195" s="20"/>
      <c r="AW195" s="20"/>
      <c r="AX195" s="20"/>
      <c r="AY195" s="20"/>
      <c r="AZ195" s="20"/>
      <c r="BA195" s="20"/>
      <c r="BB195" s="20"/>
      <c r="BC195" s="20"/>
      <c r="BE195" s="20">
        <v>6.5061475409836061E-2</v>
      </c>
      <c r="BF195" s="9">
        <v>52.2</v>
      </c>
      <c r="BG195" s="9">
        <v>54.809441853337155</v>
      </c>
      <c r="BH195" s="9">
        <v>54.841698101766681</v>
      </c>
      <c r="BI195" s="9">
        <v>4.6570727334571753</v>
      </c>
      <c r="BJ195" s="9">
        <v>54.446493852338783</v>
      </c>
      <c r="BK195" s="9">
        <v>54.839610747857428</v>
      </c>
      <c r="BL195" s="9">
        <v>47.484180102927667</v>
      </c>
      <c r="BM195" s="9">
        <f ca="1"/>
        <v>55.050827638421211</v>
      </c>
      <c r="BN195" s="9">
        <v>53.704672850819506</v>
      </c>
      <c r="BY195" s="9"/>
      <c r="BZ195" s="9"/>
      <c r="CA195" s="33"/>
      <c r="CB195" s="9"/>
      <c r="CC195" s="9"/>
      <c r="CD195" s="33"/>
    </row>
    <row r="196" spans="1:82" x14ac:dyDescent="0.25">
      <c r="A196" s="6">
        <v>71.8</v>
      </c>
      <c r="B196" s="7" t="b">
        <v>1</v>
      </c>
      <c r="U196" s="9"/>
      <c r="V196" s="9"/>
      <c r="W196" s="10"/>
      <c r="X196" s="20"/>
      <c r="Y196" s="20"/>
      <c r="Z196" s="20"/>
      <c r="AA196" s="20"/>
      <c r="AB196" s="20"/>
      <c r="AC196" s="20"/>
      <c r="AD196" s="20"/>
      <c r="AE196" s="20"/>
      <c r="AG196" s="9"/>
      <c r="AH196" s="9"/>
      <c r="AI196" s="10"/>
      <c r="AJ196" s="20"/>
      <c r="AK196" s="20"/>
      <c r="AL196" s="20"/>
      <c r="AM196" s="20"/>
      <c r="AN196" s="20"/>
      <c r="AO196" s="20"/>
      <c r="AP196" s="20"/>
      <c r="AQ196" s="20"/>
      <c r="AS196" s="9"/>
      <c r="AT196" s="9"/>
      <c r="AU196" s="10"/>
      <c r="AV196" s="20"/>
      <c r="AW196" s="20"/>
      <c r="AX196" s="20"/>
      <c r="AY196" s="20"/>
      <c r="AZ196" s="20"/>
      <c r="BA196" s="20"/>
      <c r="BB196" s="20"/>
      <c r="BC196" s="20"/>
      <c r="BE196" s="20">
        <v>6.5403005464480871E-2</v>
      </c>
      <c r="BF196" s="9">
        <v>52.2</v>
      </c>
      <c r="BG196" s="9">
        <v>54.83502429182289</v>
      </c>
      <c r="BH196" s="9">
        <v>54.863366287300266</v>
      </c>
      <c r="BI196" s="9">
        <v>4.6823649996113792</v>
      </c>
      <c r="BJ196" s="9">
        <v>54.478874643249043</v>
      </c>
      <c r="BK196" s="9">
        <v>54.8624421099003</v>
      </c>
      <c r="BL196" s="9">
        <v>47.513634622926304</v>
      </c>
      <c r="BM196" s="9">
        <f ca="1"/>
        <v>55.072671491388562</v>
      </c>
      <c r="BN196" s="9">
        <v>53.731937215707504</v>
      </c>
      <c r="BY196" s="9"/>
      <c r="BZ196" s="9"/>
      <c r="CA196" s="33"/>
      <c r="CB196" s="9"/>
      <c r="CC196" s="9"/>
      <c r="CD196" s="33"/>
    </row>
    <row r="197" spans="1:82" x14ac:dyDescent="0.25">
      <c r="A197" s="6">
        <v>71.400000000000006</v>
      </c>
      <c r="B197" s="7" t="b">
        <v>1</v>
      </c>
      <c r="U197" s="9"/>
      <c r="V197" s="9"/>
      <c r="W197" s="10"/>
      <c r="X197" s="20"/>
      <c r="Y197" s="20"/>
      <c r="Z197" s="20"/>
      <c r="AA197" s="20"/>
      <c r="AB197" s="20"/>
      <c r="AC197" s="20"/>
      <c r="AD197" s="20"/>
      <c r="AE197" s="20"/>
      <c r="AG197" s="9"/>
      <c r="AH197" s="9"/>
      <c r="AI197" s="10"/>
      <c r="AJ197" s="20"/>
      <c r="AK197" s="20"/>
      <c r="AL197" s="20"/>
      <c r="AM197" s="20"/>
      <c r="AN197" s="20"/>
      <c r="AO197" s="20"/>
      <c r="AP197" s="20"/>
      <c r="AQ197" s="20"/>
      <c r="AS197" s="9"/>
      <c r="AT197" s="9"/>
      <c r="AU197" s="10"/>
      <c r="AV197" s="20"/>
      <c r="AW197" s="20"/>
      <c r="AX197" s="20"/>
      <c r="AY197" s="20"/>
      <c r="AZ197" s="20"/>
      <c r="BA197" s="20"/>
      <c r="BB197" s="20"/>
      <c r="BC197" s="20"/>
      <c r="BE197" s="20">
        <v>6.574453551912568E-2</v>
      </c>
      <c r="BF197" s="9">
        <v>52.3</v>
      </c>
      <c r="BG197" s="9">
        <v>54.860503321506286</v>
      </c>
      <c r="BH197" s="9">
        <v>54.884955395491446</v>
      </c>
      <c r="BI197" s="9">
        <v>4.7076665100151214</v>
      </c>
      <c r="BJ197" s="9">
        <v>54.511111848804177</v>
      </c>
      <c r="BK197" s="9">
        <v>54.885187604551859</v>
      </c>
      <c r="BL197" s="9">
        <v>47.543012338047745</v>
      </c>
      <c r="BM197" s="9">
        <f ca="1"/>
        <v>55.094436225438109</v>
      </c>
      <c r="BN197" s="9">
        <v>53.759109126034033</v>
      </c>
      <c r="BY197" s="9"/>
      <c r="BZ197" s="9"/>
      <c r="CA197" s="33"/>
      <c r="CB197" s="9"/>
      <c r="CC197" s="9"/>
      <c r="CD197" s="33"/>
    </row>
    <row r="198" spans="1:82" x14ac:dyDescent="0.25">
      <c r="A198" s="6">
        <v>71</v>
      </c>
      <c r="B198" s="7" t="b">
        <v>1</v>
      </c>
      <c r="U198" s="9"/>
      <c r="V198" s="9"/>
      <c r="W198" s="10"/>
      <c r="X198" s="20"/>
      <c r="Y198" s="20"/>
      <c r="Z198" s="20"/>
      <c r="AA198" s="20"/>
      <c r="AB198" s="20"/>
      <c r="AC198" s="20"/>
      <c r="AD198" s="20"/>
      <c r="AE198" s="20"/>
      <c r="AG198" s="9"/>
      <c r="AH198" s="9"/>
      <c r="AI198" s="10"/>
      <c r="AJ198" s="20"/>
      <c r="AK198" s="20"/>
      <c r="AL198" s="20"/>
      <c r="AM198" s="20"/>
      <c r="AN198" s="20"/>
      <c r="AO198" s="20"/>
      <c r="AP198" s="20"/>
      <c r="AQ198" s="20"/>
      <c r="AS198" s="9"/>
      <c r="AT198" s="9"/>
      <c r="AU198" s="10"/>
      <c r="AV198" s="20"/>
      <c r="AW198" s="20"/>
      <c r="AX198" s="20"/>
      <c r="AY198" s="20"/>
      <c r="AZ198" s="20"/>
      <c r="BA198" s="20"/>
      <c r="BB198" s="20"/>
      <c r="BC198" s="20"/>
      <c r="BE198" s="20">
        <v>6.6086065573770489E-2</v>
      </c>
      <c r="BF198" s="9">
        <v>52.3</v>
      </c>
      <c r="BG198" s="9">
        <v>54.885879955911932</v>
      </c>
      <c r="BH198" s="9">
        <v>54.906466185557619</v>
      </c>
      <c r="BI198" s="9">
        <v>4.73297727142835</v>
      </c>
      <c r="BJ198" s="9">
        <v>54.543206883493397</v>
      </c>
      <c r="BK198" s="9">
        <v>54.907848059688497</v>
      </c>
      <c r="BL198" s="9">
        <v>47.572313846000384</v>
      </c>
      <c r="BM198" s="9">
        <f ca="1"/>
        <v>55.116122573824569</v>
      </c>
      <c r="BN198" s="9">
        <v>53.786189407333332</v>
      </c>
      <c r="BY198" s="9"/>
      <c r="BZ198" s="9"/>
      <c r="CA198" s="33"/>
      <c r="CB198" s="9"/>
      <c r="CC198" s="9"/>
      <c r="CD198" s="33"/>
    </row>
    <row r="199" spans="1:82" x14ac:dyDescent="0.25">
      <c r="A199" s="6">
        <v>77</v>
      </c>
      <c r="B199" s="7" t="b">
        <v>1</v>
      </c>
      <c r="U199" s="9"/>
      <c r="V199" s="9"/>
      <c r="W199" s="10"/>
      <c r="X199" s="20"/>
      <c r="Y199" s="20"/>
      <c r="Z199" s="20"/>
      <c r="AA199" s="20"/>
      <c r="AB199" s="20"/>
      <c r="AC199" s="20"/>
      <c r="AD199" s="20"/>
      <c r="AE199" s="20"/>
      <c r="AG199" s="9"/>
      <c r="AH199" s="9"/>
      <c r="AI199" s="10"/>
      <c r="AJ199" s="20"/>
      <c r="AK199" s="20"/>
      <c r="AL199" s="20"/>
      <c r="AM199" s="20"/>
      <c r="AN199" s="20"/>
      <c r="AO199" s="20"/>
      <c r="AP199" s="20"/>
      <c r="AQ199" s="20"/>
      <c r="AS199" s="9"/>
      <c r="AT199" s="9"/>
      <c r="AU199" s="10"/>
      <c r="AV199" s="20"/>
      <c r="AW199" s="20"/>
      <c r="AX199" s="20"/>
      <c r="AY199" s="20"/>
      <c r="AZ199" s="20"/>
      <c r="BA199" s="20"/>
      <c r="BB199" s="20"/>
      <c r="BC199" s="20"/>
      <c r="BE199" s="20">
        <v>6.6427595628415298E-2</v>
      </c>
      <c r="BF199" s="9">
        <v>52.3</v>
      </c>
      <c r="BG199" s="9">
        <v>54.91115519349151</v>
      </c>
      <c r="BH199" s="9">
        <v>54.927899405613537</v>
      </c>
      <c r="BI199" s="9">
        <v>4.7582972906184535</v>
      </c>
      <c r="BJ199" s="9">
        <v>54.575161140717981</v>
      </c>
      <c r="BK199" s="9">
        <v>54.930424291031862</v>
      </c>
      <c r="BL199" s="9">
        <v>47.601539736780111</v>
      </c>
      <c r="BM199" s="9">
        <f ca="1"/>
        <v>55.137731259297666</v>
      </c>
      <c r="BN199" s="9">
        <v>53.813178873589131</v>
      </c>
      <c r="BY199" s="9"/>
      <c r="BZ199" s="9"/>
      <c r="CA199" s="33"/>
      <c r="CB199" s="9"/>
      <c r="CC199" s="9"/>
      <c r="CD199" s="33"/>
    </row>
    <row r="200" spans="1:82" x14ac:dyDescent="0.25">
      <c r="A200" s="6">
        <v>73</v>
      </c>
      <c r="B200" s="7" t="b">
        <v>1</v>
      </c>
      <c r="U200" s="9"/>
      <c r="V200" s="9"/>
      <c r="W200" s="10"/>
      <c r="X200" s="20"/>
      <c r="Y200" s="20"/>
      <c r="Z200" s="20"/>
      <c r="AA200" s="20"/>
      <c r="AB200" s="20"/>
      <c r="AC200" s="20"/>
      <c r="AD200" s="20"/>
      <c r="AE200" s="20"/>
      <c r="AG200" s="9"/>
      <c r="AH200" s="9"/>
      <c r="AI200" s="10"/>
      <c r="AJ200" s="20"/>
      <c r="AK200" s="20"/>
      <c r="AL200" s="20"/>
      <c r="AM200" s="20"/>
      <c r="AN200" s="20"/>
      <c r="AO200" s="20"/>
      <c r="AP200" s="20"/>
      <c r="AQ200" s="20"/>
      <c r="AS200" s="9"/>
      <c r="AT200" s="9"/>
      <c r="AU200" s="10"/>
      <c r="AV200" s="20"/>
      <c r="AW200" s="20"/>
      <c r="AX200" s="20"/>
      <c r="AY200" s="20"/>
      <c r="AZ200" s="20"/>
      <c r="BA200" s="20"/>
      <c r="BB200" s="20"/>
      <c r="BC200" s="20"/>
      <c r="BE200" s="20">
        <v>6.6769125683060107E-2</v>
      </c>
      <c r="BF200" s="9">
        <v>52.4</v>
      </c>
      <c r="BG200" s="9">
        <v>54.93633001792471</v>
      </c>
      <c r="BH200" s="9">
        <v>54.949255792890668</v>
      </c>
      <c r="BI200" s="9">
        <v>4.7836265743602508</v>
      </c>
      <c r="BJ200" s="9">
        <v>54.606975993212274</v>
      </c>
      <c r="BK200" s="9">
        <v>54.952917102389179</v>
      </c>
      <c r="BL200" s="9">
        <v>47.630690592809017</v>
      </c>
      <c r="BM200" s="9">
        <f ca="1"/>
        <v>55.159262994305962</v>
      </c>
      <c r="BN200" s="9">
        <v>53.840078327454933</v>
      </c>
      <c r="BY200" s="9"/>
      <c r="BZ200" s="9"/>
      <c r="CA200" s="33"/>
      <c r="CB200" s="9"/>
      <c r="CC200" s="9"/>
      <c r="CD200" s="33"/>
    </row>
    <row r="201" spans="1:82" x14ac:dyDescent="0.25">
      <c r="A201" s="6">
        <v>69.900000000000006</v>
      </c>
      <c r="B201" s="7" t="b">
        <v>1</v>
      </c>
      <c r="U201" s="9"/>
      <c r="V201" s="9"/>
      <c r="W201" s="10"/>
      <c r="X201" s="20"/>
      <c r="Y201" s="20"/>
      <c r="Z201" s="20"/>
      <c r="AA201" s="20"/>
      <c r="AB201" s="20"/>
      <c r="AC201" s="20"/>
      <c r="AD201" s="20"/>
      <c r="AE201" s="20"/>
      <c r="AG201" s="9"/>
      <c r="AH201" s="9"/>
      <c r="AI201" s="10"/>
      <c r="AJ201" s="20"/>
      <c r="AK201" s="20"/>
      <c r="AL201" s="20"/>
      <c r="AM201" s="20"/>
      <c r="AN201" s="20"/>
      <c r="AO201" s="20"/>
      <c r="AP201" s="20"/>
      <c r="AQ201" s="20"/>
      <c r="AS201" s="9"/>
      <c r="AT201" s="9"/>
      <c r="AU201" s="10"/>
      <c r="AV201" s="20"/>
      <c r="AW201" s="20"/>
      <c r="AX201" s="20"/>
      <c r="AY201" s="20"/>
      <c r="AZ201" s="20"/>
      <c r="BA201" s="20"/>
      <c r="BB201" s="20"/>
      <c r="BC201" s="20"/>
      <c r="BE201" s="20">
        <v>6.7110655737704916E-2</v>
      </c>
      <c r="BF201" s="9">
        <v>52.4</v>
      </c>
      <c r="BG201" s="9">
        <v>54.961405398412609</v>
      </c>
      <c r="BH201" s="9">
        <v>54.970536073950356</v>
      </c>
      <c r="BI201" s="9">
        <v>4.8089651294359737</v>
      </c>
      <c r="BJ201" s="9">
        <v>54.63865279345405</v>
      </c>
      <c r="BK201" s="9">
        <v>54.975327285887815</v>
      </c>
      <c r="BL201" s="9">
        <v>47.659766989070725</v>
      </c>
      <c r="BM201" s="9">
        <f ca="1"/>
        <v>55.180718481195839</v>
      </c>
      <c r="BN201" s="9">
        <v>53.866888560468908</v>
      </c>
      <c r="BY201" s="9"/>
      <c r="BZ201" s="9"/>
      <c r="CA201" s="33"/>
      <c r="CB201" s="9"/>
      <c r="CC201" s="9"/>
      <c r="CD201" s="33"/>
    </row>
    <row r="202" spans="1:82" x14ac:dyDescent="0.25">
      <c r="A202" s="6">
        <v>69.5</v>
      </c>
      <c r="B202" s="7" t="b">
        <v>1</v>
      </c>
      <c r="U202" s="9"/>
      <c r="V202" s="9"/>
      <c r="W202" s="10"/>
      <c r="X202" s="20"/>
      <c r="Y202" s="20"/>
      <c r="Z202" s="20"/>
      <c r="AA202" s="20"/>
      <c r="AB202" s="20"/>
      <c r="AC202" s="20"/>
      <c r="AD202" s="20"/>
      <c r="AE202" s="20"/>
      <c r="AG202" s="9"/>
      <c r="AH202" s="9"/>
      <c r="AI202" s="10"/>
      <c r="AJ202" s="20"/>
      <c r="AK202" s="20"/>
      <c r="AL202" s="20"/>
      <c r="AM202" s="20"/>
      <c r="AN202" s="20"/>
      <c r="AO202" s="20"/>
      <c r="AP202" s="20"/>
      <c r="AQ202" s="20"/>
      <c r="AS202" s="9"/>
      <c r="AT202" s="9"/>
      <c r="AU202" s="10"/>
      <c r="AV202" s="20"/>
      <c r="AW202" s="20"/>
      <c r="AX202" s="20"/>
      <c r="AY202" s="20"/>
      <c r="AZ202" s="20"/>
      <c r="BA202" s="20"/>
      <c r="BB202" s="20"/>
      <c r="BC202" s="20"/>
      <c r="BE202" s="20">
        <v>6.7452185792349725E-2</v>
      </c>
      <c r="BF202" s="9">
        <v>52.4</v>
      </c>
      <c r="BG202" s="9">
        <v>54.9863822899638</v>
      </c>
      <c r="BH202" s="9">
        <v>54.991740964892607</v>
      </c>
      <c r="BI202" s="9">
        <v>4.8343129626353303</v>
      </c>
      <c r="BJ202" s="9">
        <v>54.670192874064909</v>
      </c>
      <c r="BK202" s="9">
        <v>54.997655622203887</v>
      </c>
      <c r="BL202" s="9">
        <v>47.688769493242781</v>
      </c>
      <c r="BM202" s="9">
        <f ca="1"/>
        <v>55.202098412405491</v>
      </c>
      <c r="BN202" s="9">
        <v>53.893610353263696</v>
      </c>
      <c r="BY202" s="9"/>
      <c r="BZ202" s="9"/>
      <c r="CA202" s="33"/>
      <c r="CB202" s="9"/>
      <c r="CC202" s="9"/>
      <c r="CD202" s="33"/>
    </row>
    <row r="203" spans="1:82" x14ac:dyDescent="0.25">
      <c r="A203" s="6">
        <v>69.099999999999994</v>
      </c>
      <c r="B203" s="7" t="b">
        <v>1</v>
      </c>
      <c r="U203" s="9"/>
      <c r="V203" s="9"/>
      <c r="W203" s="10"/>
      <c r="X203" s="20"/>
      <c r="Y203" s="20"/>
      <c r="Z203" s="20"/>
      <c r="AA203" s="20"/>
      <c r="AB203" s="20"/>
      <c r="AC203" s="20"/>
      <c r="AD203" s="20"/>
      <c r="AE203" s="20"/>
      <c r="AG203" s="9"/>
      <c r="AH203" s="9"/>
      <c r="AI203" s="10"/>
      <c r="AJ203" s="20"/>
      <c r="AK203" s="20"/>
      <c r="AL203" s="20"/>
      <c r="AM203" s="20"/>
      <c r="AN203" s="20"/>
      <c r="AO203" s="20"/>
      <c r="AP203" s="20"/>
      <c r="AQ203" s="20"/>
      <c r="AS203" s="9"/>
      <c r="AT203" s="9"/>
      <c r="AU203" s="10"/>
      <c r="AV203" s="20"/>
      <c r="AW203" s="20"/>
      <c r="AX203" s="20"/>
      <c r="AY203" s="20"/>
      <c r="AZ203" s="20"/>
      <c r="BA203" s="20"/>
      <c r="BB203" s="20"/>
      <c r="BC203" s="20"/>
      <c r="BE203" s="20">
        <v>6.7793715846994534E-2</v>
      </c>
      <c r="BF203" s="9">
        <v>52.4</v>
      </c>
      <c r="BG203" s="9">
        <v>55.011261633673406</v>
      </c>
      <c r="BH203" s="9">
        <v>55.012871171559048</v>
      </c>
      <c r="BI203" s="9">
        <v>4.8596700807554871</v>
      </c>
      <c r="BJ203" s="9">
        <v>54.701597548200596</v>
      </c>
      <c r="BK203" s="9">
        <v>55.019902880785423</v>
      </c>
      <c r="BL203" s="9">
        <v>47.717698665825935</v>
      </c>
      <c r="BM203" s="9">
        <f ca="1"/>
        <v>55.223403470654361</v>
      </c>
      <c r="BN203" s="9">
        <v>53.920244475771142</v>
      </c>
      <c r="BY203" s="9"/>
      <c r="BZ203" s="9"/>
      <c r="CA203" s="33"/>
      <c r="CB203" s="9"/>
      <c r="CC203" s="9"/>
      <c r="CD203" s="33"/>
    </row>
    <row r="204" spans="1:82" x14ac:dyDescent="0.25">
      <c r="A204" s="6">
        <v>68.599999999999994</v>
      </c>
      <c r="B204" s="7" t="b">
        <v>1</v>
      </c>
      <c r="U204" s="9"/>
      <c r="V204" s="9"/>
      <c r="W204" s="10"/>
      <c r="X204" s="20"/>
      <c r="Y204" s="20"/>
      <c r="Z204" s="20"/>
      <c r="AA204" s="20"/>
      <c r="AB204" s="20"/>
      <c r="AC204" s="20"/>
      <c r="AD204" s="20"/>
      <c r="AE204" s="20"/>
      <c r="AG204" s="9"/>
      <c r="AH204" s="9"/>
      <c r="AI204" s="10"/>
      <c r="AJ204" s="20"/>
      <c r="AK204" s="20"/>
      <c r="AL204" s="20"/>
      <c r="AM204" s="20"/>
      <c r="AN204" s="20"/>
      <c r="AO204" s="20"/>
      <c r="AP204" s="20"/>
      <c r="AQ204" s="20"/>
      <c r="AS204" s="9"/>
      <c r="AT204" s="9"/>
      <c r="AU204" s="10"/>
      <c r="AV204" s="20"/>
      <c r="AW204" s="20"/>
      <c r="AX204" s="20"/>
      <c r="AY204" s="20"/>
      <c r="AZ204" s="20"/>
      <c r="BA204" s="20"/>
      <c r="BB204" s="20"/>
      <c r="BC204" s="20"/>
      <c r="BE204" s="20">
        <v>6.8135245901639344E-2</v>
      </c>
      <c r="BF204" s="9">
        <v>52.4</v>
      </c>
      <c r="BG204" s="9">
        <v>55.036044356995248</v>
      </c>
      <c r="BH204" s="9">
        <v>55.033927389731183</v>
      </c>
      <c r="BI204" s="9">
        <v>4.8850364906010624</v>
      </c>
      <c r="BJ204" s="9">
        <v>54.732868109931729</v>
      </c>
      <c r="BK204" s="9">
        <v>55.042069820069905</v>
      </c>
      <c r="BL204" s="9">
        <v>47.746555060270545</v>
      </c>
      <c r="BM204" s="9">
        <f ca="1"/>
        <v>55.244634329127919</v>
      </c>
      <c r="BN204" s="9">
        <v>53.946791687422277</v>
      </c>
      <c r="BY204" s="9"/>
      <c r="BZ204" s="9"/>
      <c r="CA204" s="33"/>
      <c r="CB204" s="9"/>
      <c r="CC204" s="9"/>
      <c r="CD204" s="33"/>
    </row>
    <row r="205" spans="1:82" x14ac:dyDescent="0.25">
      <c r="A205" s="6">
        <v>68.2</v>
      </c>
      <c r="B205" s="7" t="b">
        <v>1</v>
      </c>
      <c r="U205" s="9"/>
      <c r="V205" s="9"/>
      <c r="W205" s="10"/>
      <c r="X205" s="20"/>
      <c r="Y205" s="20"/>
      <c r="Z205" s="20"/>
      <c r="AA205" s="20"/>
      <c r="AB205" s="20"/>
      <c r="AC205" s="20"/>
      <c r="AD205" s="20"/>
      <c r="AE205" s="20"/>
      <c r="AG205" s="9"/>
      <c r="AH205" s="9"/>
      <c r="AI205" s="10"/>
      <c r="AJ205" s="20"/>
      <c r="AK205" s="20"/>
      <c r="AL205" s="20"/>
      <c r="AM205" s="20"/>
      <c r="AN205" s="20"/>
      <c r="AO205" s="20"/>
      <c r="AP205" s="20"/>
      <c r="AQ205" s="20"/>
      <c r="AS205" s="9"/>
      <c r="AT205" s="9"/>
      <c r="AU205" s="10"/>
      <c r="AV205" s="20"/>
      <c r="AW205" s="20"/>
      <c r="AX205" s="20"/>
      <c r="AY205" s="20"/>
      <c r="AZ205" s="20"/>
      <c r="BA205" s="20"/>
      <c r="BB205" s="20"/>
      <c r="BC205" s="20"/>
      <c r="BE205" s="20">
        <v>6.8476775956284153E-2</v>
      </c>
      <c r="BF205" s="9">
        <v>52.5</v>
      </c>
      <c r="BG205" s="9">
        <v>55.060731374007361</v>
      </c>
      <c r="BH205" s="9">
        <v>55.054910305324043</v>
      </c>
      <c r="BI205" s="9">
        <v>4.9104121989841794</v>
      </c>
      <c r="BJ205" s="9">
        <v>54.764005834615389</v>
      </c>
      <c r="BK205" s="9">
        <v>55.064157187696637</v>
      </c>
      <c r="BL205" s="9">
        <v>47.775339223100083</v>
      </c>
      <c r="BM205" s="9">
        <f ca="1"/>
        <v>55.265791651658127</v>
      </c>
      <c r="BN205" s="9">
        <v>53.973252737342435</v>
      </c>
      <c r="BY205" s="9"/>
      <c r="BZ205" s="9"/>
      <c r="CA205" s="33"/>
      <c r="CB205" s="9"/>
      <c r="CC205" s="9"/>
      <c r="CD205" s="33"/>
    </row>
    <row r="206" spans="1:82" x14ac:dyDescent="0.25">
      <c r="A206" s="6">
        <v>67.8</v>
      </c>
      <c r="B206" s="7" t="b">
        <v>1</v>
      </c>
      <c r="U206" s="9"/>
      <c r="V206" s="9"/>
      <c r="W206" s="10"/>
      <c r="X206" s="20"/>
      <c r="Y206" s="20"/>
      <c r="Z206" s="20"/>
      <c r="AA206" s="20"/>
      <c r="AB206" s="20"/>
      <c r="AC206" s="20"/>
      <c r="AD206" s="20"/>
      <c r="AE206" s="20"/>
      <c r="AG206" s="9"/>
      <c r="AH206" s="9"/>
      <c r="AI206" s="10"/>
      <c r="AJ206" s="20"/>
      <c r="AK206" s="20"/>
      <c r="AL206" s="20"/>
      <c r="AM206" s="20"/>
      <c r="AN206" s="20"/>
      <c r="AO206" s="20"/>
      <c r="AP206" s="20"/>
      <c r="AQ206" s="20"/>
      <c r="AS206" s="9"/>
      <c r="AT206" s="9"/>
      <c r="AU206" s="10"/>
      <c r="AV206" s="20"/>
      <c r="AW206" s="20"/>
      <c r="AX206" s="20"/>
      <c r="AY206" s="20"/>
      <c r="AZ206" s="20"/>
      <c r="BA206" s="20"/>
      <c r="BB206" s="20"/>
      <c r="BC206" s="20"/>
      <c r="BE206" s="20">
        <v>6.8818306010928962E-2</v>
      </c>
      <c r="BF206" s="9">
        <v>52.5</v>
      </c>
      <c r="BG206" s="9">
        <v>55.085323585670984</v>
      </c>
      <c r="BH206" s="9">
        <v>55.075820594574907</v>
      </c>
      <c r="BI206" s="9">
        <v>4.9357972127244558</v>
      </c>
      <c r="BJ206" s="9">
        <v>54.795011979257445</v>
      </c>
      <c r="BK206" s="9">
        <v>55.086165720713936</v>
      </c>
      <c r="BL206" s="9">
        <v>47.804051694031941</v>
      </c>
      <c r="BM206" s="9">
        <f ca="1"/>
        <v>55.286876092899476</v>
      </c>
      <c r="BN206" s="9">
        <v>53.999628364541977</v>
      </c>
      <c r="BY206" s="9"/>
      <c r="BZ206" s="9"/>
      <c r="CA206" s="33"/>
      <c r="CB206" s="9"/>
      <c r="CC206" s="9"/>
      <c r="CD206" s="33"/>
    </row>
    <row r="207" spans="1:82" x14ac:dyDescent="0.25">
      <c r="A207" s="6">
        <v>67.3</v>
      </c>
      <c r="B207" s="7" t="b">
        <v>1</v>
      </c>
      <c r="U207" s="9"/>
      <c r="V207" s="9"/>
      <c r="W207" s="10"/>
      <c r="X207" s="20"/>
      <c r="Y207" s="20"/>
      <c r="Z207" s="20"/>
      <c r="AA207" s="20"/>
      <c r="AB207" s="20"/>
      <c r="AC207" s="20"/>
      <c r="AD207" s="20"/>
      <c r="AE207" s="20"/>
      <c r="AG207" s="9"/>
      <c r="AH207" s="9"/>
      <c r="AI207" s="10"/>
      <c r="AJ207" s="20"/>
      <c r="AK207" s="20"/>
      <c r="AL207" s="20"/>
      <c r="AM207" s="20"/>
      <c r="AN207" s="20"/>
      <c r="AO207" s="20"/>
      <c r="AP207" s="20"/>
      <c r="AQ207" s="20"/>
      <c r="AS207" s="9"/>
      <c r="AT207" s="9"/>
      <c r="AU207" s="10"/>
      <c r="AV207" s="20"/>
      <c r="AW207" s="20"/>
      <c r="AX207" s="20"/>
      <c r="AY207" s="20"/>
      <c r="AZ207" s="20"/>
      <c r="BA207" s="20"/>
      <c r="BB207" s="20"/>
      <c r="BC207" s="20"/>
      <c r="BE207" s="20">
        <v>6.9159836065573771E-2</v>
      </c>
      <c r="BF207" s="9">
        <v>52.5</v>
      </c>
      <c r="BG207" s="9">
        <v>55.109821880083388</v>
      </c>
      <c r="BH207" s="9">
        <v>55.09665892422759</v>
      </c>
      <c r="BI207" s="9">
        <v>4.9611915386489907</v>
      </c>
      <c r="BJ207" s="9">
        <v>54.825887782866232</v>
      </c>
      <c r="BK207" s="9">
        <v>55.108096145781374</v>
      </c>
      <c r="BL207" s="9">
        <v>47.832693006095496</v>
      </c>
      <c r="BM207" s="9">
        <f ca="1"/>
        <v>55.307888298500956</v>
      </c>
      <c r="BN207" s="9">
        <v>54.025919298102309</v>
      </c>
      <c r="BY207" s="9"/>
      <c r="BZ207" s="9"/>
      <c r="CA207" s="33"/>
      <c r="CB207" s="9"/>
      <c r="CC207" s="9"/>
      <c r="CD207" s="33"/>
    </row>
    <row r="208" spans="1:82" x14ac:dyDescent="0.25">
      <c r="A208" s="6">
        <v>66.8</v>
      </c>
      <c r="B208" s="7" t="b">
        <v>1</v>
      </c>
      <c r="U208" s="9"/>
      <c r="V208" s="9"/>
      <c r="W208" s="10"/>
      <c r="X208" s="20"/>
      <c r="Y208" s="20"/>
      <c r="Z208" s="20"/>
      <c r="AA208" s="20"/>
      <c r="AB208" s="20"/>
      <c r="AC208" s="20"/>
      <c r="AD208" s="20"/>
      <c r="AE208" s="20"/>
      <c r="AG208" s="9"/>
      <c r="AH208" s="9"/>
      <c r="AI208" s="10"/>
      <c r="AJ208" s="20"/>
      <c r="AK208" s="20"/>
      <c r="AL208" s="20"/>
      <c r="AM208" s="20"/>
      <c r="AN208" s="20"/>
      <c r="AO208" s="20"/>
      <c r="AP208" s="20"/>
      <c r="AQ208" s="20"/>
      <c r="AS208" s="9"/>
      <c r="AT208" s="9"/>
      <c r="AU208" s="10"/>
      <c r="AV208" s="20"/>
      <c r="AW208" s="20"/>
      <c r="AX208" s="20"/>
      <c r="AY208" s="20"/>
      <c r="AZ208" s="20"/>
      <c r="BA208" s="20"/>
      <c r="BB208" s="20"/>
      <c r="BC208" s="20"/>
      <c r="BE208" s="20">
        <v>6.950136612021858E-2</v>
      </c>
      <c r="BF208" s="9">
        <v>52.5</v>
      </c>
      <c r="BG208" s="9">
        <v>55.134227132724419</v>
      </c>
      <c r="BH208" s="9">
        <v>55.117425951712157</v>
      </c>
      <c r="BI208" s="9">
        <v>4.9865951835924296</v>
      </c>
      <c r="BJ208" s="9">
        <v>54.856634466797708</v>
      </c>
      <c r="BK208" s="9">
        <v>55.12994917936706</v>
      </c>
      <c r="BL208" s="9">
        <v>47.861263685747545</v>
      </c>
      <c r="BM208" s="9">
        <f ca="1"/>
        <v>55.328828905273895</v>
      </c>
      <c r="BN208" s="9">
        <v>54.052126257357898</v>
      </c>
      <c r="BY208" s="9"/>
      <c r="BZ208" s="9"/>
      <c r="CA208" s="33"/>
      <c r="CB208" s="9"/>
      <c r="CC208" s="9"/>
      <c r="CD208" s="33"/>
    </row>
    <row r="209" spans="1:82" x14ac:dyDescent="0.25">
      <c r="A209" s="6">
        <v>66.3</v>
      </c>
      <c r="B209" s="7" t="b">
        <v>1</v>
      </c>
      <c r="U209" s="9"/>
      <c r="V209" s="9"/>
      <c r="W209" s="10"/>
      <c r="X209" s="20"/>
      <c r="Y209" s="20"/>
      <c r="Z209" s="20"/>
      <c r="AA209" s="20"/>
      <c r="AB209" s="20"/>
      <c r="AC209" s="20"/>
      <c r="AD209" s="20"/>
      <c r="AE209" s="20"/>
      <c r="AG209" s="9"/>
      <c r="AH209" s="9"/>
      <c r="AI209" s="10"/>
      <c r="AJ209" s="20"/>
      <c r="AK209" s="20"/>
      <c r="AL209" s="20"/>
      <c r="AM209" s="20"/>
      <c r="AN209" s="20"/>
      <c r="AO209" s="20"/>
      <c r="AP209" s="20"/>
      <c r="AQ209" s="20"/>
      <c r="AS209" s="9"/>
      <c r="AT209" s="9"/>
      <c r="AU209" s="10"/>
      <c r="AV209" s="20"/>
      <c r="AW209" s="20"/>
      <c r="AX209" s="20"/>
      <c r="AY209" s="20"/>
      <c r="AZ209" s="20"/>
      <c r="BA209" s="20"/>
      <c r="BB209" s="20"/>
      <c r="BC209" s="20"/>
      <c r="BE209" s="20">
        <v>6.9842896174863389E-2</v>
      </c>
      <c r="BF209" s="9">
        <v>52.5</v>
      </c>
      <c r="BG209" s="9">
        <v>55.158540206697367</v>
      </c>
      <c r="BH209" s="9">
        <v>55.138122325320779</v>
      </c>
      <c r="BI209" s="9">
        <v>5.0120081543969164</v>
      </c>
      <c r="BJ209" s="9">
        <v>54.887253235092196</v>
      </c>
      <c r="BK209" s="9">
        <v>55.151725527940386</v>
      </c>
      <c r="BL209" s="9">
        <v>47.889764252985231</v>
      </c>
      <c r="BM209" s="9">
        <f ca="1"/>
        <v>55.349698541355956</v>
      </c>
      <c r="BN209" s="9">
        <v>54.078249952073747</v>
      </c>
      <c r="BY209" s="9"/>
      <c r="BZ209" s="9"/>
      <c r="CA209" s="33"/>
      <c r="CB209" s="9"/>
      <c r="CC209" s="9"/>
      <c r="CD209" s="33"/>
    </row>
    <row r="210" spans="1:82" x14ac:dyDescent="0.25">
      <c r="A210" s="6">
        <v>65.8</v>
      </c>
      <c r="B210" s="7" t="b">
        <v>1</v>
      </c>
      <c r="U210" s="9"/>
      <c r="V210" s="9"/>
      <c r="W210" s="10"/>
      <c r="X210" s="20"/>
      <c r="Y210" s="20"/>
      <c r="Z210" s="20"/>
      <c r="AA210" s="20"/>
      <c r="AB210" s="20"/>
      <c r="AC210" s="20"/>
      <c r="AD210" s="20"/>
      <c r="AE210" s="20"/>
      <c r="AG210" s="9"/>
      <c r="AH210" s="9"/>
      <c r="AI210" s="10"/>
      <c r="AJ210" s="20"/>
      <c r="AK210" s="20"/>
      <c r="AL210" s="20"/>
      <c r="AM210" s="20"/>
      <c r="AN210" s="20"/>
      <c r="AO210" s="20"/>
      <c r="AP210" s="20"/>
      <c r="AQ210" s="20"/>
      <c r="AS210" s="9"/>
      <c r="AT210" s="9"/>
      <c r="AU210" s="10"/>
      <c r="AV210" s="20"/>
      <c r="AW210" s="20"/>
      <c r="AX210" s="20"/>
      <c r="AY210" s="20"/>
      <c r="AZ210" s="20"/>
      <c r="BA210" s="20"/>
      <c r="BB210" s="20"/>
      <c r="BC210" s="20"/>
      <c r="BE210" s="20">
        <v>7.0184426229508198E-2</v>
      </c>
      <c r="BF210" s="9">
        <v>52.5</v>
      </c>
      <c r="BG210" s="9">
        <v>55.182761952963823</v>
      </c>
      <c r="BH210" s="9">
        <v>55.158748684379034</v>
      </c>
      <c r="BI210" s="9">
        <v>5.0374304579121549</v>
      </c>
      <c r="BJ210" s="9">
        <v>54.917745274803337</v>
      </c>
      <c r="BK210" s="9">
        <v>55.173425888160097</v>
      </c>
      <c r="BL210" s="9">
        <v>47.918195221456457</v>
      </c>
      <c r="BM210" s="9">
        <f ca="1"/>
        <v>55.370497826371185</v>
      </c>
      <c r="BN210" s="9">
        <v>54.104291082619</v>
      </c>
      <c r="BY210" s="9"/>
      <c r="BZ210" s="9"/>
      <c r="CA210" s="33"/>
      <c r="CB210" s="9"/>
      <c r="CC210" s="9"/>
      <c r="CD210" s="33"/>
    </row>
    <row r="211" spans="1:82" x14ac:dyDescent="0.25">
      <c r="A211" s="6">
        <v>65.3</v>
      </c>
      <c r="B211" s="7" t="b">
        <v>1</v>
      </c>
      <c r="U211" s="9"/>
      <c r="V211" s="9"/>
      <c r="W211" s="10"/>
      <c r="X211" s="20"/>
      <c r="Y211" s="20"/>
      <c r="Z211" s="20"/>
      <c r="AA211" s="20"/>
      <c r="AB211" s="20"/>
      <c r="AC211" s="20"/>
      <c r="AD211" s="20"/>
      <c r="AE211" s="20"/>
      <c r="AG211" s="9"/>
      <c r="AH211" s="9"/>
      <c r="AI211" s="10"/>
      <c r="AJ211" s="20"/>
      <c r="AK211" s="20"/>
      <c r="AL211" s="20"/>
      <c r="AM211" s="20"/>
      <c r="AN211" s="20"/>
      <c r="AO211" s="20"/>
      <c r="AP211" s="20"/>
      <c r="AQ211" s="20"/>
      <c r="AS211" s="9"/>
      <c r="AT211" s="9"/>
      <c r="AU211" s="10"/>
      <c r="AV211" s="20"/>
      <c r="AW211" s="20"/>
      <c r="AX211" s="20"/>
      <c r="AY211" s="20"/>
      <c r="AZ211" s="20"/>
      <c r="BA211" s="20"/>
      <c r="BB211" s="20"/>
      <c r="BC211" s="20"/>
      <c r="BE211" s="20">
        <v>7.0525956284153007E-2</v>
      </c>
      <c r="BF211" s="9">
        <v>52.6</v>
      </c>
      <c r="BG211" s="9">
        <v>55.20689321057317</v>
      </c>
      <c r="BH211" s="9">
        <v>55.179305659413117</v>
      </c>
      <c r="BI211" s="9">
        <v>5.0628621009953969</v>
      </c>
      <c r="BJ211" s="9">
        <v>54.948111756318987</v>
      </c>
      <c r="BK211" s="9">
        <v>55.19505094705795</v>
      </c>
      <c r="BL211" s="9">
        <v>47.946557098567894</v>
      </c>
      <c r="BM211" s="9">
        <f ca="1"/>
        <v>55.391227371586439</v>
      </c>
      <c r="BN211" s="9">
        <v>54.130250340136506</v>
      </c>
      <c r="BY211" s="9"/>
      <c r="BZ211" s="9"/>
      <c r="CA211" s="33"/>
      <c r="CB211" s="9"/>
      <c r="CC211" s="9"/>
      <c r="CD211" s="33"/>
    </row>
    <row r="212" spans="1:82" x14ac:dyDescent="0.25">
      <c r="A212" s="6">
        <v>75.5</v>
      </c>
      <c r="B212" s="7" t="b">
        <v>1</v>
      </c>
      <c r="U212" s="9"/>
      <c r="V212" s="9"/>
      <c r="W212" s="10"/>
      <c r="X212" s="20"/>
      <c r="Y212" s="20"/>
      <c r="Z212" s="20"/>
      <c r="AA212" s="20"/>
      <c r="AB212" s="20"/>
      <c r="AC212" s="20"/>
      <c r="AD212" s="20"/>
      <c r="AE212" s="20"/>
      <c r="AG212" s="9"/>
      <c r="AH212" s="9"/>
      <c r="AI212" s="10"/>
      <c r="AJ212" s="20"/>
      <c r="AK212" s="20"/>
      <c r="AL212" s="20"/>
      <c r="AM212" s="20"/>
      <c r="AN212" s="20"/>
      <c r="AO212" s="20"/>
      <c r="AP212" s="20"/>
      <c r="AQ212" s="20"/>
      <c r="AS212" s="9"/>
      <c r="AT212" s="9"/>
      <c r="AU212" s="10"/>
      <c r="AV212" s="20"/>
      <c r="AW212" s="20"/>
      <c r="AX212" s="20"/>
      <c r="AY212" s="20"/>
      <c r="AZ212" s="20"/>
      <c r="BA212" s="20"/>
      <c r="BB212" s="20"/>
      <c r="BC212" s="20"/>
      <c r="BE212" s="20">
        <v>7.0867486338797817E-2</v>
      </c>
      <c r="BF212" s="9">
        <v>52.6</v>
      </c>
      <c r="BG212" s="9">
        <v>55.230934806886516</v>
      </c>
      <c r="BH212" s="9">
        <v>55.199793872313677</v>
      </c>
      <c r="BI212" s="9">
        <v>5.0883030905114337</v>
      </c>
      <c r="BJ212" s="9">
        <v>54.978353833674632</v>
      </c>
      <c r="BK212" s="9">
        <v>55.216601382218023</v>
      </c>
      <c r="BL212" s="9">
        <v>47.974850385590656</v>
      </c>
      <c r="BM212" s="9">
        <f ca="1"/>
        <v>55.411887780064113</v>
      </c>
      <c r="BN212" s="9">
        <v>54.156128406708518</v>
      </c>
      <c r="BY212" s="9"/>
      <c r="BZ212" s="9"/>
      <c r="CA212" s="33"/>
      <c r="CB212" s="9"/>
      <c r="CC212" s="9"/>
      <c r="CD212" s="33"/>
    </row>
    <row r="213" spans="1:82" x14ac:dyDescent="0.25">
      <c r="A213" s="6">
        <v>75.400000000000006</v>
      </c>
      <c r="B213" s="7" t="b">
        <v>1</v>
      </c>
      <c r="U213" s="9"/>
      <c r="V213" s="9"/>
      <c r="W213" s="10"/>
      <c r="X213" s="20"/>
      <c r="Y213" s="20"/>
      <c r="Z213" s="20"/>
      <c r="AA213" s="20"/>
      <c r="AB213" s="20"/>
      <c r="AC213" s="20"/>
      <c r="AD213" s="20"/>
      <c r="AE213" s="20"/>
      <c r="AG213" s="9"/>
      <c r="AH213" s="9"/>
      <c r="AI213" s="10"/>
      <c r="AJ213" s="20"/>
      <c r="AK213" s="20"/>
      <c r="AL213" s="20"/>
      <c r="AM213" s="20"/>
      <c r="AN213" s="20"/>
      <c r="AO213" s="20"/>
      <c r="AP213" s="20"/>
      <c r="AQ213" s="20"/>
      <c r="AS213" s="9"/>
      <c r="AT213" s="9"/>
      <c r="AU213" s="10"/>
      <c r="AV213" s="20"/>
      <c r="AW213" s="20"/>
      <c r="AX213" s="20"/>
      <c r="AY213" s="20"/>
      <c r="AZ213" s="20"/>
      <c r="BA213" s="20"/>
      <c r="BB213" s="20"/>
      <c r="BC213" s="20"/>
      <c r="BE213" s="20">
        <v>7.1209016393442626E-2</v>
      </c>
      <c r="BF213" s="9">
        <v>52.6</v>
      </c>
      <c r="BG213" s="9">
        <v>55.254887557795392</v>
      </c>
      <c r="BH213" s="9">
        <v>55.220213936495163</v>
      </c>
      <c r="BI213" s="9">
        <v>5.1137534333326586</v>
      </c>
      <c r="BJ213" s="9">
        <v>55.008472644859488</v>
      </c>
      <c r="BK213" s="9">
        <v>55.238077861951929</v>
      </c>
      <c r="BL213" s="9">
        <v>48.003075577763632</v>
      </c>
      <c r="BM213" s="9">
        <f ca="1"/>
        <v>55.432479646811473</v>
      </c>
      <c r="BN213" s="9">
        <v>54.181925955518615</v>
      </c>
      <c r="BY213" s="9"/>
      <c r="BZ213" s="9"/>
      <c r="CA213" s="33"/>
      <c r="CB213" s="9"/>
      <c r="CC213" s="9"/>
      <c r="CD213" s="33"/>
    </row>
    <row r="214" spans="1:82" x14ac:dyDescent="0.25">
      <c r="A214" s="6">
        <v>75.2</v>
      </c>
      <c r="B214" s="7" t="b">
        <v>1</v>
      </c>
      <c r="U214" s="9"/>
      <c r="V214" s="9"/>
      <c r="W214" s="10"/>
      <c r="X214" s="20"/>
      <c r="Y214" s="20"/>
      <c r="Z214" s="20"/>
      <c r="AA214" s="20"/>
      <c r="AB214" s="20"/>
      <c r="AC214" s="20"/>
      <c r="AD214" s="20"/>
      <c r="AE214" s="20"/>
      <c r="AG214" s="9"/>
      <c r="AH214" s="9"/>
      <c r="AI214" s="10"/>
      <c r="AJ214" s="20"/>
      <c r="AK214" s="20"/>
      <c r="AL214" s="20"/>
      <c r="AM214" s="20"/>
      <c r="AN214" s="20"/>
      <c r="AO214" s="20"/>
      <c r="AP214" s="20"/>
      <c r="AQ214" s="20"/>
      <c r="AS214" s="9"/>
      <c r="AT214" s="9"/>
      <c r="AU214" s="10"/>
      <c r="AV214" s="20"/>
      <c r="AW214" s="20"/>
      <c r="AX214" s="20"/>
      <c r="AY214" s="20"/>
      <c r="AZ214" s="20"/>
      <c r="BA214" s="20"/>
      <c r="BB214" s="20"/>
      <c r="BC214" s="20"/>
      <c r="BE214" s="20">
        <v>7.1550546448087435E-2</v>
      </c>
      <c r="BF214" s="9">
        <v>52.6</v>
      </c>
      <c r="BG214" s="9">
        <v>55.278752267935346</v>
      </c>
      <c r="BH214" s="9">
        <v>55.240566457052054</v>
      </c>
      <c r="BI214" s="9">
        <v>5.1392131363390154</v>
      </c>
      <c r="BJ214" s="9">
        <v>55.038469312115261</v>
      </c>
      <c r="BK214" s="9">
        <v>55.259481045469848</v>
      </c>
      <c r="BL214" s="9">
        <v>48.031233164394649</v>
      </c>
      <c r="BM214" s="9">
        <f ca="1"/>
        <v>55.453003558926426</v>
      </c>
      <c r="BN214" s="9">
        <v>54.207643651009988</v>
      </c>
      <c r="BY214" s="9"/>
      <c r="BZ214" s="9"/>
      <c r="CA214" s="33"/>
      <c r="CB214" s="9"/>
      <c r="CC214" s="9"/>
      <c r="CD214" s="33"/>
    </row>
    <row r="215" spans="1:82" x14ac:dyDescent="0.25">
      <c r="A215" s="6">
        <v>75.099999999999994</v>
      </c>
      <c r="B215" s="7" t="b">
        <v>1</v>
      </c>
      <c r="U215" s="9"/>
      <c r="V215" s="9"/>
      <c r="W215" s="10"/>
      <c r="X215" s="20"/>
      <c r="Y215" s="20"/>
      <c r="Z215" s="20"/>
      <c r="AA215" s="20"/>
      <c r="AB215" s="20"/>
      <c r="AC215" s="20"/>
      <c r="AD215" s="20"/>
      <c r="AE215" s="20"/>
      <c r="AG215" s="9"/>
      <c r="AH215" s="9"/>
      <c r="AI215" s="10"/>
      <c r="AJ215" s="20"/>
      <c r="AK215" s="20"/>
      <c r="AL215" s="20"/>
      <c r="AM215" s="20"/>
      <c r="AN215" s="20"/>
      <c r="AO215" s="20"/>
      <c r="AP215" s="20"/>
      <c r="AQ215" s="20"/>
      <c r="AS215" s="9"/>
      <c r="AT215" s="9"/>
      <c r="AU215" s="10"/>
      <c r="AV215" s="20"/>
      <c r="AW215" s="20"/>
      <c r="AX215" s="20"/>
      <c r="AY215" s="20"/>
      <c r="AZ215" s="20"/>
      <c r="BA215" s="20"/>
      <c r="BB215" s="20"/>
      <c r="BC215" s="20"/>
      <c r="BE215" s="20">
        <v>7.1892076502732244E-2</v>
      </c>
      <c r="BF215" s="9">
        <v>52.6</v>
      </c>
      <c r="BG215" s="9">
        <v>55.302529730894534</v>
      </c>
      <c r="BH215" s="9">
        <v>55.260852030910904</v>
      </c>
      <c r="BI215" s="9">
        <v>5.1646822064180649</v>
      </c>
      <c r="BJ215" s="9">
        <v>55.068344942228215</v>
      </c>
      <c r="BK215" s="9">
        <v>55.280811583047665</v>
      </c>
      <c r="BL215" s="9">
        <v>48.059323628959447</v>
      </c>
      <c r="BM215" s="9">
        <f ca="1"/>
        <v>55.473460095740016</v>
      </c>
      <c r="BN215" s="9">
        <v>54.233282149040164</v>
      </c>
      <c r="BY215" s="9"/>
      <c r="BZ215" s="9"/>
      <c r="CA215" s="33"/>
      <c r="CB215" s="9"/>
      <c r="CC215" s="9"/>
      <c r="CD215" s="33"/>
    </row>
    <row r="216" spans="1:82" x14ac:dyDescent="0.25">
      <c r="A216" s="6">
        <v>74.900000000000006</v>
      </c>
      <c r="B216" s="7" t="b">
        <v>1</v>
      </c>
      <c r="U216" s="9"/>
      <c r="V216" s="9"/>
      <c r="W216" s="10"/>
      <c r="X216" s="20"/>
      <c r="Y216" s="20"/>
      <c r="Z216" s="20"/>
      <c r="AA216" s="20"/>
      <c r="AB216" s="20"/>
      <c r="AC216" s="20"/>
      <c r="AD216" s="20"/>
      <c r="AE216" s="20"/>
      <c r="AG216" s="9"/>
      <c r="AH216" s="9"/>
      <c r="AI216" s="10"/>
      <c r="AJ216" s="20"/>
      <c r="AK216" s="20"/>
      <c r="AL216" s="20"/>
      <c r="AM216" s="20"/>
      <c r="AN216" s="20"/>
      <c r="AO216" s="20"/>
      <c r="AP216" s="20"/>
      <c r="AQ216" s="20"/>
      <c r="AS216" s="9"/>
      <c r="AT216" s="9"/>
      <c r="AU216" s="10"/>
      <c r="AV216" s="20"/>
      <c r="AW216" s="20"/>
      <c r="AX216" s="20"/>
      <c r="AY216" s="20"/>
      <c r="AZ216" s="20"/>
      <c r="BA216" s="20"/>
      <c r="BB216" s="20"/>
      <c r="BC216" s="20"/>
      <c r="BE216" s="20">
        <v>7.2233606557377053E-2</v>
      </c>
      <c r="BF216" s="9">
        <v>52.7</v>
      </c>
      <c r="BG216" s="9">
        <v>55.326220729417471</v>
      </c>
      <c r="BH216" s="9">
        <v>55.281071246979472</v>
      </c>
      <c r="BI216" s="9">
        <v>5.1901606504649749</v>
      </c>
      <c r="BJ216" s="9">
        <v>55.09810062681418</v>
      </c>
      <c r="BK216" s="9">
        <v>55.302070116190258</v>
      </c>
      <c r="BL216" s="9">
        <v>48.087347449198525</v>
      </c>
      <c r="BM216" s="9">
        <f ca="1"/>
        <v>55.49384982895581</v>
      </c>
      <c r="BN216" s="9">
        <v>54.258842097032286</v>
      </c>
      <c r="BY216" s="9"/>
      <c r="BZ216" s="9"/>
      <c r="CA216" s="33"/>
      <c r="CB216" s="9"/>
      <c r="CC216" s="9"/>
      <c r="CD216" s="33"/>
    </row>
    <row r="217" spans="1:82" x14ac:dyDescent="0.25">
      <c r="A217" s="6">
        <v>74.7</v>
      </c>
      <c r="B217" s="7" t="b">
        <v>1</v>
      </c>
      <c r="U217" s="9"/>
      <c r="V217" s="9"/>
      <c r="W217" s="10"/>
      <c r="X217" s="20"/>
      <c r="Y217" s="20"/>
      <c r="Z217" s="20"/>
      <c r="AA217" s="20"/>
      <c r="AB217" s="20"/>
      <c r="AC217" s="20"/>
      <c r="AD217" s="20"/>
      <c r="AE217" s="20"/>
      <c r="AG217" s="9"/>
      <c r="AH217" s="9"/>
      <c r="AI217" s="10"/>
      <c r="AJ217" s="20"/>
      <c r="AK217" s="20"/>
      <c r="AL217" s="20"/>
      <c r="AM217" s="20"/>
      <c r="AN217" s="20"/>
      <c r="AO217" s="20"/>
      <c r="AP217" s="20"/>
      <c r="AQ217" s="20"/>
      <c r="AS217" s="9"/>
      <c r="AT217" s="9"/>
      <c r="AU217" s="10"/>
      <c r="AV217" s="20"/>
      <c r="AW217" s="20"/>
      <c r="AX217" s="20"/>
      <c r="AY217" s="20"/>
      <c r="AZ217" s="20"/>
      <c r="BA217" s="20"/>
      <c r="BB217" s="20"/>
      <c r="BC217" s="20"/>
      <c r="BE217" s="20">
        <v>7.2575136612021862E-2</v>
      </c>
      <c r="BF217" s="9">
        <v>52.7</v>
      </c>
      <c r="BG217" s="9">
        <v>55.349826035604096</v>
      </c>
      <c r="BH217" s="9">
        <v>55.301224686292024</v>
      </c>
      <c r="BI217" s="9">
        <v>5.215648475382503</v>
      </c>
      <c r="BJ217" s="9">
        <v>55.127737442597159</v>
      </c>
      <c r="BK217" s="9">
        <v>55.323257277790965</v>
      </c>
      <c r="BL217" s="9">
        <v>48.115305097211944</v>
      </c>
      <c r="BM217" s="9">
        <f ca="1"/>
        <v>55.514173322785915</v>
      </c>
      <c r="BN217" s="9">
        <v>54.284324134122997</v>
      </c>
      <c r="BY217" s="9"/>
      <c r="BZ217" s="9"/>
      <c r="CA217" s="33"/>
      <c r="CB217" s="9"/>
      <c r="CC217" s="9"/>
      <c r="CD217" s="33"/>
    </row>
    <row r="218" spans="1:82" x14ac:dyDescent="0.25">
      <c r="A218" s="6">
        <v>74.599999999999994</v>
      </c>
      <c r="B218" s="7" t="b">
        <v>1</v>
      </c>
      <c r="U218" s="9"/>
      <c r="V218" s="9"/>
      <c r="W218" s="10"/>
      <c r="X218" s="20"/>
      <c r="Y218" s="20"/>
      <c r="Z218" s="20"/>
      <c r="AA218" s="20"/>
      <c r="AB218" s="20"/>
      <c r="AC218" s="20"/>
      <c r="AD218" s="20"/>
      <c r="AE218" s="20"/>
      <c r="AG218" s="9"/>
      <c r="AH218" s="9"/>
      <c r="AI218" s="10"/>
      <c r="AJ218" s="20"/>
      <c r="AK218" s="20"/>
      <c r="AL218" s="20"/>
      <c r="AM218" s="20"/>
      <c r="AN218" s="20"/>
      <c r="AO218" s="20"/>
      <c r="AP218" s="20"/>
      <c r="AQ218" s="20"/>
      <c r="AS218" s="9"/>
      <c r="AT218" s="9"/>
      <c r="AU218" s="10"/>
      <c r="AV218" s="20"/>
      <c r="AW218" s="20"/>
      <c r="AX218" s="20"/>
      <c r="AY218" s="20"/>
      <c r="AZ218" s="20"/>
      <c r="BA218" s="20"/>
      <c r="BB218" s="20"/>
      <c r="BC218" s="20"/>
      <c r="BE218" s="20">
        <v>7.2916666666666671E-2</v>
      </c>
      <c r="BF218" s="9">
        <v>52.7</v>
      </c>
      <c r="BG218" s="9">
        <v>55.373346411104237</v>
      </c>
      <c r="BH218" s="9">
        <v>55.321312922151513</v>
      </c>
      <c r="BI218" s="9">
        <v>5.2411456880810618</v>
      </c>
      <c r="BJ218" s="9">
        <v>55.157256451681505</v>
      </c>
      <c r="BK218" s="9">
        <v>55.344373692287547</v>
      </c>
      <c r="BL218" s="9">
        <v>48.14319703955212</v>
      </c>
      <c r="BM218" s="9">
        <f ca="1"/>
        <v>55.534431134084144</v>
      </c>
      <c r="BN218" s="9">
        <v>54.309728891307046</v>
      </c>
      <c r="BY218" s="9"/>
      <c r="BZ218" s="9"/>
      <c r="CA218" s="33"/>
      <c r="CB218" s="9"/>
      <c r="CC218" s="9"/>
      <c r="CD218" s="33"/>
    </row>
    <row r="219" spans="1:82" x14ac:dyDescent="0.25">
      <c r="A219" s="6">
        <v>74.400000000000006</v>
      </c>
      <c r="B219" s="7" t="b">
        <v>1</v>
      </c>
      <c r="U219" s="9"/>
      <c r="V219" s="9"/>
      <c r="W219" s="10"/>
      <c r="X219" s="20"/>
      <c r="Y219" s="20"/>
      <c r="Z219" s="20"/>
      <c r="AA219" s="20"/>
      <c r="AB219" s="20"/>
      <c r="AC219" s="20"/>
      <c r="AD219" s="20"/>
      <c r="AE219" s="20"/>
      <c r="AG219" s="9"/>
      <c r="AH219" s="9"/>
      <c r="AI219" s="10"/>
      <c r="AJ219" s="20"/>
      <c r="AK219" s="20"/>
      <c r="AL219" s="20"/>
      <c r="AM219" s="20"/>
      <c r="AN219" s="20"/>
      <c r="AO219" s="20"/>
      <c r="AP219" s="20"/>
      <c r="AQ219" s="20"/>
      <c r="AS219" s="9"/>
      <c r="AT219" s="9"/>
      <c r="AU219" s="10"/>
      <c r="AV219" s="20"/>
      <c r="AW219" s="20"/>
      <c r="AX219" s="20"/>
      <c r="AY219" s="20"/>
      <c r="AZ219" s="20"/>
      <c r="BA219" s="20"/>
      <c r="BB219" s="20"/>
      <c r="BC219" s="20"/>
      <c r="BE219" s="20">
        <v>7.325819672131148E-2</v>
      </c>
      <c r="BF219" s="9">
        <v>52.8</v>
      </c>
      <c r="BG219" s="9">
        <v>55.396782607307642</v>
      </c>
      <c r="BH219" s="9">
        <v>55.341336520268364</v>
      </c>
      <c r="BI219" s="9">
        <v>5.2666522954786972</v>
      </c>
      <c r="BJ219" s="9">
        <v>55.186658701817869</v>
      </c>
      <c r="BK219" s="9">
        <v>55.365419975814476</v>
      </c>
      <c r="BL219" s="9">
        <v>48.171023737314663</v>
      </c>
      <c r="BM219" s="9">
        <f ca="1"/>
        <v>55.554623812476052</v>
      </c>
      <c r="BN219" s="9">
        <v>54.335056991578753</v>
      </c>
      <c r="BY219" s="9"/>
      <c r="BZ219" s="9"/>
      <c r="CA219" s="33"/>
      <c r="CB219" s="9"/>
      <c r="CC219" s="9"/>
      <c r="CD219" s="33"/>
    </row>
    <row r="220" spans="1:82" x14ac:dyDescent="0.25">
      <c r="A220" s="6">
        <v>74.2</v>
      </c>
      <c r="B220" s="7" t="b">
        <v>1</v>
      </c>
      <c r="U220" s="9"/>
      <c r="V220" s="9"/>
      <c r="W220" s="10"/>
      <c r="X220" s="20"/>
      <c r="Y220" s="20"/>
      <c r="Z220" s="20"/>
      <c r="AA220" s="20"/>
      <c r="AB220" s="20"/>
      <c r="AC220" s="20"/>
      <c r="AD220" s="20"/>
      <c r="AE220" s="20"/>
      <c r="AG220" s="9"/>
      <c r="AH220" s="9"/>
      <c r="AI220" s="10"/>
      <c r="AJ220" s="20"/>
      <c r="AK220" s="20"/>
      <c r="AL220" s="20"/>
      <c r="AM220" s="20"/>
      <c r="AN220" s="20"/>
      <c r="AO220" s="20"/>
      <c r="AP220" s="20"/>
      <c r="AQ220" s="20"/>
      <c r="AS220" s="9"/>
      <c r="AT220" s="9"/>
      <c r="AU220" s="10"/>
      <c r="AV220" s="20"/>
      <c r="AW220" s="20"/>
      <c r="AX220" s="20"/>
      <c r="AY220" s="20"/>
      <c r="AZ220" s="20"/>
      <c r="BA220" s="20"/>
      <c r="BB220" s="20"/>
      <c r="BC220" s="20"/>
      <c r="BE220" s="20">
        <v>7.359972677595629E-2</v>
      </c>
      <c r="BF220" s="9">
        <v>52.8</v>
      </c>
      <c r="BG220" s="9">
        <v>55.420135365529674</v>
      </c>
      <c r="BH220" s="9">
        <v>55.36129603889659</v>
      </c>
      <c r="BI220" s="9">
        <v>5.292168304501085</v>
      </c>
      <c r="BJ220" s="9">
        <v>55.215945226663024</v>
      </c>
      <c r="BK220" s="9">
        <v>55.386396736351855</v>
      </c>
      <c r="BL220" s="9">
        <v>48.198785646227307</v>
      </c>
      <c r="BM220" s="9">
        <f ca="1"/>
        <v>55.574751900486191</v>
      </c>
      <c r="BN220" s="9">
        <v>54.360309050070299</v>
      </c>
      <c r="BY220" s="9"/>
      <c r="BZ220" s="9"/>
      <c r="CA220" s="33"/>
      <c r="CB220" s="9"/>
      <c r="CC220" s="9"/>
      <c r="CD220" s="33"/>
    </row>
    <row r="221" spans="1:82" x14ac:dyDescent="0.25">
      <c r="A221" s="6">
        <v>74.099999999999994</v>
      </c>
      <c r="B221" s="7" t="b">
        <v>1</v>
      </c>
      <c r="U221" s="9"/>
      <c r="V221" s="9"/>
      <c r="W221" s="10"/>
      <c r="X221" s="20"/>
      <c r="Y221" s="20"/>
      <c r="Z221" s="20"/>
      <c r="AA221" s="20"/>
      <c r="AB221" s="20"/>
      <c r="AC221" s="20"/>
      <c r="AD221" s="20"/>
      <c r="AE221" s="20"/>
      <c r="AG221" s="9"/>
      <c r="AH221" s="9"/>
      <c r="AI221" s="10"/>
      <c r="AJ221" s="20"/>
      <c r="AK221" s="20"/>
      <c r="AL221" s="20"/>
      <c r="AM221" s="20"/>
      <c r="AN221" s="20"/>
      <c r="AO221" s="20"/>
      <c r="AP221" s="20"/>
      <c r="AQ221" s="20"/>
      <c r="AS221" s="9"/>
      <c r="AT221" s="9"/>
      <c r="AU221" s="10"/>
      <c r="AV221" s="20"/>
      <c r="AW221" s="20"/>
      <c r="AX221" s="20"/>
      <c r="AY221" s="20"/>
      <c r="AZ221" s="20"/>
      <c r="BA221" s="20"/>
      <c r="BB221" s="20"/>
      <c r="BC221" s="20"/>
      <c r="BE221" s="20">
        <v>7.3941256830601099E-2</v>
      </c>
      <c r="BF221" s="9">
        <v>52.8</v>
      </c>
      <c r="BG221" s="9">
        <v>55.443405417192821</v>
      </c>
      <c r="BH221" s="9">
        <v>55.381192028966069</v>
      </c>
      <c r="BI221" s="9">
        <v>5.317693722081585</v>
      </c>
      <c r="BJ221" s="9">
        <v>55.245117046033933</v>
      </c>
      <c r="BK221" s="9">
        <v>55.407304573870995</v>
      </c>
      <c r="BL221" s="9">
        <v>48.226483216737009</v>
      </c>
      <c r="BM221" s="9">
        <f ca="1"/>
        <v>55.594815933662446</v>
      </c>
      <c r="BN221" s="9">
        <v>54.385485674187052</v>
      </c>
      <c r="BY221" s="9"/>
      <c r="BZ221" s="9"/>
      <c r="CA221" s="33"/>
      <c r="CB221" s="9"/>
      <c r="CC221" s="9"/>
      <c r="CD221" s="33"/>
    </row>
    <row r="222" spans="1:82" x14ac:dyDescent="0.25">
      <c r="A222" s="6">
        <v>73.900000000000006</v>
      </c>
      <c r="B222" s="7" t="b">
        <v>1</v>
      </c>
      <c r="U222" s="9"/>
      <c r="V222" s="9"/>
      <c r="W222" s="10"/>
      <c r="X222" s="20"/>
      <c r="Y222" s="20"/>
      <c r="Z222" s="20"/>
      <c r="AA222" s="20"/>
      <c r="AB222" s="20"/>
      <c r="AC222" s="20"/>
      <c r="AD222" s="20"/>
      <c r="AE222" s="20"/>
      <c r="AG222" s="9"/>
      <c r="AH222" s="9"/>
      <c r="AI222" s="10"/>
      <c r="AJ222" s="20"/>
      <c r="AK222" s="20"/>
      <c r="AL222" s="20"/>
      <c r="AM222" s="20"/>
      <c r="AN222" s="20"/>
      <c r="AO222" s="20"/>
      <c r="AP222" s="20"/>
      <c r="AQ222" s="20"/>
      <c r="AS222" s="9"/>
      <c r="AT222" s="9"/>
      <c r="AU222" s="10"/>
      <c r="AV222" s="20"/>
      <c r="AW222" s="20"/>
      <c r="AX222" s="20"/>
      <c r="AY222" s="20"/>
      <c r="AZ222" s="20"/>
      <c r="BA222" s="20"/>
      <c r="BB222" s="20"/>
      <c r="BC222" s="20"/>
      <c r="BE222" s="20">
        <v>7.4282786885245908E-2</v>
      </c>
      <c r="BF222" s="9">
        <v>52.8</v>
      </c>
      <c r="BG222" s="9">
        <v>55.466593484004079</v>
      </c>
      <c r="BH222" s="9">
        <v>55.401025034212672</v>
      </c>
      <c r="BI222" s="9">
        <v>5.3432285551612297</v>
      </c>
      <c r="BJ222" s="9">
        <v>55.274175166156041</v>
      </c>
      <c r="BK222" s="9">
        <v>55.428144080476663</v>
      </c>
      <c r="BL222" s="9">
        <v>48.254116894095198</v>
      </c>
      <c r="BM222" s="9">
        <f ca="1"/>
        <v>55.614816440697723</v>
      </c>
      <c r="BN222" s="9">
        <v>54.41058746373993</v>
      </c>
      <c r="BY222" s="9"/>
      <c r="BZ222" s="9"/>
      <c r="CA222" s="33"/>
      <c r="CB222" s="9"/>
      <c r="CC222" s="9"/>
      <c r="CD222" s="33"/>
    </row>
    <row r="223" spans="1:82" x14ac:dyDescent="0.25">
      <c r="A223" s="6">
        <v>73.8</v>
      </c>
      <c r="B223" s="7" t="b">
        <v>1</v>
      </c>
      <c r="U223" s="9"/>
      <c r="V223" s="9"/>
      <c r="W223" s="10"/>
      <c r="X223" s="20"/>
      <c r="Y223" s="20"/>
      <c r="Z223" s="20"/>
      <c r="AA223" s="20"/>
      <c r="AB223" s="20"/>
      <c r="AC223" s="20"/>
      <c r="AD223" s="20"/>
      <c r="AE223" s="20"/>
      <c r="AG223" s="9"/>
      <c r="AH223" s="9"/>
      <c r="AI223" s="10"/>
      <c r="AJ223" s="20"/>
      <c r="AK223" s="20"/>
      <c r="AL223" s="20"/>
      <c r="AM223" s="20"/>
      <c r="AN223" s="20"/>
      <c r="AO223" s="20"/>
      <c r="AP223" s="20"/>
      <c r="AQ223" s="20"/>
      <c r="AS223" s="9"/>
      <c r="AT223" s="9"/>
      <c r="AU223" s="10"/>
      <c r="AV223" s="20"/>
      <c r="AW223" s="20"/>
      <c r="AX223" s="20"/>
      <c r="AY223" s="20"/>
      <c r="AZ223" s="20"/>
      <c r="BA223" s="20"/>
      <c r="BB223" s="20"/>
      <c r="BC223" s="20"/>
      <c r="BE223" s="20">
        <v>7.4624316939890717E-2</v>
      </c>
      <c r="BF223" s="9">
        <v>52.8</v>
      </c>
      <c r="BG223" s="9">
        <v>55.489700278128353</v>
      </c>
      <c r="BH223" s="9">
        <v>55.420795591304973</v>
      </c>
      <c r="BI223" s="9">
        <v>5.3687728106887107</v>
      </c>
      <c r="BJ223" s="9">
        <v>55.303120579905872</v>
      </c>
      <c r="BK223" s="9">
        <v>55.448915840546228</v>
      </c>
      <c r="BL223" s="9">
        <v>48.281687118441312</v>
      </c>
      <c r="BM223" s="9">
        <f ca="1"/>
        <v>55.634753943548915</v>
      </c>
      <c r="BN223" s="9">
        <v>54.435615011074887</v>
      </c>
      <c r="BY223" s="9"/>
      <c r="BZ223" s="9"/>
      <c r="CA223" s="33"/>
      <c r="CB223" s="9"/>
      <c r="CC223" s="9"/>
      <c r="CD223" s="33"/>
    </row>
    <row r="224" spans="1:82" x14ac:dyDescent="0.25">
      <c r="A224" s="6">
        <v>73.7</v>
      </c>
      <c r="B224" s="7" t="b">
        <v>1</v>
      </c>
      <c r="U224" s="9"/>
      <c r="V224" s="9"/>
      <c r="W224" s="10"/>
      <c r="X224" s="20"/>
      <c r="Y224" s="20"/>
      <c r="Z224" s="20"/>
      <c r="AA224" s="20"/>
      <c r="AB224" s="20"/>
      <c r="AC224" s="20"/>
      <c r="AD224" s="20"/>
      <c r="AE224" s="20"/>
      <c r="AG224" s="9"/>
      <c r="AH224" s="9"/>
      <c r="AI224" s="10"/>
      <c r="AJ224" s="20"/>
      <c r="AK224" s="20"/>
      <c r="AL224" s="20"/>
      <c r="AM224" s="20"/>
      <c r="AN224" s="20"/>
      <c r="AO224" s="20"/>
      <c r="AP224" s="20"/>
      <c r="AQ224" s="20"/>
      <c r="AS224" s="9"/>
      <c r="AT224" s="9"/>
      <c r="AU224" s="10"/>
      <c r="AV224" s="20"/>
      <c r="AW224" s="20"/>
      <c r="AX224" s="20"/>
      <c r="AY224" s="20"/>
      <c r="AZ224" s="20"/>
      <c r="BA224" s="20"/>
      <c r="BB224" s="20"/>
      <c r="BC224" s="20"/>
      <c r="BE224" s="20">
        <v>7.4965846994535526E-2</v>
      </c>
      <c r="BF224" s="9">
        <v>52.9</v>
      </c>
      <c r="BG224" s="9">
        <v>55.512726502358021</v>
      </c>
      <c r="BH224" s="9">
        <v>55.44050422996844</v>
      </c>
      <c r="BI224" s="9">
        <v>5.3943264956204491</v>
      </c>
      <c r="BJ224" s="9">
        <v>55.331954267048424</v>
      </c>
      <c r="BK224" s="9">
        <v>55.469620430865675</v>
      </c>
      <c r="BL224" s="9">
        <v>48.309194324884558</v>
      </c>
      <c r="BM224" s="9">
        <f ca="1"/>
        <v>55.654628957553214</v>
      </c>
      <c r="BN224" s="9">
        <v>54.460568901199629</v>
      </c>
      <c r="BY224" s="9"/>
      <c r="BZ224" s="9"/>
      <c r="CA224" s="33"/>
      <c r="CB224" s="9"/>
      <c r="CC224" s="9"/>
      <c r="CD224" s="33"/>
    </row>
    <row r="225" spans="1:82" x14ac:dyDescent="0.25">
      <c r="A225" s="6">
        <v>73.5</v>
      </c>
      <c r="B225" s="7" t="b">
        <v>1</v>
      </c>
      <c r="U225" s="9"/>
      <c r="V225" s="9"/>
      <c r="W225" s="10"/>
      <c r="X225" s="20"/>
      <c r="Y225" s="20"/>
      <c r="Z225" s="20"/>
      <c r="AA225" s="20"/>
      <c r="AB225" s="20"/>
      <c r="AC225" s="20"/>
      <c r="AD225" s="20"/>
      <c r="AE225" s="20"/>
      <c r="AG225" s="9"/>
      <c r="AH225" s="9"/>
      <c r="AI225" s="10"/>
      <c r="AJ225" s="20"/>
      <c r="AK225" s="20"/>
      <c r="AL225" s="20"/>
      <c r="AM225" s="20"/>
      <c r="AN225" s="20"/>
      <c r="AO225" s="20"/>
      <c r="AP225" s="20"/>
      <c r="AQ225" s="20"/>
      <c r="AS225" s="9"/>
      <c r="AT225" s="9"/>
      <c r="AU225" s="10"/>
      <c r="AV225" s="20"/>
      <c r="AW225" s="20"/>
      <c r="AX225" s="20"/>
      <c r="AY225" s="20"/>
      <c r="AZ225" s="20"/>
      <c r="BA225" s="20"/>
      <c r="BB225" s="20"/>
      <c r="BC225" s="20"/>
      <c r="BE225" s="20">
        <v>7.5307377049180321E-2</v>
      </c>
      <c r="BF225" s="9">
        <v>52.9</v>
      </c>
      <c r="BG225" s="9">
        <v>55.535672850278686</v>
      </c>
      <c r="BH225" s="9">
        <v>55.460151473106514</v>
      </c>
      <c r="BI225" s="9">
        <v>5.4198896169205355</v>
      </c>
      <c r="BJ225" s="9">
        <v>55.360677194469098</v>
      </c>
      <c r="BK225" s="9">
        <v>55.490258420762679</v>
      </c>
      <c r="BL225" s="9">
        <v>48.336638943584077</v>
      </c>
      <c r="BM225" s="9">
        <f ca="1"/>
        <v>55.674441991542047</v>
      </c>
      <c r="BN225" s="9">
        <v>54.485449711907592</v>
      </c>
      <c r="BY225" s="9"/>
      <c r="BZ225" s="9"/>
      <c r="CA225" s="33"/>
      <c r="CB225" s="9"/>
      <c r="CC225" s="9"/>
      <c r="CD225" s="33"/>
    </row>
    <row r="226" spans="1:82" x14ac:dyDescent="0.25">
      <c r="A226" s="6">
        <v>73.400000000000006</v>
      </c>
      <c r="B226" s="7" t="b">
        <v>1</v>
      </c>
      <c r="U226" s="9"/>
      <c r="V226" s="9"/>
      <c r="W226" s="10"/>
      <c r="X226" s="20"/>
      <c r="Y226" s="20"/>
      <c r="Z226" s="20"/>
      <c r="AA226" s="20"/>
      <c r="AB226" s="20"/>
      <c r="AC226" s="20"/>
      <c r="AD226" s="20"/>
      <c r="AE226" s="20"/>
      <c r="AG226" s="9"/>
      <c r="AH226" s="9"/>
      <c r="AI226" s="10"/>
      <c r="AJ226" s="20"/>
      <c r="AK226" s="20"/>
      <c r="AL226" s="20"/>
      <c r="AM226" s="20"/>
      <c r="AN226" s="20"/>
      <c r="AO226" s="20"/>
      <c r="AP226" s="20"/>
      <c r="AQ226" s="20"/>
      <c r="AS226" s="9"/>
      <c r="AT226" s="9"/>
      <c r="AU226" s="10"/>
      <c r="AV226" s="20"/>
      <c r="AW226" s="20"/>
      <c r="AX226" s="20"/>
      <c r="AY226" s="20"/>
      <c r="AZ226" s="20"/>
      <c r="BA226" s="20"/>
      <c r="BB226" s="20"/>
      <c r="BC226" s="20"/>
      <c r="BE226" s="20">
        <v>7.564890710382513E-2</v>
      </c>
      <c r="BF226" s="9">
        <v>52.9</v>
      </c>
      <c r="BG226" s="9">
        <v>55.558540006431222</v>
      </c>
      <c r="BH226" s="9">
        <v>55.479737836919547</v>
      </c>
      <c r="BI226" s="9">
        <v>5.4454621815608073</v>
      </c>
      <c r="BJ226" s="9">
        <v>55.389290316400611</v>
      </c>
      <c r="BK226" s="9">
        <v>55.510830372236633</v>
      </c>
      <c r="BL226" s="9">
        <v>48.364021399827379</v>
      </c>
      <c r="BM226" s="9">
        <f ca="1"/>
        <v>55.694193547952359</v>
      </c>
      <c r="BN226" s="9">
        <v>54.510258013899289</v>
      </c>
      <c r="BY226" s="9"/>
      <c r="BZ226" s="9"/>
      <c r="CA226" s="33"/>
      <c r="CB226" s="9"/>
      <c r="CC226" s="9"/>
      <c r="CD226" s="33"/>
    </row>
    <row r="227" spans="1:82" x14ac:dyDescent="0.25">
      <c r="A227" s="6">
        <v>73.3</v>
      </c>
      <c r="B227" s="7" t="b">
        <v>1</v>
      </c>
      <c r="U227" s="9"/>
      <c r="V227" s="9"/>
      <c r="W227" s="10"/>
      <c r="X227" s="20"/>
      <c r="Y227" s="20"/>
      <c r="Z227" s="20"/>
      <c r="AA227" s="20"/>
      <c r="AB227" s="20"/>
      <c r="AC227" s="20"/>
      <c r="AD227" s="20"/>
      <c r="AE227" s="20"/>
      <c r="AG227" s="9"/>
      <c r="AH227" s="9"/>
      <c r="AI227" s="10"/>
      <c r="AJ227" s="20"/>
      <c r="AK227" s="20"/>
      <c r="AL227" s="20"/>
      <c r="AM227" s="20"/>
      <c r="AN227" s="20"/>
      <c r="AO227" s="20"/>
      <c r="AP227" s="20"/>
      <c r="AQ227" s="20"/>
      <c r="AS227" s="9"/>
      <c r="AT227" s="9"/>
      <c r="AU227" s="10"/>
      <c r="AV227" s="20"/>
      <c r="AW227" s="20"/>
      <c r="AX227" s="20"/>
      <c r="AY227" s="20"/>
      <c r="AZ227" s="20"/>
      <c r="BA227" s="20"/>
      <c r="BB227" s="20"/>
      <c r="BC227" s="20"/>
      <c r="BE227" s="20">
        <v>7.599043715846994E-2</v>
      </c>
      <c r="BF227" s="9">
        <v>52.9</v>
      </c>
      <c r="BG227" s="9">
        <v>55.581328646470439</v>
      </c>
      <c r="BH227" s="9">
        <v>55.499263831020826</v>
      </c>
      <c r="BI227" s="9">
        <v>5.4710441965208298</v>
      </c>
      <c r="BJ227" s="9">
        <v>55.417794574644866</v>
      </c>
      <c r="BK227" s="9">
        <v>55.53133684008597</v>
      </c>
      <c r="BL227" s="9">
        <v>48.391342114107267</v>
      </c>
      <c r="BM227" s="9">
        <f ca="1"/>
        <v>55.713884122935667</v>
      </c>
      <c r="BN227" s="9">
        <v>54.534994370901082</v>
      </c>
      <c r="BY227" s="9"/>
      <c r="BZ227" s="9"/>
      <c r="CA227" s="33"/>
      <c r="CB227" s="9"/>
      <c r="CC227" s="9"/>
      <c r="CD227" s="33"/>
    </row>
    <row r="228" spans="1:82" x14ac:dyDescent="0.25">
      <c r="A228" s="6">
        <v>72.3</v>
      </c>
      <c r="B228" s="7" t="b">
        <v>1</v>
      </c>
      <c r="U228" s="9"/>
      <c r="V228" s="9"/>
      <c r="W228" s="10"/>
      <c r="X228" s="20"/>
      <c r="Y228" s="20"/>
      <c r="Z228" s="20"/>
      <c r="AA228" s="20"/>
      <c r="AB228" s="20"/>
      <c r="AC228" s="20"/>
      <c r="AD228" s="20"/>
      <c r="AE228" s="20"/>
      <c r="AG228" s="9"/>
      <c r="AH228" s="9"/>
      <c r="AI228" s="10"/>
      <c r="AJ228" s="20"/>
      <c r="AK228" s="20"/>
      <c r="AL228" s="20"/>
      <c r="AM228" s="20"/>
      <c r="AN228" s="20"/>
      <c r="AO228" s="20"/>
      <c r="AP228" s="20"/>
      <c r="AQ228" s="20"/>
      <c r="AS228" s="9"/>
      <c r="AT228" s="9"/>
      <c r="AU228" s="10"/>
      <c r="AV228" s="20"/>
      <c r="AW228" s="20"/>
      <c r="AX228" s="20"/>
      <c r="AY228" s="20"/>
      <c r="AZ228" s="20"/>
      <c r="BA228" s="20"/>
      <c r="BB228" s="20"/>
      <c r="BC228" s="20"/>
      <c r="BE228" s="20">
        <v>7.6331967213114749E-2</v>
      </c>
      <c r="BF228" s="9">
        <v>53</v>
      </c>
      <c r="BG228" s="9">
        <v>55.604039437319919</v>
      </c>
      <c r="BH228" s="9">
        <v>55.518729958550011</v>
      </c>
      <c r="BI228" s="9">
        <v>5.4966356687878841</v>
      </c>
      <c r="BJ228" s="9">
        <v>55.446190898789887</v>
      </c>
      <c r="BK228" s="9">
        <v>55.551778372032587</v>
      </c>
      <c r="BL228" s="9">
        <v>48.418601502197177</v>
      </c>
      <c r="BM228" s="9">
        <f ca="1"/>
        <v>55.733514206464619</v>
      </c>
      <c r="BN228" s="9">
        <v>54.559659339781405</v>
      </c>
      <c r="BY228" s="9"/>
      <c r="BZ228" s="9"/>
      <c r="CA228" s="33"/>
      <c r="CB228" s="9"/>
      <c r="CC228" s="9"/>
      <c r="CD228" s="33"/>
    </row>
    <row r="229" spans="1:82" x14ac:dyDescent="0.25">
      <c r="A229" s="6">
        <v>72</v>
      </c>
      <c r="B229" s="7" t="b">
        <v>1</v>
      </c>
      <c r="U229" s="9"/>
      <c r="V229" s="9"/>
      <c r="W229" s="10"/>
      <c r="X229" s="20"/>
      <c r="Y229" s="20"/>
      <c r="Z229" s="20"/>
      <c r="AA229" s="20"/>
      <c r="AB229" s="20"/>
      <c r="AC229" s="20"/>
      <c r="AD229" s="20"/>
      <c r="AE229" s="20"/>
      <c r="AG229" s="9"/>
      <c r="AH229" s="9"/>
      <c r="AI229" s="10"/>
      <c r="AJ229" s="20"/>
      <c r="AK229" s="20"/>
      <c r="AL229" s="20"/>
      <c r="AM229" s="20"/>
      <c r="AN229" s="20"/>
      <c r="AO229" s="20"/>
      <c r="AP229" s="20"/>
      <c r="AQ229" s="20"/>
      <c r="AS229" s="9"/>
      <c r="AT229" s="9"/>
      <c r="AU229" s="10"/>
      <c r="AV229" s="20"/>
      <c r="AW229" s="20"/>
      <c r="AX229" s="20"/>
      <c r="AY229" s="20"/>
      <c r="AZ229" s="20"/>
      <c r="BA229" s="20"/>
      <c r="BB229" s="20"/>
      <c r="BC229" s="20"/>
      <c r="BE229" s="20">
        <v>7.6673497267759558E-2</v>
      </c>
      <c r="BF229" s="9">
        <v>53</v>
      </c>
      <c r="BG229" s="9">
        <v>55.626673037323847</v>
      </c>
      <c r="BH229" s="9">
        <v>55.538136716284328</v>
      </c>
      <c r="BI229" s="9">
        <v>5.5222366053570271</v>
      </c>
      <c r="BJ229" s="9">
        <v>55.47448020642215</v>
      </c>
      <c r="BK229" s="9">
        <v>55.572155508843707</v>
      </c>
      <c r="BL229" s="9">
        <v>48.445799975224965</v>
      </c>
      <c r="BM229" s="9">
        <f ca="1"/>
        <v>55.753084282437399</v>
      </c>
      <c r="BN229" s="9">
        <v>54.584253470664592</v>
      </c>
      <c r="BY229" s="9"/>
      <c r="BZ229" s="9"/>
      <c r="CA229" s="33"/>
      <c r="CB229" s="9"/>
      <c r="CC229" s="9"/>
      <c r="CD229" s="33"/>
    </row>
    <row r="230" spans="1:82" x14ac:dyDescent="0.25">
      <c r="A230" s="6">
        <v>71.7</v>
      </c>
      <c r="B230" s="7" t="b">
        <v>1</v>
      </c>
      <c r="U230" s="9"/>
      <c r="V230" s="9"/>
      <c r="W230" s="10"/>
      <c r="X230" s="20"/>
      <c r="Y230" s="20"/>
      <c r="Z230" s="20"/>
      <c r="AA230" s="20"/>
      <c r="AB230" s="20"/>
      <c r="AC230" s="20"/>
      <c r="AD230" s="20"/>
      <c r="AE230" s="20"/>
      <c r="AG230" s="9"/>
      <c r="AH230" s="9"/>
      <c r="AI230" s="10"/>
      <c r="AJ230" s="20"/>
      <c r="AK230" s="20"/>
      <c r="AL230" s="20"/>
      <c r="AM230" s="20"/>
      <c r="AN230" s="20"/>
      <c r="AO230" s="20"/>
      <c r="AP230" s="20"/>
      <c r="AQ230" s="20"/>
      <c r="AS230" s="9"/>
      <c r="AT230" s="9"/>
      <c r="AU230" s="10"/>
      <c r="AV230" s="20"/>
      <c r="AW230" s="20"/>
      <c r="AX230" s="20"/>
      <c r="AY230" s="20"/>
      <c r="AZ230" s="20"/>
      <c r="BA230" s="20"/>
      <c r="BB230" s="20"/>
      <c r="BC230" s="20"/>
      <c r="BE230" s="20">
        <v>7.7015027322404367E-2</v>
      </c>
      <c r="BF230" s="9">
        <v>53</v>
      </c>
      <c r="BG230" s="9">
        <v>55.649230096395186</v>
      </c>
      <c r="BH230" s="9">
        <v>55.557484594747294</v>
      </c>
      <c r="BI230" s="9">
        <v>5.5478470132310829</v>
      </c>
      <c r="BJ230" s="9">
        <v>55.502663403334203</v>
      </c>
      <c r="BK230" s="9">
        <v>55.592468784450915</v>
      </c>
      <c r="BL230" s="9">
        <v>48.4729379397453</v>
      </c>
      <c r="BM230" s="9">
        <f ca="1"/>
        <v>55.772594828779859</v>
      </c>
      <c r="BN230" s="9">
        <v>54.608777307042295</v>
      </c>
      <c r="BY230" s="9"/>
      <c r="BZ230" s="9"/>
      <c r="CA230" s="33"/>
      <c r="CB230" s="9"/>
      <c r="CC230" s="9"/>
      <c r="CD230" s="33"/>
    </row>
    <row r="231" spans="1:82" x14ac:dyDescent="0.25">
      <c r="A231" s="6">
        <v>71.900000000000006</v>
      </c>
      <c r="B231" s="7" t="b">
        <v>1</v>
      </c>
      <c r="U231" s="9"/>
      <c r="V231" s="9"/>
      <c r="W231" s="10"/>
      <c r="X231" s="20"/>
      <c r="Y231" s="20"/>
      <c r="Z231" s="20"/>
      <c r="AA231" s="20"/>
      <c r="AB231" s="20"/>
      <c r="AC231" s="20"/>
      <c r="AD231" s="20"/>
      <c r="AE231" s="20"/>
      <c r="AG231" s="9"/>
      <c r="AH231" s="9"/>
      <c r="AI231" s="10"/>
      <c r="AJ231" s="20"/>
      <c r="AK231" s="20"/>
      <c r="AL231" s="20"/>
      <c r="AM231" s="20"/>
      <c r="AN231" s="20"/>
      <c r="AO231" s="20"/>
      <c r="AP231" s="20"/>
      <c r="AQ231" s="20"/>
      <c r="AS231" s="9"/>
      <c r="AT231" s="9"/>
      <c r="AU231" s="10"/>
      <c r="AV231" s="20"/>
      <c r="AW231" s="20"/>
      <c r="AX231" s="20"/>
      <c r="AY231" s="20"/>
      <c r="AZ231" s="20"/>
      <c r="BA231" s="20"/>
      <c r="BB231" s="20"/>
      <c r="BC231" s="20"/>
      <c r="BE231" s="20">
        <v>7.7356557377049176E-2</v>
      </c>
      <c r="BF231" s="9">
        <v>53.1</v>
      </c>
      <c r="BG231" s="9">
        <v>55.671711256161011</v>
      </c>
      <c r="BH231" s="9">
        <v>55.576774078314969</v>
      </c>
      <c r="BI231" s="9">
        <v>5.5734668994206205</v>
      </c>
      <c r="BJ231" s="9">
        <v>55.530741383727808</v>
      </c>
      <c r="BK231" s="9">
        <v>55.612718726066859</v>
      </c>
      <c r="BL231" s="9">
        <v>48.500015797810534</v>
      </c>
      <c r="BM231" s="9">
        <f ca="1"/>
        <v>55.792046317545484</v>
      </c>
      <c r="BN231" s="9">
        <v>54.633231385882496</v>
      </c>
      <c r="BY231" s="9"/>
      <c r="BZ231" s="9"/>
      <c r="CA231" s="33"/>
      <c r="CB231" s="9"/>
      <c r="CC231" s="9"/>
      <c r="CD231" s="33"/>
    </row>
    <row r="232" spans="1:82" x14ac:dyDescent="0.25">
      <c r="A232" s="6">
        <v>72</v>
      </c>
      <c r="B232" s="7" t="b">
        <v>1</v>
      </c>
      <c r="U232" s="9"/>
      <c r="V232" s="9"/>
      <c r="W232" s="10"/>
      <c r="X232" s="20"/>
      <c r="Y232" s="20"/>
      <c r="Z232" s="20"/>
      <c r="AA232" s="20"/>
      <c r="AB232" s="20"/>
      <c r="AC232" s="20"/>
      <c r="AD232" s="20"/>
      <c r="AE232" s="20"/>
      <c r="AG232" s="9"/>
      <c r="AH232" s="9"/>
      <c r="AI232" s="10"/>
      <c r="AJ232" s="20"/>
      <c r="AK232" s="20"/>
      <c r="AL232" s="20"/>
      <c r="AM232" s="20"/>
      <c r="AN232" s="20"/>
      <c r="AO232" s="20"/>
      <c r="AP232" s="20"/>
      <c r="AQ232" s="20"/>
      <c r="AS232" s="9"/>
      <c r="AT232" s="9"/>
      <c r="AU232" s="10"/>
      <c r="AV232" s="20"/>
      <c r="AW232" s="20"/>
      <c r="AX232" s="20"/>
      <c r="AY232" s="20"/>
      <c r="AZ232" s="20"/>
      <c r="BA232" s="20"/>
      <c r="BB232" s="20"/>
      <c r="BC232" s="20"/>
      <c r="BE232" s="20">
        <v>7.7698087431693985E-2</v>
      </c>
      <c r="BF232" s="9">
        <v>53.1</v>
      </c>
      <c r="BG232" s="9">
        <v>55.694117150104418</v>
      </c>
      <c r="BH232" s="9">
        <v>55.596005645320226</v>
      </c>
      <c r="BI232" s="9">
        <v>5.5990962709440266</v>
      </c>
      <c r="BJ232" s="9">
        <v>55.558715030412728</v>
      </c>
      <c r="BK232" s="9">
        <v>55.632905854299274</v>
      </c>
      <c r="BL232" s="9">
        <v>48.527033947040223</v>
      </c>
      <c r="BM232" s="9">
        <f ca="1"/>
        <v>55.811439215013252</v>
      </c>
      <c r="BN232" s="9">
        <v>54.657616237736448</v>
      </c>
      <c r="BY232" s="9"/>
      <c r="BZ232" s="9"/>
      <c r="CA232" s="33"/>
      <c r="CB232" s="9"/>
      <c r="CC232" s="9"/>
      <c r="CD232" s="33"/>
    </row>
    <row r="233" spans="1:82" x14ac:dyDescent="0.25">
      <c r="A233" s="6">
        <v>73</v>
      </c>
      <c r="B233" s="7" t="b">
        <v>1</v>
      </c>
      <c r="U233" s="9"/>
      <c r="V233" s="9"/>
      <c r="W233" s="10"/>
      <c r="X233" s="20"/>
      <c r="Y233" s="20"/>
      <c r="Z233" s="20"/>
      <c r="AA233" s="20"/>
      <c r="AB233" s="20"/>
      <c r="AC233" s="20"/>
      <c r="AD233" s="20"/>
      <c r="AE233" s="20"/>
      <c r="AG233" s="9"/>
      <c r="AH233" s="9"/>
      <c r="AI233" s="10"/>
      <c r="AJ233" s="20"/>
      <c r="AK233" s="20"/>
      <c r="AL233" s="20"/>
      <c r="AM233" s="20"/>
      <c r="AN233" s="20"/>
      <c r="AO233" s="20"/>
      <c r="AP233" s="20"/>
      <c r="AQ233" s="20"/>
      <c r="AS233" s="9"/>
      <c r="AT233" s="9"/>
      <c r="AU233" s="10"/>
      <c r="AV233" s="20"/>
      <c r="AW233" s="20"/>
      <c r="AX233" s="20"/>
      <c r="AY233" s="20"/>
      <c r="AZ233" s="20"/>
      <c r="BA233" s="20"/>
      <c r="BB233" s="20"/>
      <c r="BC233" s="20"/>
      <c r="BE233" s="20">
        <v>7.8039617486338794E-2</v>
      </c>
      <c r="BF233" s="9">
        <v>53.1</v>
      </c>
      <c r="BG233" s="9">
        <v>55.716448403703374</v>
      </c>
      <c r="BH233" s="9">
        <v>55.615179768154363</v>
      </c>
      <c r="BI233" s="9">
        <v>5.624735134827481</v>
      </c>
      <c r="BJ233" s="9">
        <v>55.586585215001229</v>
      </c>
      <c r="BK233" s="9">
        <v>55.653030683262642</v>
      </c>
      <c r="BL233" s="9">
        <v>48.553992780689228</v>
      </c>
      <c r="BM233" s="9">
        <f ca="1"/>
        <v>55.830773981783452</v>
      </c>
      <c r="BN233" s="9">
        <v>54.681932386843208</v>
      </c>
      <c r="BY233" s="9"/>
      <c r="BZ233" s="9"/>
      <c r="CA233" s="33"/>
      <c r="CB233" s="9"/>
      <c r="CC233" s="9"/>
      <c r="CD233" s="33"/>
    </row>
    <row r="234" spans="1:82" x14ac:dyDescent="0.25">
      <c r="A234" s="6">
        <v>70</v>
      </c>
      <c r="B234" s="7" t="b">
        <v>1</v>
      </c>
      <c r="U234" s="9"/>
      <c r="V234" s="9"/>
      <c r="W234" s="10"/>
      <c r="X234" s="20"/>
      <c r="Y234" s="20"/>
      <c r="Z234" s="20"/>
      <c r="AA234" s="20"/>
      <c r="AB234" s="20"/>
      <c r="AC234" s="20"/>
      <c r="AD234" s="20"/>
      <c r="AE234" s="20"/>
      <c r="AG234" s="9"/>
      <c r="AH234" s="9"/>
      <c r="AI234" s="10"/>
      <c r="AJ234" s="20"/>
      <c r="AK234" s="20"/>
      <c r="AL234" s="20"/>
      <c r="AM234" s="20"/>
      <c r="AN234" s="20"/>
      <c r="AO234" s="20"/>
      <c r="AP234" s="20"/>
      <c r="AQ234" s="20"/>
      <c r="AS234" s="9"/>
      <c r="AT234" s="9"/>
      <c r="AU234" s="10"/>
      <c r="AV234" s="20"/>
      <c r="AW234" s="20"/>
      <c r="AX234" s="20"/>
      <c r="AY234" s="20"/>
      <c r="AZ234" s="20"/>
      <c r="BA234" s="20"/>
      <c r="BB234" s="20"/>
      <c r="BC234" s="20"/>
      <c r="BE234" s="20">
        <v>7.8381147540983603E-2</v>
      </c>
      <c r="BF234" s="9">
        <v>53.1</v>
      </c>
      <c r="BG234" s="9">
        <v>55.738705634566969</v>
      </c>
      <c r="BH234" s="9">
        <v>55.634296913367265</v>
      </c>
      <c r="BI234" s="9">
        <v>5.6503834981049508</v>
      </c>
      <c r="BJ234" s="9">
        <v>55.614352798098395</v>
      </c>
      <c r="BK234" s="9">
        <v>55.673093720687547</v>
      </c>
      <c r="BL234" s="9">
        <v>48.580892687714503</v>
      </c>
      <c r="BM234" s="9">
        <f ca="1"/>
        <v>55.850051072871494</v>
      </c>
      <c r="BN234" s="9">
        <v>54.706180351232057</v>
      </c>
      <c r="BY234" s="9"/>
      <c r="BZ234" s="9"/>
      <c r="CA234" s="33"/>
      <c r="CB234" s="9"/>
      <c r="CC234" s="9"/>
      <c r="CD234" s="33"/>
    </row>
    <row r="235" spans="1:82" x14ac:dyDescent="0.25">
      <c r="A235" s="6">
        <v>70</v>
      </c>
      <c r="B235" s="7" t="b">
        <v>1</v>
      </c>
      <c r="U235" s="9"/>
      <c r="V235" s="9"/>
      <c r="W235" s="10"/>
      <c r="X235" s="20"/>
      <c r="Y235" s="20"/>
      <c r="Z235" s="20"/>
      <c r="AA235" s="20"/>
      <c r="AB235" s="20"/>
      <c r="AC235" s="20"/>
      <c r="AD235" s="20"/>
      <c r="AE235" s="20"/>
      <c r="AG235" s="9"/>
      <c r="AH235" s="9"/>
      <c r="AI235" s="10"/>
      <c r="AJ235" s="20"/>
      <c r="AK235" s="20"/>
      <c r="AL235" s="20"/>
      <c r="AM235" s="20"/>
      <c r="AN235" s="20"/>
      <c r="AO235" s="20"/>
      <c r="AP235" s="20"/>
      <c r="AQ235" s="20"/>
      <c r="AS235" s="9"/>
      <c r="AT235" s="9"/>
      <c r="AU235" s="10"/>
      <c r="AV235" s="20"/>
      <c r="AW235" s="20"/>
      <c r="AX235" s="20"/>
      <c r="AY235" s="20"/>
      <c r="AZ235" s="20"/>
      <c r="BA235" s="20"/>
      <c r="BB235" s="20"/>
      <c r="BC235" s="20"/>
      <c r="BE235" s="20">
        <v>7.8722677595628412E-2</v>
      </c>
      <c r="BF235" s="9">
        <v>53.1</v>
      </c>
      <c r="BG235" s="9">
        <v>55.760889452568264</v>
      </c>
      <c r="BH235" s="9">
        <v>55.653357541764613</v>
      </c>
      <c r="BI235" s="9">
        <v>5.6760413678182564</v>
      </c>
      <c r="BJ235" s="9">
        <v>55.642018629488497</v>
      </c>
      <c r="BK235" s="9">
        <v>55.693095468027579</v>
      </c>
      <c r="BL235" s="9">
        <v>48.60773405284057</v>
      </c>
      <c r="BM235" s="9">
        <f ca="1"/>
        <v>55.86927093779979</v>
      </c>
      <c r="BN235" s="9">
        <v>54.730360642822959</v>
      </c>
      <c r="BY235" s="9"/>
      <c r="BZ235" s="9"/>
      <c r="CA235" s="33"/>
      <c r="CB235" s="9"/>
      <c r="CC235" s="9"/>
      <c r="CD235" s="33"/>
    </row>
    <row r="236" spans="1:82" x14ac:dyDescent="0.25">
      <c r="A236" s="6">
        <v>69.8</v>
      </c>
      <c r="B236" s="7" t="b">
        <v>1</v>
      </c>
      <c r="U236" s="9"/>
      <c r="V236" s="9"/>
      <c r="W236" s="10"/>
      <c r="X236" s="20"/>
      <c r="Y236" s="20"/>
      <c r="Z236" s="20"/>
      <c r="AA236" s="20"/>
      <c r="AB236" s="20"/>
      <c r="AC236" s="20"/>
      <c r="AD236" s="20"/>
      <c r="AE236" s="20"/>
      <c r="AG236" s="9"/>
      <c r="AH236" s="9"/>
      <c r="AI236" s="10"/>
      <c r="AJ236" s="20"/>
      <c r="AK236" s="20"/>
      <c r="AL236" s="20"/>
      <c r="AM236" s="20"/>
      <c r="AN236" s="20"/>
      <c r="AO236" s="20"/>
      <c r="AP236" s="20"/>
      <c r="AQ236" s="20"/>
      <c r="AS236" s="9"/>
      <c r="AT236" s="9"/>
      <c r="AU236" s="10"/>
      <c r="AV236" s="20"/>
      <c r="AW236" s="20"/>
      <c r="AX236" s="20"/>
      <c r="AY236" s="20"/>
      <c r="AZ236" s="20"/>
      <c r="BA236" s="20"/>
      <c r="BB236" s="20"/>
      <c r="BC236" s="20"/>
      <c r="BE236" s="20">
        <v>7.9064207650273222E-2</v>
      </c>
      <c r="BF236" s="9">
        <v>53.1</v>
      </c>
      <c r="BG236" s="9">
        <v>55.783000459974744</v>
      </c>
      <c r="BH236" s="9">
        <v>55.672362108503584</v>
      </c>
      <c r="BI236" s="9">
        <v>5.7017087510170201</v>
      </c>
      <c r="BJ236" s="9">
        <v>55.669583548317277</v>
      </c>
      <c r="BK236" s="9">
        <v>55.713036420564123</v>
      </c>
      <c r="BL236" s="9">
        <v>48.634517256623745</v>
      </c>
      <c r="BM236" s="9">
        <f ca="1"/>
        <v>55.888434020687654</v>
      </c>
      <c r="BN236" s="9">
        <v>54.754473767524757</v>
      </c>
      <c r="BY236" s="9"/>
      <c r="BZ236" s="9"/>
      <c r="CA236" s="33"/>
      <c r="CB236" s="9"/>
      <c r="CC236" s="9"/>
      <c r="CD236" s="33"/>
    </row>
    <row r="237" spans="1:82" x14ac:dyDescent="0.25">
      <c r="A237" s="6">
        <v>68.900000000000006</v>
      </c>
      <c r="B237" s="7" t="b">
        <v>1</v>
      </c>
      <c r="U237" s="9"/>
      <c r="V237" s="9"/>
      <c r="W237" s="10"/>
      <c r="X237" s="20"/>
      <c r="Y237" s="20"/>
      <c r="Z237" s="20"/>
      <c r="AA237" s="20"/>
      <c r="AB237" s="20"/>
      <c r="AC237" s="20"/>
      <c r="AD237" s="20"/>
      <c r="AE237" s="20"/>
      <c r="AG237" s="9"/>
      <c r="AH237" s="9"/>
      <c r="AI237" s="10"/>
      <c r="AJ237" s="20"/>
      <c r="AK237" s="20"/>
      <c r="AL237" s="20"/>
      <c r="AM237" s="20"/>
      <c r="AN237" s="20"/>
      <c r="AO237" s="20"/>
      <c r="AP237" s="20"/>
      <c r="AQ237" s="20"/>
      <c r="AS237" s="9"/>
      <c r="AT237" s="9"/>
      <c r="AU237" s="10"/>
      <c r="AV237" s="20"/>
      <c r="AW237" s="20"/>
      <c r="AX237" s="20"/>
      <c r="AY237" s="20"/>
      <c r="AZ237" s="20"/>
      <c r="BA237" s="20"/>
      <c r="BB237" s="20"/>
      <c r="BC237" s="20"/>
      <c r="BE237" s="20">
        <v>7.9405737704918031E-2</v>
      </c>
      <c r="BF237" s="9">
        <v>53.2</v>
      </c>
      <c r="BG237" s="9">
        <v>55.805039251575664</v>
      </c>
      <c r="BH237" s="9">
        <v>55.691311063186575</v>
      </c>
      <c r="BI237" s="9">
        <v>5.7273856547587307</v>
      </c>
      <c r="BJ237" s="9">
        <v>55.697048383270499</v>
      </c>
      <c r="BK237" s="9">
        <v>55.732917067508886</v>
      </c>
      <c r="BL237" s="9">
        <v>48.661242675515027</v>
      </c>
      <c r="BM237" s="9">
        <f ca="1"/>
        <v>55.907540760339451</v>
      </c>
      <c r="BN237" s="9">
        <v>54.778520225331555</v>
      </c>
      <c r="BY237" s="9"/>
      <c r="BZ237" s="9"/>
      <c r="CA237" s="33"/>
      <c r="CB237" s="9"/>
      <c r="CC237" s="9"/>
      <c r="CD237" s="33"/>
    </row>
    <row r="238" spans="1:82" x14ac:dyDescent="0.25">
      <c r="A238" s="6">
        <v>68.099999999999994</v>
      </c>
      <c r="B238" s="7" t="b">
        <v>1</v>
      </c>
      <c r="U238" s="9"/>
      <c r="V238" s="9"/>
      <c r="W238" s="10"/>
      <c r="X238" s="20"/>
      <c r="Y238" s="20"/>
      <c r="Z238" s="20"/>
      <c r="AA238" s="20"/>
      <c r="AB238" s="20"/>
      <c r="AC238" s="20"/>
      <c r="AD238" s="20"/>
      <c r="AE238" s="20"/>
      <c r="AG238" s="9"/>
      <c r="AH238" s="9"/>
      <c r="AI238" s="10"/>
      <c r="AJ238" s="20"/>
      <c r="AK238" s="20"/>
      <c r="AL238" s="20"/>
      <c r="AM238" s="20"/>
      <c r="AN238" s="20"/>
      <c r="AO238" s="20"/>
      <c r="AP238" s="20"/>
      <c r="AQ238" s="20"/>
      <c r="AS238" s="9"/>
      <c r="AT238" s="9"/>
      <c r="AU238" s="10"/>
      <c r="AV238" s="20"/>
      <c r="AW238" s="20"/>
      <c r="AX238" s="20"/>
      <c r="AY238" s="20"/>
      <c r="AZ238" s="20"/>
      <c r="BA238" s="20"/>
      <c r="BB238" s="20"/>
      <c r="BC238" s="20"/>
      <c r="BE238" s="20">
        <v>7.974726775956284E-2</v>
      </c>
      <c r="BF238" s="9">
        <v>53.2</v>
      </c>
      <c r="BG238" s="9">
        <v>55.827006414807109</v>
      </c>
      <c r="BH238" s="9">
        <v>55.710204849952653</v>
      </c>
      <c r="BI238" s="9">
        <v>5.7530720861087365</v>
      </c>
      <c r="BJ238" s="9">
        <v>55.724413952748741</v>
      </c>
      <c r="BK238" s="9">
        <v>55.752737892104278</v>
      </c>
      <c r="BL238" s="9">
        <v>48.687910681921906</v>
      </c>
      <c r="BM238" s="9">
        <f ca="1"/>
        <v>55.926591590330887</v>
      </c>
      <c r="BN238" s="9">
        <v>54.802500510416998</v>
      </c>
      <c r="BY238" s="9"/>
      <c r="BZ238" s="9"/>
      <c r="CA238" s="33"/>
      <c r="CB238" s="9"/>
      <c r="CC238" s="9"/>
      <c r="CD238" s="33"/>
    </row>
    <row r="239" spans="1:82" x14ac:dyDescent="0.25">
      <c r="A239" s="6">
        <v>68.2</v>
      </c>
      <c r="B239" s="7" t="b">
        <v>1</v>
      </c>
      <c r="U239" s="9"/>
      <c r="V239" s="9"/>
      <c r="W239" s="10"/>
      <c r="X239" s="20"/>
      <c r="Y239" s="20"/>
      <c r="Z239" s="20"/>
      <c r="AA239" s="20"/>
      <c r="AB239" s="20"/>
      <c r="AC239" s="20"/>
      <c r="AD239" s="20"/>
      <c r="AE239" s="20"/>
      <c r="AG239" s="9"/>
      <c r="AH239" s="9"/>
      <c r="AI239" s="10"/>
      <c r="AJ239" s="20"/>
      <c r="AK239" s="20"/>
      <c r="AL239" s="20"/>
      <c r="AM239" s="20"/>
      <c r="AN239" s="20"/>
      <c r="AO239" s="20"/>
      <c r="AP239" s="20"/>
      <c r="AQ239" s="20"/>
      <c r="AS239" s="9"/>
      <c r="AT239" s="9"/>
      <c r="AU239" s="10"/>
      <c r="AV239" s="20"/>
      <c r="AW239" s="20"/>
      <c r="AX239" s="20"/>
      <c r="AY239" s="20"/>
      <c r="AZ239" s="20"/>
      <c r="BA239" s="20"/>
      <c r="BB239" s="20"/>
      <c r="BC239" s="20"/>
      <c r="BE239" s="20">
        <v>8.0088797814207649E-2</v>
      </c>
      <c r="BF239" s="9">
        <v>53.2</v>
      </c>
      <c r="BG239" s="9">
        <v>55.848902529874032</v>
      </c>
      <c r="BH239" s="9">
        <v>55.729043907567394</v>
      </c>
      <c r="BI239" s="9">
        <v>5.7787680521402258</v>
      </c>
      <c r="BJ239" s="9">
        <v>55.75168106503839</v>
      </c>
      <c r="BK239" s="9">
        <v>55.772499371721736</v>
      </c>
      <c r="BL239" s="9">
        <v>48.714521644268849</v>
      </c>
      <c r="BM239" s="9">
        <f ca="1"/>
        <v>55.945586939093481</v>
      </c>
      <c r="BN239" s="9">
        <v>54.826415111226794</v>
      </c>
      <c r="BY239" s="9"/>
      <c r="BZ239" s="9"/>
      <c r="CA239" s="33"/>
      <c r="CB239" s="9"/>
      <c r="CC239" s="9"/>
      <c r="CD239" s="33"/>
    </row>
    <row r="240" spans="1:82" x14ac:dyDescent="0.25">
      <c r="A240" s="6">
        <v>67.7</v>
      </c>
      <c r="B240" s="7" t="b">
        <v>1</v>
      </c>
      <c r="U240" s="9"/>
      <c r="V240" s="9"/>
      <c r="W240" s="10"/>
      <c r="X240" s="20"/>
      <c r="Y240" s="20"/>
      <c r="Z240" s="20"/>
      <c r="AA240" s="20"/>
      <c r="AB240" s="20"/>
      <c r="AC240" s="20"/>
      <c r="AD240" s="20"/>
      <c r="AE240" s="20"/>
      <c r="AG240" s="9"/>
      <c r="AH240" s="9"/>
      <c r="AI240" s="10"/>
      <c r="AJ240" s="20"/>
      <c r="AK240" s="20"/>
      <c r="AL240" s="20"/>
      <c r="AM240" s="20"/>
      <c r="AN240" s="20"/>
      <c r="AO240" s="20"/>
      <c r="AP240" s="20"/>
      <c r="AQ240" s="20"/>
      <c r="AS240" s="9"/>
      <c r="AT240" s="9"/>
      <c r="AU240" s="10"/>
      <c r="AV240" s="20"/>
      <c r="AW240" s="20"/>
      <c r="AX240" s="20"/>
      <c r="AY240" s="20"/>
      <c r="AZ240" s="20"/>
      <c r="BA240" s="20"/>
      <c r="BB240" s="20"/>
      <c r="BC240" s="20"/>
      <c r="BE240" s="20">
        <v>8.0430327868852458E-2</v>
      </c>
      <c r="BF240" s="9">
        <v>53.2</v>
      </c>
      <c r="BG240" s="9">
        <v>55.870728169870162</v>
      </c>
      <c r="BH240" s="9">
        <v>55.747828669510731</v>
      </c>
      <c r="BI240" s="9">
        <v>5.8044735599343023</v>
      </c>
      <c r="BJ240" s="9">
        <v>55.778850518479324</v>
      </c>
      <c r="BK240" s="9">
        <v>55.79220197795803</v>
      </c>
      <c r="BL240" s="9">
        <v>48.74107592705672</v>
      </c>
      <c r="BM240" s="9">
        <f ca="1"/>
        <v>55.964527229997415</v>
      </c>
      <c r="BN240" s="9">
        <v>54.850264510569225</v>
      </c>
      <c r="BY240" s="9"/>
      <c r="BZ240" s="9"/>
      <c r="CA240" s="33"/>
      <c r="CB240" s="9"/>
      <c r="CC240" s="9"/>
      <c r="CD240" s="33"/>
    </row>
    <row r="241" spans="1:82" x14ac:dyDescent="0.25">
      <c r="A241" s="6">
        <v>67.2</v>
      </c>
      <c r="B241" s="7" t="b">
        <v>1</v>
      </c>
      <c r="U241" s="9"/>
      <c r="V241" s="9"/>
      <c r="W241" s="10"/>
      <c r="X241" s="20"/>
      <c r="Y241" s="20"/>
      <c r="Z241" s="20"/>
      <c r="AA241" s="20"/>
      <c r="AB241" s="20"/>
      <c r="AC241" s="20"/>
      <c r="AD241" s="20"/>
      <c r="AE241" s="20"/>
      <c r="AG241" s="9"/>
      <c r="AH241" s="9"/>
      <c r="AI241" s="10"/>
      <c r="AJ241" s="20"/>
      <c r="AK241" s="20"/>
      <c r="AL241" s="20"/>
      <c r="AM241" s="20"/>
      <c r="AN241" s="20"/>
      <c r="AO241" s="20"/>
      <c r="AP241" s="20"/>
      <c r="AQ241" s="20"/>
      <c r="AS241" s="9"/>
      <c r="AT241" s="9"/>
      <c r="AU241" s="10"/>
      <c r="AV241" s="20"/>
      <c r="AW241" s="20"/>
      <c r="AX241" s="20"/>
      <c r="AY241" s="20"/>
      <c r="AZ241" s="20"/>
      <c r="BA241" s="20"/>
      <c r="BB241" s="20"/>
      <c r="BC241" s="20"/>
      <c r="BE241" s="20">
        <v>8.0771857923497267E-2</v>
      </c>
      <c r="BF241" s="9">
        <v>53.2</v>
      </c>
      <c r="BG241" s="9">
        <v>55.892483900894973</v>
      </c>
      <c r="BH241" s="9">
        <v>55.76655956406298</v>
      </c>
      <c r="BI241" s="9">
        <v>5.8301886165799237</v>
      </c>
      <c r="BJ241" s="9">
        <v>55.805923101628863</v>
      </c>
      <c r="BK241" s="9">
        <v>55.811846176729539</v>
      </c>
      <c r="BL241" s="9">
        <v>48.767573890921007</v>
      </c>
      <c r="BM241" s="9">
        <f ca="1"/>
        <v>55.983412881432699</v>
      </c>
      <c r="BN241" s="9">
        <v>54.874049185704024</v>
      </c>
      <c r="BY241" s="9"/>
      <c r="BZ241" s="9"/>
      <c r="CA241" s="33"/>
      <c r="CB241" s="9"/>
      <c r="CC241" s="9"/>
      <c r="CD241" s="33"/>
    </row>
    <row r="242" spans="1:82" x14ac:dyDescent="0.25">
      <c r="A242" s="6">
        <v>67.7</v>
      </c>
      <c r="B242" s="7" t="b">
        <v>1</v>
      </c>
      <c r="U242" s="9"/>
      <c r="V242" s="9"/>
      <c r="W242" s="10"/>
      <c r="X242" s="20"/>
      <c r="Y242" s="20"/>
      <c r="Z242" s="20"/>
      <c r="AA242" s="20"/>
      <c r="AB242" s="20"/>
      <c r="AC242" s="20"/>
      <c r="AD242" s="20"/>
      <c r="AE242" s="20"/>
      <c r="AG242" s="9"/>
      <c r="AH242" s="9"/>
      <c r="AI242" s="10"/>
      <c r="AJ242" s="20"/>
      <c r="AK242" s="20"/>
      <c r="AL242" s="20"/>
      <c r="AM242" s="20"/>
      <c r="AN242" s="20"/>
      <c r="AO242" s="20"/>
      <c r="AP242" s="20"/>
      <c r="AQ242" s="20"/>
      <c r="AS242" s="9"/>
      <c r="AT242" s="9"/>
      <c r="AU242" s="10"/>
      <c r="AV242" s="20"/>
      <c r="AW242" s="20"/>
      <c r="AX242" s="20"/>
      <c r="AY242" s="20"/>
      <c r="AZ242" s="20"/>
      <c r="BA242" s="20"/>
      <c r="BB242" s="20"/>
      <c r="BC242" s="20"/>
      <c r="BE242" s="20">
        <v>8.1113387978142076E-2</v>
      </c>
      <c r="BF242" s="9">
        <v>53.3</v>
      </c>
      <c r="BG242" s="9">
        <v>55.914170282168634</v>
      </c>
      <c r="BH242" s="9">
        <v>55.785237014389274</v>
      </c>
      <c r="BI242" s="9">
        <v>5.8559132291739804</v>
      </c>
      <c r="BJ242" s="9">
        <v>55.832899593422546</v>
      </c>
      <c r="BK242" s="9">
        <v>55.83143242836465</v>
      </c>
      <c r="BL242" s="9">
        <v>48.794015892688989</v>
      </c>
      <c r="BM242" s="9">
        <f ca="1"/>
        <v>56.002244306888535</v>
      </c>
      <c r="BN242" s="9">
        <v>54.897769608429321</v>
      </c>
      <c r="BY242" s="9"/>
      <c r="BZ242" s="9"/>
      <c r="CA242" s="33"/>
      <c r="CB242" s="9"/>
      <c r="CC242" s="9"/>
      <c r="CD242" s="33"/>
    </row>
    <row r="243" spans="1:82" x14ac:dyDescent="0.25">
      <c r="A243" s="6">
        <v>68</v>
      </c>
      <c r="B243" s="7" t="b">
        <v>1</v>
      </c>
      <c r="U243" s="9"/>
      <c r="V243" s="9"/>
      <c r="W243" s="10"/>
      <c r="X243" s="20"/>
      <c r="Y243" s="20"/>
      <c r="Z243" s="20"/>
      <c r="AA243" s="20"/>
      <c r="AB243" s="20"/>
      <c r="AC243" s="20"/>
      <c r="AD243" s="20"/>
      <c r="AE243" s="20"/>
      <c r="AG243" s="9"/>
      <c r="AH243" s="9"/>
      <c r="AI243" s="10"/>
      <c r="AJ243" s="20"/>
      <c r="AK243" s="20"/>
      <c r="AL243" s="20"/>
      <c r="AM243" s="20"/>
      <c r="AN243" s="20"/>
      <c r="AO243" s="20"/>
      <c r="AP243" s="20"/>
      <c r="AQ243" s="20"/>
      <c r="AS243" s="9"/>
      <c r="AT243" s="9"/>
      <c r="AU243" s="10"/>
      <c r="AV243" s="20"/>
      <c r="AW243" s="20"/>
      <c r="AX243" s="20"/>
      <c r="AY243" s="20"/>
      <c r="AZ243" s="20"/>
      <c r="BA243" s="20"/>
      <c r="BB243" s="20"/>
      <c r="BC243" s="20"/>
      <c r="BE243" s="20">
        <v>8.1454918032786885E-2</v>
      </c>
      <c r="BF243" s="9">
        <v>53.3</v>
      </c>
      <c r="BG243" s="9">
        <v>55.935787866144423</v>
      </c>
      <c r="BH243" s="9">
        <v>55.803861438622107</v>
      </c>
      <c r="BI243" s="9">
        <v>5.8816474048212743</v>
      </c>
      <c r="BJ243" s="9">
        <v>55.859780763331486</v>
      </c>
      <c r="BK243" s="9">
        <v>55.850961187694203</v>
      </c>
      <c r="BL243" s="9">
        <v>48.82040228543579</v>
      </c>
      <c r="BM243" s="9">
        <f ca="1"/>
        <v>56.021021915031326</v>
      </c>
      <c r="BN243" s="9">
        <v>54.921426245166948</v>
      </c>
      <c r="BY243" s="9"/>
      <c r="BZ243" s="9"/>
      <c r="CA243" s="33"/>
      <c r="CB243" s="9"/>
      <c r="CC243" s="9"/>
      <c r="CD243" s="33"/>
    </row>
    <row r="244" spans="1:82" x14ac:dyDescent="0.25">
      <c r="A244" s="6">
        <v>81.099999999999994</v>
      </c>
      <c r="B244" s="7" t="b">
        <v>1</v>
      </c>
      <c r="U244" s="9"/>
      <c r="V244" s="9"/>
      <c r="W244" s="10"/>
      <c r="X244" s="20"/>
      <c r="Y244" s="20"/>
      <c r="Z244" s="20"/>
      <c r="AA244" s="20"/>
      <c r="AB244" s="20"/>
      <c r="AC244" s="20"/>
      <c r="AD244" s="20"/>
      <c r="AE244" s="20"/>
      <c r="AG244" s="9"/>
      <c r="AH244" s="9"/>
      <c r="AI244" s="10"/>
      <c r="AJ244" s="20"/>
      <c r="AK244" s="20"/>
      <c r="AL244" s="20"/>
      <c r="AM244" s="20"/>
      <c r="AN244" s="20"/>
      <c r="AO244" s="20"/>
      <c r="AP244" s="20"/>
      <c r="AQ244" s="20"/>
      <c r="AS244" s="9"/>
      <c r="AT244" s="9"/>
      <c r="AU244" s="10"/>
      <c r="AV244" s="20"/>
      <c r="AW244" s="20"/>
      <c r="AX244" s="20"/>
      <c r="AY244" s="20"/>
      <c r="AZ244" s="20"/>
      <c r="BA244" s="20"/>
      <c r="BB244" s="20"/>
      <c r="BC244" s="20"/>
      <c r="BE244" s="20">
        <v>8.1796448087431695E-2</v>
      </c>
      <c r="BF244" s="9">
        <v>53.3</v>
      </c>
      <c r="BG244" s="9">
        <v>55.957337198618823</v>
      </c>
      <c r="BH244" s="9">
        <v>55.822433249942229</v>
      </c>
      <c r="BI244" s="9">
        <v>5.9073911506345098</v>
      </c>
      <c r="BJ244" s="9">
        <v>55.886567371516463</v>
      </c>
      <c r="BK244" s="9">
        <v>55.870432904140145</v>
      </c>
      <c r="BL244" s="9">
        <v>48.84673341853938</v>
      </c>
      <c r="BM244" s="9">
        <f ca="1"/>
        <v>56.039746109780964</v>
      </c>
      <c r="BN244" s="9">
        <v>54.945019557046052</v>
      </c>
      <c r="BY244" s="9"/>
      <c r="BZ244" s="9"/>
      <c r="CA244" s="33"/>
      <c r="CB244" s="9"/>
      <c r="CC244" s="9"/>
      <c r="CD244" s="33"/>
    </row>
    <row r="245" spans="1:82" x14ac:dyDescent="0.25">
      <c r="A245" s="6">
        <v>89</v>
      </c>
      <c r="B245" s="7" t="b">
        <v>1</v>
      </c>
      <c r="U245" s="9"/>
      <c r="V245" s="9"/>
      <c r="W245" s="10"/>
      <c r="X245" s="20"/>
      <c r="Y245" s="20"/>
      <c r="Z245" s="20"/>
      <c r="AA245" s="20"/>
      <c r="AB245" s="20"/>
      <c r="AC245" s="20"/>
      <c r="AD245" s="20"/>
      <c r="AE245" s="20"/>
      <c r="AG245" s="9"/>
      <c r="AH245" s="9"/>
      <c r="AI245" s="10"/>
      <c r="AJ245" s="20"/>
      <c r="AK245" s="20"/>
      <c r="AL245" s="20"/>
      <c r="AM245" s="20"/>
      <c r="AN245" s="20"/>
      <c r="AO245" s="20"/>
      <c r="AP245" s="20"/>
      <c r="AQ245" s="20"/>
      <c r="AS245" s="9"/>
      <c r="AT245" s="9"/>
      <c r="AU245" s="10"/>
      <c r="AV245" s="20"/>
      <c r="AW245" s="20"/>
      <c r="AX245" s="20"/>
      <c r="AY245" s="20"/>
      <c r="AZ245" s="20"/>
      <c r="BA245" s="20"/>
      <c r="BB245" s="20"/>
      <c r="BC245" s="20"/>
      <c r="BE245" s="20">
        <v>8.2137978142076504E-2</v>
      </c>
      <c r="BF245" s="9">
        <v>53.3</v>
      </c>
      <c r="BG245" s="9">
        <v>55.978818818839386</v>
      </c>
      <c r="BH245" s="9">
        <v>55.84095285665785</v>
      </c>
      <c r="BI245" s="9">
        <v>5.9331444737343553</v>
      </c>
      <c r="BJ245" s="9">
        <v>55.91326016897905</v>
      </c>
      <c r="BK245" s="9">
        <v>55.889848021802429</v>
      </c>
      <c r="BL245" s="9">
        <v>48.873009637734555</v>
      </c>
      <c r="BM245" s="9">
        <f ca="1"/>
        <v>56.058417290385592</v>
      </c>
      <c r="BN245" s="9">
        <v>54.968549999985058</v>
      </c>
      <c r="BY245" s="9"/>
      <c r="BZ245" s="9"/>
      <c r="CA245" s="33"/>
      <c r="CB245" s="9"/>
      <c r="CC245" s="9"/>
      <c r="CD245" s="33"/>
    </row>
    <row r="246" spans="1:82" x14ac:dyDescent="0.25">
      <c r="A246" s="6">
        <v>87</v>
      </c>
      <c r="B246" s="7" t="b">
        <v>1</v>
      </c>
      <c r="U246" s="9"/>
      <c r="V246" s="9"/>
      <c r="W246" s="10"/>
      <c r="X246" s="20"/>
      <c r="Y246" s="20"/>
      <c r="Z246" s="20"/>
      <c r="AA246" s="20"/>
      <c r="AB246" s="20"/>
      <c r="AC246" s="20"/>
      <c r="AD246" s="20"/>
      <c r="AE246" s="20"/>
      <c r="AG246" s="9"/>
      <c r="AH246" s="9"/>
      <c r="AI246" s="10"/>
      <c r="AJ246" s="20"/>
      <c r="AK246" s="20"/>
      <c r="AL246" s="20"/>
      <c r="AM246" s="20"/>
      <c r="AN246" s="20"/>
      <c r="AO246" s="20"/>
      <c r="AP246" s="20"/>
      <c r="AQ246" s="20"/>
      <c r="AS246" s="9"/>
      <c r="AT246" s="9"/>
      <c r="AU246" s="10"/>
      <c r="AV246" s="20"/>
      <c r="AW246" s="20"/>
      <c r="AX246" s="20"/>
      <c r="AY246" s="20"/>
      <c r="AZ246" s="20"/>
      <c r="BA246" s="20"/>
      <c r="BB246" s="20"/>
      <c r="BC246" s="20"/>
      <c r="BE246" s="20">
        <v>8.2479508196721313E-2</v>
      </c>
      <c r="BF246" s="9">
        <v>53.4</v>
      </c>
      <c r="BG246" s="9">
        <v>56.000233259610425</v>
      </c>
      <c r="BH246" s="9">
        <v>55.859420662282595</v>
      </c>
      <c r="BI246" s="9">
        <v>5.9589073812494284</v>
      </c>
      <c r="BJ246" s="9">
        <v>55.939859897709489</v>
      </c>
      <c r="BK246" s="9">
        <v>55.909206979544024</v>
      </c>
      <c r="BL246" s="9">
        <v>48.899231285165889</v>
      </c>
      <c r="BM246" s="9">
        <f ca="1"/>
        <v>56.077035851495026</v>
      </c>
      <c r="BN246" s="9">
        <v>54.992018024772015</v>
      </c>
      <c r="BY246" s="9"/>
      <c r="BZ246" s="9"/>
      <c r="CA246" s="33"/>
      <c r="CB246" s="9"/>
      <c r="CC246" s="9"/>
      <c r="CD246" s="33"/>
    </row>
    <row r="247" spans="1:82" x14ac:dyDescent="0.25">
      <c r="A247" s="6">
        <v>83</v>
      </c>
      <c r="B247" s="7" t="b">
        <v>1</v>
      </c>
      <c r="U247" s="9"/>
      <c r="V247" s="9"/>
      <c r="W247" s="10"/>
      <c r="X247" s="20"/>
      <c r="Y247" s="20"/>
      <c r="Z247" s="20"/>
      <c r="AA247" s="20"/>
      <c r="AB247" s="20"/>
      <c r="AC247" s="20"/>
      <c r="AD247" s="20"/>
      <c r="AE247" s="20"/>
      <c r="AG247" s="9"/>
      <c r="AH247" s="9"/>
      <c r="AI247" s="10"/>
      <c r="AJ247" s="20"/>
      <c r="AK247" s="20"/>
      <c r="AL247" s="20"/>
      <c r="AM247" s="20"/>
      <c r="AN247" s="20"/>
      <c r="AO247" s="20"/>
      <c r="AP247" s="20"/>
      <c r="AQ247" s="20"/>
      <c r="AS247" s="9"/>
      <c r="AT247" s="9"/>
      <c r="AU247" s="10"/>
      <c r="AV247" s="20"/>
      <c r="AW247" s="20"/>
      <c r="AX247" s="20"/>
      <c r="AY247" s="20"/>
      <c r="AZ247" s="20"/>
      <c r="BA247" s="20"/>
      <c r="BB247" s="20"/>
      <c r="BC247" s="20"/>
      <c r="BE247" s="20">
        <v>8.2821038251366122E-2</v>
      </c>
      <c r="BF247" s="9">
        <v>53.4</v>
      </c>
      <c r="BG247" s="9">
        <v>56.021581047396623</v>
      </c>
      <c r="BH247" s="9">
        <v>55.877837065611317</v>
      </c>
      <c r="BI247" s="9">
        <v>5.9846798803162837</v>
      </c>
      <c r="BJ247" s="9">
        <v>55.966367290831641</v>
      </c>
      <c r="BK247" s="9">
        <v>55.928510211074382</v>
      </c>
      <c r="BL247" s="9">
        <v>48.925398699439739</v>
      </c>
      <c r="BM247" s="9">
        <f ca="1"/>
        <v>56.095602183232515</v>
      </c>
      <c r="BN247" s="9">
        <v>55.015424077143408</v>
      </c>
      <c r="BY247" s="9"/>
      <c r="BZ247" s="9"/>
      <c r="CA247" s="33"/>
      <c r="CB247" s="9"/>
      <c r="CC247" s="9"/>
      <c r="CD247" s="33"/>
    </row>
    <row r="248" spans="1:82" x14ac:dyDescent="0.25">
      <c r="A248" s="6">
        <v>83</v>
      </c>
      <c r="B248" s="7" t="b">
        <v>1</v>
      </c>
      <c r="U248" s="9"/>
      <c r="V248" s="9"/>
      <c r="W248" s="10"/>
      <c r="X248" s="20"/>
      <c r="Y248" s="20"/>
      <c r="Z248" s="20"/>
      <c r="AA248" s="20"/>
      <c r="AB248" s="20"/>
      <c r="AC248" s="20"/>
      <c r="AD248" s="20"/>
      <c r="AE248" s="20"/>
      <c r="AG248" s="9"/>
      <c r="AH248" s="9"/>
      <c r="AI248" s="10"/>
      <c r="AJ248" s="20"/>
      <c r="AK248" s="20"/>
      <c r="AL248" s="20"/>
      <c r="AM248" s="20"/>
      <c r="AN248" s="20"/>
      <c r="AO248" s="20"/>
      <c r="AP248" s="20"/>
      <c r="AQ248" s="20"/>
      <c r="AS248" s="9"/>
      <c r="AT248" s="9"/>
      <c r="AU248" s="10"/>
      <c r="AV248" s="20"/>
      <c r="AW248" s="20"/>
      <c r="AX248" s="20"/>
      <c r="AY248" s="20"/>
      <c r="AZ248" s="20"/>
      <c r="BA248" s="20"/>
      <c r="BB248" s="20"/>
      <c r="BC248" s="20"/>
      <c r="BE248" s="20">
        <v>8.3162568306010931E-2</v>
      </c>
      <c r="BF248" s="9">
        <v>53.5</v>
      </c>
      <c r="BG248" s="9">
        <v>56.042862702424515</v>
      </c>
      <c r="BH248" s="9">
        <v>55.896202460795124</v>
      </c>
      <c r="BI248" s="9">
        <v>6.0104619780794755</v>
      </c>
      <c r="BJ248" s="9">
        <v>55.992783072745105</v>
      </c>
      <c r="BK248" s="9">
        <v>55.947758145031138</v>
      </c>
      <c r="BL248" s="9">
        <v>48.951512215675237</v>
      </c>
      <c r="BM248" s="9">
        <f ca="1"/>
        <v>56.114116671265293</v>
      </c>
      <c r="BN248" s="9">
        <v>55.038768597861392</v>
      </c>
      <c r="BY248" s="9"/>
      <c r="BZ248" s="9"/>
      <c r="CA248" s="33"/>
      <c r="CB248" s="9"/>
      <c r="CC248" s="9"/>
      <c r="CD248" s="33"/>
    </row>
    <row r="249" spans="1:82" x14ac:dyDescent="0.25">
      <c r="A249" s="6">
        <v>80</v>
      </c>
      <c r="B249" s="7" t="b">
        <v>1</v>
      </c>
      <c r="U249" s="9"/>
      <c r="V249" s="9"/>
      <c r="W249" s="10"/>
      <c r="X249" s="20"/>
      <c r="Y249" s="20"/>
      <c r="Z249" s="20"/>
      <c r="AA249" s="20"/>
      <c r="AB249" s="20"/>
      <c r="AC249" s="20"/>
      <c r="AD249" s="20"/>
      <c r="AE249" s="20"/>
      <c r="AG249" s="9"/>
      <c r="AH249" s="9"/>
      <c r="AI249" s="10"/>
      <c r="AJ249" s="20"/>
      <c r="AK249" s="20"/>
      <c r="AL249" s="20"/>
      <c r="AM249" s="20"/>
      <c r="AN249" s="20"/>
      <c r="AO249" s="20"/>
      <c r="AP249" s="20"/>
      <c r="AQ249" s="20"/>
      <c r="AS249" s="9"/>
      <c r="AT249" s="9"/>
      <c r="AU249" s="10"/>
      <c r="AV249" s="20"/>
      <c r="AW249" s="20"/>
      <c r="AX249" s="20"/>
      <c r="AY249" s="20"/>
      <c r="AZ249" s="20"/>
      <c r="BA249" s="20"/>
      <c r="BB249" s="20"/>
      <c r="BC249" s="20"/>
      <c r="BE249" s="20">
        <v>8.350409836065574E-2</v>
      </c>
      <c r="BF249" s="9">
        <v>53.5</v>
      </c>
      <c r="BG249" s="9">
        <v>56.064078738781802</v>
      </c>
      <c r="BH249" s="9">
        <v>55.914517237414039</v>
      </c>
      <c r="BI249" s="9">
        <v>6.0362536816915435</v>
      </c>
      <c r="BJ249" s="9">
        <v>56.01910795926436</v>
      </c>
      <c r="BK249" s="9">
        <v>55.966951205060184</v>
      </c>
      <c r="BL249" s="9">
        <v>48.977572165554356</v>
      </c>
      <c r="BM249" s="9">
        <f ca="1"/>
        <v>56.132579696873606</v>
      </c>
      <c r="BN249" s="9">
        <v>55.062052022789587</v>
      </c>
      <c r="BY249" s="9"/>
      <c r="BZ249" s="9"/>
      <c r="CA249" s="33"/>
      <c r="CB249" s="9"/>
      <c r="CC249" s="9"/>
      <c r="CD249" s="33"/>
    </row>
    <row r="250" spans="1:82" x14ac:dyDescent="0.25">
      <c r="A250" s="6">
        <v>79.8</v>
      </c>
      <c r="B250" s="7" t="b">
        <v>1</v>
      </c>
      <c r="U250" s="9"/>
      <c r="V250" s="9"/>
      <c r="W250" s="10"/>
      <c r="X250" s="20"/>
      <c r="Y250" s="20"/>
      <c r="Z250" s="20"/>
      <c r="AA250" s="20"/>
      <c r="AB250" s="20"/>
      <c r="AC250" s="20"/>
      <c r="AD250" s="20"/>
      <c r="AE250" s="20"/>
      <c r="AG250" s="9"/>
      <c r="AH250" s="9"/>
      <c r="AI250" s="10"/>
      <c r="AJ250" s="20"/>
      <c r="AK250" s="20"/>
      <c r="AL250" s="20"/>
      <c r="AM250" s="20"/>
      <c r="AN250" s="20"/>
      <c r="AO250" s="20"/>
      <c r="AP250" s="20"/>
      <c r="AQ250" s="20"/>
      <c r="AS250" s="9"/>
      <c r="AT250" s="9"/>
      <c r="AU250" s="10"/>
      <c r="AV250" s="20"/>
      <c r="AW250" s="20"/>
      <c r="AX250" s="20"/>
      <c r="AY250" s="20"/>
      <c r="AZ250" s="20"/>
      <c r="BA250" s="20"/>
      <c r="BB250" s="20"/>
      <c r="BC250" s="20"/>
      <c r="BE250" s="20">
        <v>8.3845628415300549E-2</v>
      </c>
      <c r="BF250" s="9">
        <v>53.5</v>
      </c>
      <c r="BG250" s="9">
        <v>56.085229664514856</v>
      </c>
      <c r="BH250" s="9">
        <v>55.932781780549007</v>
      </c>
      <c r="BI250" s="9">
        <v>6.0620549983129983</v>
      </c>
      <c r="BJ250" s="9">
        <v>56.045342657755121</v>
      </c>
      <c r="BK250" s="9">
        <v>55.986089809894189</v>
      </c>
      <c r="BL250" s="9">
        <v>49.003578877371112</v>
      </c>
      <c r="BM250" s="9">
        <f ca="1"/>
        <v>56.150991637018421</v>
      </c>
      <c r="BN250" s="9">
        <v>55.085274782967346</v>
      </c>
      <c r="BY250" s="9"/>
      <c r="BZ250" s="9"/>
      <c r="CA250" s="33"/>
      <c r="CB250" s="9"/>
      <c r="CC250" s="9"/>
      <c r="CD250" s="33"/>
    </row>
    <row r="251" spans="1:82" x14ac:dyDescent="0.25">
      <c r="A251" s="6">
        <v>79.5</v>
      </c>
      <c r="B251" s="7" t="b">
        <v>1</v>
      </c>
      <c r="U251" s="9"/>
      <c r="V251" s="9"/>
      <c r="W251" s="10"/>
      <c r="X251" s="20"/>
      <c r="Y251" s="20"/>
      <c r="Z251" s="20"/>
      <c r="AA251" s="20"/>
      <c r="AB251" s="20"/>
      <c r="AC251" s="20"/>
      <c r="AD251" s="20"/>
      <c r="AE251" s="20"/>
      <c r="AG251" s="9"/>
      <c r="AH251" s="9"/>
      <c r="AI251" s="10"/>
      <c r="AJ251" s="20"/>
      <c r="AK251" s="20"/>
      <c r="AL251" s="20"/>
      <c r="AM251" s="20"/>
      <c r="AN251" s="20"/>
      <c r="AO251" s="20"/>
      <c r="AP251" s="20"/>
      <c r="AQ251" s="20"/>
      <c r="AS251" s="9"/>
      <c r="AT251" s="9"/>
      <c r="AU251" s="10"/>
      <c r="AV251" s="20"/>
      <c r="AW251" s="20"/>
      <c r="AX251" s="20"/>
      <c r="AY251" s="20"/>
      <c r="AZ251" s="20"/>
      <c r="BA251" s="20"/>
      <c r="BB251" s="20"/>
      <c r="BC251" s="20"/>
      <c r="BE251" s="20">
        <v>8.4187158469945358E-2</v>
      </c>
      <c r="BF251" s="9">
        <v>53.6</v>
      </c>
      <c r="BG251" s="9">
        <v>56.106315981724308</v>
      </c>
      <c r="BH251" s="9">
        <v>55.950996470852139</v>
      </c>
      <c r="BI251" s="9">
        <v>6.0878659351123963</v>
      </c>
      <c r="BJ251" s="9">
        <v>56.071487867268161</v>
      </c>
      <c r="BK251" s="9">
        <v>56.005174373429604</v>
      </c>
      <c r="BL251" s="9">
        <v>49.029532676079739</v>
      </c>
      <c r="BM251" s="9">
        <f ca="1"/>
        <v>56.169352864407905</v>
      </c>
      <c r="BN251" s="9">
        <v>55.108437304682703</v>
      </c>
      <c r="BY251" s="9"/>
      <c r="BZ251" s="9"/>
      <c r="CA251" s="33"/>
      <c r="CB251" s="9"/>
      <c r="CC251" s="9"/>
      <c r="CD251" s="33"/>
    </row>
    <row r="252" spans="1:82" x14ac:dyDescent="0.25">
      <c r="A252" s="6">
        <v>79.5</v>
      </c>
      <c r="B252" s="7" t="b">
        <v>1</v>
      </c>
      <c r="U252" s="9"/>
      <c r="V252" s="9"/>
      <c r="W252" s="10"/>
      <c r="X252" s="20"/>
      <c r="Y252" s="20"/>
      <c r="Z252" s="20"/>
      <c r="AA252" s="20"/>
      <c r="AB252" s="20"/>
      <c r="AC252" s="20"/>
      <c r="AD252" s="20"/>
      <c r="AE252" s="20"/>
      <c r="AG252" s="9"/>
      <c r="AH252" s="9"/>
      <c r="AI252" s="10"/>
      <c r="AJ252" s="20"/>
      <c r="AK252" s="20"/>
      <c r="AL252" s="20"/>
      <c r="AM252" s="20"/>
      <c r="AN252" s="20"/>
      <c r="AO252" s="20"/>
      <c r="AP252" s="20"/>
      <c r="AQ252" s="20"/>
      <c r="AS252" s="9"/>
      <c r="AT252" s="9"/>
      <c r="AU252" s="10"/>
      <c r="AV252" s="20"/>
      <c r="AW252" s="20"/>
      <c r="AX252" s="20"/>
      <c r="AY252" s="20"/>
      <c r="AZ252" s="20"/>
      <c r="BA252" s="20"/>
      <c r="BB252" s="20"/>
      <c r="BC252" s="20"/>
      <c r="BE252" s="20">
        <v>8.4528688524590168E-2</v>
      </c>
      <c r="BF252" s="9">
        <v>53.6</v>
      </c>
      <c r="BG252" s="9">
        <v>56.127338186658577</v>
      </c>
      <c r="BH252" s="9">
        <v>55.969161684615464</v>
      </c>
      <c r="BI252" s="9">
        <v>6.1136864992662785</v>
      </c>
      <c r="BJ252" s="9">
        <v>56.097544278670277</v>
      </c>
      <c r="BK252" s="9">
        <v>56.024205304802031</v>
      </c>
      <c r="BL252" s="9">
        <v>49.055433883342133</v>
      </c>
      <c r="BM252" s="9">
        <f ca="1"/>
        <v>56.187663747562482</v>
      </c>
      <c r="BN252" s="9">
        <v>55.131540009543798</v>
      </c>
      <c r="BY252" s="9"/>
      <c r="BZ252" s="9"/>
      <c r="CA252" s="33"/>
      <c r="CB252" s="9"/>
      <c r="CC252" s="9"/>
      <c r="CD252" s="33"/>
    </row>
    <row r="253" spans="1:82" x14ac:dyDescent="0.25">
      <c r="A253" s="6">
        <v>79.400000000000006</v>
      </c>
      <c r="B253" s="7" t="b">
        <v>1</v>
      </c>
      <c r="U253" s="9"/>
      <c r="V253" s="9"/>
      <c r="W253" s="10"/>
      <c r="X253" s="20"/>
      <c r="Y253" s="20"/>
      <c r="Z253" s="20"/>
      <c r="AA253" s="20"/>
      <c r="AB253" s="20"/>
      <c r="AC253" s="20"/>
      <c r="AD253" s="20"/>
      <c r="AE253" s="20"/>
      <c r="AG253" s="9"/>
      <c r="AH253" s="9"/>
      <c r="AI253" s="10"/>
      <c r="AJ253" s="20"/>
      <c r="AK253" s="20"/>
      <c r="AL253" s="20"/>
      <c r="AM253" s="20"/>
      <c r="AN253" s="20"/>
      <c r="AO253" s="20"/>
      <c r="AP253" s="20"/>
      <c r="AQ253" s="20"/>
      <c r="AS253" s="9"/>
      <c r="AT253" s="9"/>
      <c r="AU253" s="10"/>
      <c r="AV253" s="20"/>
      <c r="AW253" s="20"/>
      <c r="AX253" s="20"/>
      <c r="AY253" s="20"/>
      <c r="AZ253" s="20"/>
      <c r="BA253" s="20"/>
      <c r="BB253" s="20"/>
      <c r="BC253" s="20"/>
      <c r="BE253" s="20">
        <v>8.4870218579234977E-2</v>
      </c>
      <c r="BF253" s="9">
        <v>53.6</v>
      </c>
      <c r="BG253" s="9">
        <v>56.148296769805654</v>
      </c>
      <c r="BH253" s="9">
        <v>55.987277793838693</v>
      </c>
      <c r="BI253" s="9">
        <v>6.1395166979592481</v>
      </c>
      <c r="BJ253" s="9">
        <v>56.123512574772789</v>
      </c>
      <c r="BK253" s="9">
        <v>56.04318300846024</v>
      </c>
      <c r="BL253" s="9">
        <v>49.081282817574319</v>
      </c>
      <c r="BM253" s="9">
        <f ca="1"/>
        <v>56.205924650878728</v>
      </c>
      <c r="BN253" s="9">
        <v>55.154583314549029</v>
      </c>
      <c r="BY253" s="9"/>
      <c r="BZ253" s="9"/>
      <c r="CA253" s="33"/>
      <c r="CB253" s="9"/>
      <c r="CC253" s="9"/>
      <c r="CD253" s="33"/>
    </row>
    <row r="254" spans="1:82" x14ac:dyDescent="0.25">
      <c r="A254" s="6">
        <v>78.900000000000006</v>
      </c>
      <c r="B254" s="7" t="b">
        <v>1</v>
      </c>
      <c r="U254" s="9"/>
      <c r="V254" s="9"/>
      <c r="W254" s="10"/>
      <c r="X254" s="20"/>
      <c r="Y254" s="20"/>
      <c r="Z254" s="20"/>
      <c r="AA254" s="20"/>
      <c r="AB254" s="20"/>
      <c r="AC254" s="20"/>
      <c r="AD254" s="20"/>
      <c r="AE254" s="20"/>
      <c r="AG254" s="9"/>
      <c r="AH254" s="9"/>
      <c r="AI254" s="10"/>
      <c r="AJ254" s="20"/>
      <c r="AK254" s="20"/>
      <c r="AL254" s="20"/>
      <c r="AM254" s="20"/>
      <c r="AN254" s="20"/>
      <c r="AO254" s="20"/>
      <c r="AP254" s="20"/>
      <c r="AQ254" s="20"/>
      <c r="AS254" s="9"/>
      <c r="AT254" s="9"/>
      <c r="AU254" s="10"/>
      <c r="AV254" s="20"/>
      <c r="AW254" s="20"/>
      <c r="AX254" s="20"/>
      <c r="AY254" s="20"/>
      <c r="AZ254" s="20"/>
      <c r="BA254" s="20"/>
      <c r="BB254" s="20"/>
      <c r="BC254" s="20"/>
      <c r="BE254" s="20">
        <v>8.5211748633879786E-2</v>
      </c>
      <c r="BF254" s="9">
        <v>53.6</v>
      </c>
      <c r="BG254" s="9">
        <v>56.169192215983067</v>
      </c>
      <c r="BH254" s="9">
        <v>56.005345166295243</v>
      </c>
      <c r="BI254" s="9">
        <v>6.1653565383839517</v>
      </c>
      <c r="BJ254" s="9">
        <v>56.149393430457472</v>
      </c>
      <c r="BK254" s="9">
        <v>56.062107884238678</v>
      </c>
      <c r="BL254" s="9">
        <v>49.10707979399217</v>
      </c>
      <c r="BM254" s="9">
        <f ca="1"/>
        <v>56.224135934692001</v>
      </c>
      <c r="BN254" s="9">
        <v>55.177567632155863</v>
      </c>
      <c r="BY254" s="9"/>
      <c r="BZ254" s="9"/>
      <c r="CA254" s="33"/>
      <c r="CB254" s="9"/>
      <c r="CC254" s="9"/>
      <c r="CD254" s="33"/>
    </row>
    <row r="255" spans="1:82" x14ac:dyDescent="0.25">
      <c r="A255" s="6">
        <v>78.8</v>
      </c>
      <c r="B255" s="7" t="b">
        <v>1</v>
      </c>
      <c r="U255" s="9"/>
      <c r="V255" s="9"/>
      <c r="W255" s="10"/>
      <c r="X255" s="20"/>
      <c r="Y255" s="20"/>
      <c r="Z255" s="20"/>
      <c r="AA255" s="20"/>
      <c r="AB255" s="20"/>
      <c r="AC255" s="20"/>
      <c r="AD255" s="20"/>
      <c r="AE255" s="20"/>
      <c r="AG255" s="9"/>
      <c r="AH255" s="9"/>
      <c r="AI255" s="10"/>
      <c r="AJ255" s="20"/>
      <c r="AK255" s="20"/>
      <c r="AL255" s="20"/>
      <c r="AM255" s="20"/>
      <c r="AN255" s="20"/>
      <c r="AO255" s="20"/>
      <c r="AP255" s="20"/>
      <c r="AQ255" s="20"/>
      <c r="AS255" s="9"/>
      <c r="AT255" s="9"/>
      <c r="AU255" s="10"/>
      <c r="AV255" s="20"/>
      <c r="AW255" s="20"/>
      <c r="AX255" s="20"/>
      <c r="AY255" s="20"/>
      <c r="AZ255" s="20"/>
      <c r="BA255" s="20"/>
      <c r="BB255" s="20"/>
      <c r="BC255" s="20"/>
      <c r="BE255" s="20">
        <v>8.5553278688524595E-2</v>
      </c>
      <c r="BF255" s="9">
        <v>53.6</v>
      </c>
      <c r="BG255" s="9">
        <v>56.190025004426147</v>
      </c>
      <c r="BH255" s="9">
        <v>56.023364165597386</v>
      </c>
      <c r="BI255" s="9">
        <v>6.1912060277410683</v>
      </c>
      <c r="BJ255" s="9">
        <v>56.175187512800015</v>
      </c>
      <c r="BK255" s="9">
        <v>56.080980327428584</v>
      </c>
      <c r="BL255" s="9">
        <v>49.132825124656172</v>
      </c>
      <c r="BM255" s="9">
        <f ca="1"/>
        <v>56.242297955337889</v>
      </c>
      <c r="BN255" s="9">
        <v>55.200493370348362</v>
      </c>
      <c r="BY255" s="9"/>
      <c r="BZ255" s="9"/>
      <c r="CA255" s="33"/>
      <c r="CB255" s="9"/>
      <c r="CC255" s="9"/>
      <c r="CD255" s="33"/>
    </row>
    <row r="256" spans="1:82" x14ac:dyDescent="0.25">
      <c r="A256" s="6">
        <v>78.3</v>
      </c>
      <c r="B256" s="7" t="b">
        <v>1</v>
      </c>
      <c r="U256" s="9"/>
      <c r="V256" s="9"/>
      <c r="W256" s="10"/>
      <c r="X256" s="20"/>
      <c r="Y256" s="20"/>
      <c r="Z256" s="20"/>
      <c r="AA256" s="20"/>
      <c r="AB256" s="20"/>
      <c r="AC256" s="20"/>
      <c r="AD256" s="20"/>
      <c r="AE256" s="20"/>
      <c r="AG256" s="9"/>
      <c r="AH256" s="9"/>
      <c r="AI256" s="10"/>
      <c r="AJ256" s="20"/>
      <c r="AK256" s="20"/>
      <c r="AL256" s="20"/>
      <c r="AM256" s="20"/>
      <c r="AN256" s="20"/>
      <c r="AO256" s="20"/>
      <c r="AP256" s="20"/>
      <c r="AQ256" s="20"/>
      <c r="AS256" s="9"/>
      <c r="AT256" s="9"/>
      <c r="AU256" s="10"/>
      <c r="AV256" s="20"/>
      <c r="AW256" s="20"/>
      <c r="AX256" s="20"/>
      <c r="AY256" s="20"/>
      <c r="AZ256" s="20"/>
      <c r="BA256" s="20"/>
      <c r="BB256" s="20"/>
      <c r="BC256" s="20"/>
      <c r="BE256" s="20">
        <v>8.5894808743169404E-2</v>
      </c>
      <c r="BF256" s="9">
        <v>53.7</v>
      </c>
      <c r="BG256" s="9">
        <v>56.210795608874406</v>
      </c>
      <c r="BH256" s="9">
        <v>56.041335151259744</v>
      </c>
      <c r="BI256" s="9">
        <v>6.2170651732393809</v>
      </c>
      <c r="BJ256" s="9">
        <v>56.200895481191139</v>
      </c>
      <c r="BK256" s="9">
        <v>56.099800728847711</v>
      </c>
      <c r="BL256" s="9">
        <v>49.158519118515557</v>
      </c>
      <c r="BM256" s="9">
        <f ca="1"/>
        <v>56.26041106521248</v>
      </c>
      <c r="BN256" s="9">
        <v>55.223360932703358</v>
      </c>
      <c r="BY256" s="9"/>
      <c r="BZ256" s="9"/>
      <c r="CA256" s="33"/>
      <c r="CB256" s="9"/>
      <c r="CC256" s="9"/>
      <c r="CD256" s="33"/>
    </row>
    <row r="257" spans="1:82" x14ac:dyDescent="0.25">
      <c r="A257" s="6">
        <v>78</v>
      </c>
      <c r="B257" s="7" t="b">
        <v>1</v>
      </c>
      <c r="U257" s="9"/>
      <c r="V257" s="9"/>
      <c r="W257" s="10"/>
      <c r="X257" s="20"/>
      <c r="Y257" s="20"/>
      <c r="Z257" s="20"/>
      <c r="AA257" s="20"/>
      <c r="AB257" s="20"/>
      <c r="AC257" s="20"/>
      <c r="AD257" s="20"/>
      <c r="AE257" s="20"/>
      <c r="AG257" s="9"/>
      <c r="AH257" s="9"/>
      <c r="AI257" s="10"/>
      <c r="AJ257" s="20"/>
      <c r="AK257" s="20"/>
      <c r="AL257" s="20"/>
      <c r="AM257" s="20"/>
      <c r="AN257" s="20"/>
      <c r="AO257" s="20"/>
      <c r="AP257" s="20"/>
      <c r="AQ257" s="20"/>
      <c r="AS257" s="9"/>
      <c r="AT257" s="9"/>
      <c r="AU257" s="10"/>
      <c r="AV257" s="20"/>
      <c r="AW257" s="20"/>
      <c r="AX257" s="20"/>
      <c r="AY257" s="20"/>
      <c r="AZ257" s="20"/>
      <c r="BA257" s="20"/>
      <c r="BB257" s="20"/>
      <c r="BC257" s="20"/>
      <c r="BE257" s="20">
        <v>8.6236338797814213E-2</v>
      </c>
      <c r="BF257" s="9">
        <v>53.7</v>
      </c>
      <c r="BG257" s="9">
        <v>56.231504497656417</v>
      </c>
      <c r="BH257" s="9">
        <v>56.05925847876189</v>
      </c>
      <c r="BI257" s="9">
        <v>6.2429339820957193</v>
      </c>
      <c r="BJ257" s="9">
        <v>56.226517987455267</v>
      </c>
      <c r="BK257" s="9">
        <v>56.118569474908782</v>
      </c>
      <c r="BL257" s="9">
        <v>49.184162081451511</v>
      </c>
      <c r="BM257" s="9">
        <f ca="1"/>
        <v>56.278475612831485</v>
      </c>
      <c r="BN257" s="9">
        <v>55.246170718455488</v>
      </c>
      <c r="BY257" s="9"/>
      <c r="BZ257" s="9"/>
      <c r="CA257" s="33"/>
      <c r="CB257" s="9"/>
      <c r="CC257" s="9"/>
      <c r="CD257" s="33"/>
    </row>
    <row r="258" spans="1:82" x14ac:dyDescent="0.25">
      <c r="A258" s="6">
        <v>78</v>
      </c>
      <c r="B258" s="7" t="b">
        <v>1</v>
      </c>
      <c r="U258" s="9"/>
      <c r="V258" s="9"/>
      <c r="W258" s="10"/>
      <c r="X258" s="20"/>
      <c r="Y258" s="20"/>
      <c r="Z258" s="20"/>
      <c r="AA258" s="20"/>
      <c r="AB258" s="20"/>
      <c r="AC258" s="20"/>
      <c r="AD258" s="20"/>
      <c r="AE258" s="20"/>
      <c r="AG258" s="9"/>
      <c r="AH258" s="9"/>
      <c r="AI258" s="10"/>
      <c r="AJ258" s="20"/>
      <c r="AK258" s="20"/>
      <c r="AL258" s="20"/>
      <c r="AM258" s="20"/>
      <c r="AN258" s="20"/>
      <c r="AO258" s="20"/>
      <c r="AP258" s="20"/>
      <c r="AQ258" s="20"/>
      <c r="AS258" s="9"/>
      <c r="AT258" s="9"/>
      <c r="AU258" s="10"/>
      <c r="AV258" s="20"/>
      <c r="AW258" s="20"/>
      <c r="AX258" s="20"/>
      <c r="AY258" s="20"/>
      <c r="AZ258" s="20"/>
      <c r="BA258" s="20"/>
      <c r="BB258" s="20"/>
      <c r="BC258" s="20"/>
      <c r="BE258" s="20">
        <v>8.6577868852459022E-2</v>
      </c>
      <c r="BF258" s="9">
        <v>53.7</v>
      </c>
      <c r="BG258" s="9">
        <v>56.252152133772967</v>
      </c>
      <c r="BH258" s="9">
        <v>56.077134499609684</v>
      </c>
      <c r="BI258" s="9">
        <v>6.268812461535032</v>
      </c>
      <c r="BJ258" s="9">
        <v>56.252055675966986</v>
      </c>
      <c r="BK258" s="9">
        <v>56.137286947686491</v>
      </c>
      <c r="BL258" s="9">
        <v>49.20975431631966</v>
      </c>
      <c r="BM258" s="9">
        <f ca="1"/>
        <v>56.296491942888224</v>
      </c>
      <c r="BN258" s="9">
        <v>55.26892312256097</v>
      </c>
      <c r="BY258" s="9"/>
      <c r="BZ258" s="9"/>
      <c r="CA258" s="33"/>
      <c r="CB258" s="9"/>
      <c r="CC258" s="9"/>
      <c r="CD258" s="33"/>
    </row>
    <row r="259" spans="1:82" x14ac:dyDescent="0.25">
      <c r="A259" s="6">
        <v>77.599999999999994</v>
      </c>
      <c r="B259" s="7" t="b">
        <v>1</v>
      </c>
      <c r="U259" s="9"/>
      <c r="V259" s="9"/>
      <c r="W259" s="10"/>
      <c r="X259" s="20"/>
      <c r="Y259" s="20"/>
      <c r="Z259" s="20"/>
      <c r="AA259" s="20"/>
      <c r="AB259" s="20"/>
      <c r="AC259" s="20"/>
      <c r="AD259" s="20"/>
      <c r="AE259" s="20"/>
      <c r="AG259" s="9"/>
      <c r="AH259" s="9"/>
      <c r="AI259" s="10"/>
      <c r="AJ259" s="20"/>
      <c r="AK259" s="20"/>
      <c r="AL259" s="20"/>
      <c r="AM259" s="20"/>
      <c r="AN259" s="20"/>
      <c r="AO259" s="20"/>
      <c r="AP259" s="20"/>
      <c r="AQ259" s="20"/>
      <c r="AS259" s="9"/>
      <c r="AT259" s="9"/>
      <c r="AU259" s="10"/>
      <c r="AV259" s="20"/>
      <c r="AW259" s="20"/>
      <c r="AX259" s="20"/>
      <c r="AY259" s="20"/>
      <c r="AZ259" s="20"/>
      <c r="BA259" s="20"/>
      <c r="BB259" s="20"/>
      <c r="BC259" s="20"/>
      <c r="BE259" s="20">
        <v>8.6919398907103831E-2</v>
      </c>
      <c r="BF259" s="9">
        <v>53.8</v>
      </c>
      <c r="BG259" s="9">
        <v>56.272738974978651</v>
      </c>
      <c r="BH259" s="9">
        <v>56.094963561395211</v>
      </c>
      <c r="BI259" s="9">
        <v>6.2947006187903769</v>
      </c>
      <c r="BJ259" s="9">
        <v>56.277509183765225</v>
      </c>
      <c r="BK259" s="9">
        <v>56.15595352498336</v>
      </c>
      <c r="BL259" s="9">
        <v>49.235296122991812</v>
      </c>
      <c r="BM259" s="9">
        <f ca="1"/>
        <v>56.314460396310594</v>
      </c>
      <c r="BN259" s="9">
        <v>55.291618535760207</v>
      </c>
      <c r="BY259" s="9"/>
      <c r="BZ259" s="9"/>
      <c r="CA259" s="33"/>
      <c r="CB259" s="9"/>
      <c r="CC259" s="9"/>
      <c r="CD259" s="33"/>
    </row>
    <row r="260" spans="1:82" x14ac:dyDescent="0.25">
      <c r="A260" s="6">
        <v>71</v>
      </c>
      <c r="B260" s="7" t="b">
        <v>1</v>
      </c>
      <c r="U260" s="9"/>
      <c r="V260" s="9"/>
      <c r="W260" s="10"/>
      <c r="X260" s="20"/>
      <c r="Y260" s="20"/>
      <c r="Z260" s="20"/>
      <c r="AA260" s="20"/>
      <c r="AB260" s="20"/>
      <c r="AC260" s="20"/>
      <c r="AD260" s="20"/>
      <c r="AE260" s="20"/>
      <c r="AG260" s="9"/>
      <c r="AH260" s="9"/>
      <c r="AI260" s="10"/>
      <c r="AJ260" s="20"/>
      <c r="AK260" s="20"/>
      <c r="AL260" s="20"/>
      <c r="AM260" s="20"/>
      <c r="AN260" s="20"/>
      <c r="AO260" s="20"/>
      <c r="AP260" s="20"/>
      <c r="AQ260" s="20"/>
      <c r="AS260" s="9"/>
      <c r="AT260" s="9"/>
      <c r="AU260" s="10"/>
      <c r="AV260" s="20"/>
      <c r="AW260" s="20"/>
      <c r="AX260" s="20"/>
      <c r="AY260" s="20"/>
      <c r="AZ260" s="20"/>
      <c r="BA260" s="20"/>
      <c r="BB260" s="20"/>
      <c r="BC260" s="20"/>
      <c r="BE260" s="20">
        <v>8.7260928961748641E-2</v>
      </c>
      <c r="BF260" s="9">
        <v>53.8</v>
      </c>
      <c r="BG260" s="9">
        <v>56.293265473861823</v>
      </c>
      <c r="BH260" s="9">
        <v>56.112746007855876</v>
      </c>
      <c r="BI260" s="9">
        <v>6.3205984611028985</v>
      </c>
      <c r="BJ260" s="9">
        <v>56.302879140665191</v>
      </c>
      <c r="BK260" s="9">
        <v>56.174569580394255</v>
      </c>
      <c r="BL260" s="9">
        <v>49.260787798396962</v>
      </c>
      <c r="BM260" s="9">
        <f ca="1"/>
        <v>56.332381310316848</v>
      </c>
      <c r="BN260" s="9">
        <v>55.314257344639223</v>
      </c>
      <c r="BY260" s="9"/>
      <c r="BZ260" s="9"/>
      <c r="CA260" s="33"/>
      <c r="CB260" s="9"/>
      <c r="CC260" s="9"/>
      <c r="CD260" s="33"/>
    </row>
    <row r="261" spans="1:82" x14ac:dyDescent="0.25">
      <c r="A261" s="6">
        <v>70</v>
      </c>
      <c r="B261" s="7" t="b">
        <v>1</v>
      </c>
      <c r="U261" s="9"/>
      <c r="V261" s="9"/>
      <c r="W261" s="10"/>
      <c r="X261" s="20"/>
      <c r="Y261" s="20"/>
      <c r="Z261" s="20"/>
      <c r="AA261" s="20"/>
      <c r="AB261" s="20"/>
      <c r="AC261" s="20"/>
      <c r="AD261" s="20"/>
      <c r="AE261" s="20"/>
      <c r="AG261" s="9"/>
      <c r="AH261" s="9"/>
      <c r="AI261" s="10"/>
      <c r="AJ261" s="20"/>
      <c r="AK261" s="20"/>
      <c r="AL261" s="20"/>
      <c r="AM261" s="20"/>
      <c r="AN261" s="20"/>
      <c r="AO261" s="20"/>
      <c r="AP261" s="20"/>
      <c r="AQ261" s="20"/>
      <c r="AS261" s="9"/>
      <c r="AT261" s="9"/>
      <c r="AU261" s="10"/>
      <c r="AV261" s="20"/>
      <c r="AW261" s="20"/>
      <c r="AX261" s="20"/>
      <c r="AY261" s="20"/>
      <c r="AZ261" s="20"/>
      <c r="BA261" s="20"/>
      <c r="BB261" s="20"/>
      <c r="BC261" s="20"/>
      <c r="BE261" s="20">
        <v>8.7602459016393436E-2</v>
      </c>
      <c r="BF261" s="9">
        <v>53.8</v>
      </c>
      <c r="BG261" s="9">
        <v>56.313732077923063</v>
      </c>
      <c r="BH261" s="9">
        <v>56.130482178932162</v>
      </c>
      <c r="BI261" s="9">
        <v>6.346505995721901</v>
      </c>
      <c r="BJ261" s="9">
        <v>56.328166169368316</v>
      </c>
      <c r="BK261" s="9">
        <v>56.193135483369723</v>
      </c>
      <c r="BL261" s="9">
        <v>49.286229636561536</v>
      </c>
      <c r="BM261" s="9">
        <f ca="1"/>
        <v>56.350255018470456</v>
      </c>
      <c r="BN261" s="9">
        <v>55.336839931689944</v>
      </c>
      <c r="BY261" s="9"/>
      <c r="BZ261" s="9"/>
      <c r="CA261" s="33"/>
      <c r="CB261" s="9"/>
      <c r="CC261" s="9"/>
      <c r="CD261" s="33"/>
    </row>
    <row r="262" spans="1:82" x14ac:dyDescent="0.25">
      <c r="A262" s="6">
        <v>69.8</v>
      </c>
      <c r="B262" s="7" t="b">
        <v>1</v>
      </c>
      <c r="U262" s="9"/>
      <c r="V262" s="9"/>
      <c r="W262" s="10"/>
      <c r="X262" s="20"/>
      <c r="Y262" s="20"/>
      <c r="Z262" s="20"/>
      <c r="AA262" s="20"/>
      <c r="AB262" s="20"/>
      <c r="AC262" s="20"/>
      <c r="AD262" s="20"/>
      <c r="AE262" s="20"/>
      <c r="AG262" s="9"/>
      <c r="AH262" s="9"/>
      <c r="AI262" s="10"/>
      <c r="AJ262" s="20"/>
      <c r="AK262" s="20"/>
      <c r="AL262" s="20"/>
      <c r="AM262" s="20"/>
      <c r="AN262" s="20"/>
      <c r="AO262" s="20"/>
      <c r="AP262" s="20"/>
      <c r="AQ262" s="20"/>
      <c r="AS262" s="9"/>
      <c r="AT262" s="9"/>
      <c r="AU262" s="10"/>
      <c r="AV262" s="20"/>
      <c r="AW262" s="20"/>
      <c r="AX262" s="20"/>
      <c r="AY262" s="20"/>
      <c r="AZ262" s="20"/>
      <c r="BA262" s="20"/>
      <c r="BB262" s="20"/>
      <c r="BC262" s="20"/>
      <c r="BE262" s="20">
        <v>8.7943989071038245E-2</v>
      </c>
      <c r="BF262" s="9">
        <v>53.9</v>
      </c>
      <c r="BG262" s="9">
        <v>56.334139229652202</v>
      </c>
      <c r="BH262" s="9">
        <v>56.148172410824458</v>
      </c>
      <c r="BI262" s="9">
        <v>6.3724232299048298</v>
      </c>
      <c r="BJ262" s="9">
        <v>56.353370885569937</v>
      </c>
      <c r="BK262" s="9">
        <v>56.211651599278092</v>
      </c>
      <c r="BL262" s="9">
        <v>49.311621928648997</v>
      </c>
      <c r="BM262" s="9">
        <f ca="1"/>
        <v>56.368081850733844</v>
      </c>
      <c r="BN262" s="9">
        <v>55.359366675369436</v>
      </c>
      <c r="BY262" s="9"/>
      <c r="BZ262" s="9"/>
      <c r="CA262" s="33"/>
      <c r="CB262" s="9"/>
      <c r="CC262" s="9"/>
      <c r="CD262" s="33"/>
    </row>
    <row r="263" spans="1:82" x14ac:dyDescent="0.25">
      <c r="A263" s="6">
        <v>69.400000000000006</v>
      </c>
      <c r="B263" s="7" t="b">
        <v>1</v>
      </c>
      <c r="U263" s="9"/>
      <c r="V263" s="9"/>
      <c r="W263" s="10"/>
      <c r="X263" s="20"/>
      <c r="Y263" s="20"/>
      <c r="Z263" s="20"/>
      <c r="AA263" s="20"/>
      <c r="AB263" s="20"/>
      <c r="AC263" s="20"/>
      <c r="AD263" s="20"/>
      <c r="AE263" s="20"/>
      <c r="AG263" s="9"/>
      <c r="AH263" s="9"/>
      <c r="AI263" s="10"/>
      <c r="AJ263" s="20"/>
      <c r="AK263" s="20"/>
      <c r="AL263" s="20"/>
      <c r="AM263" s="20"/>
      <c r="AN263" s="20"/>
      <c r="AO263" s="20"/>
      <c r="AP263" s="20"/>
      <c r="AQ263" s="20"/>
      <c r="AS263" s="9"/>
      <c r="AT263" s="9"/>
      <c r="AU263" s="10"/>
      <c r="AV263" s="20"/>
      <c r="AW263" s="20"/>
      <c r="AX263" s="20"/>
      <c r="AY263" s="20"/>
      <c r="AZ263" s="20"/>
      <c r="BA263" s="20"/>
      <c r="BB263" s="20"/>
      <c r="BC263" s="20"/>
      <c r="BE263" s="20">
        <v>8.8285519125683054E-2</v>
      </c>
      <c r="BF263" s="9">
        <v>54</v>
      </c>
      <c r="BG263" s="9">
        <v>56.354487366603813</v>
      </c>
      <c r="BH263" s="9">
        <v>56.165817036048843</v>
      </c>
      <c r="BI263" s="9">
        <v>6.3983501709172597</v>
      </c>
      <c r="BJ263" s="9">
        <v>56.378493898065017</v>
      </c>
      <c r="BK263" s="9">
        <v>56.230118289466461</v>
      </c>
      <c r="BL263" s="9">
        <v>49.336964962998678</v>
      </c>
      <c r="BM263" s="9">
        <f ca="1"/>
        <v>56.385862133521215</v>
      </c>
      <c r="BN263" s="9">
        <v>55.381837950158015</v>
      </c>
      <c r="BY263" s="9"/>
      <c r="BZ263" s="9"/>
      <c r="CA263" s="33"/>
      <c r="CB263" s="9"/>
      <c r="CC263" s="9"/>
      <c r="CD263" s="33"/>
    </row>
    <row r="264" spans="1:82" x14ac:dyDescent="0.25">
      <c r="A264" s="6">
        <v>69.400000000000006</v>
      </c>
      <c r="B264" s="7" t="b">
        <v>1</v>
      </c>
      <c r="U264" s="9"/>
      <c r="V264" s="9"/>
      <c r="W264" s="10"/>
      <c r="X264" s="20"/>
      <c r="Y264" s="20"/>
      <c r="Z264" s="20"/>
      <c r="AA264" s="20"/>
      <c r="AB264" s="20"/>
      <c r="AC264" s="20"/>
      <c r="AD264" s="20"/>
      <c r="AE264" s="20"/>
      <c r="AG264" s="9"/>
      <c r="AH264" s="9"/>
      <c r="AI264" s="10"/>
      <c r="AJ264" s="20"/>
      <c r="AK264" s="20"/>
      <c r="AL264" s="20"/>
      <c r="AM264" s="20"/>
      <c r="AN264" s="20"/>
      <c r="AO264" s="20"/>
      <c r="AP264" s="20"/>
      <c r="AQ264" s="20"/>
      <c r="AS264" s="9"/>
      <c r="AT264" s="9"/>
      <c r="AU264" s="10"/>
      <c r="AV264" s="20"/>
      <c r="AW264" s="20"/>
      <c r="AX264" s="20"/>
      <c r="AY264" s="20"/>
      <c r="AZ264" s="20"/>
      <c r="BA264" s="20"/>
      <c r="BB264" s="20"/>
      <c r="BC264" s="20"/>
      <c r="BE264" s="20">
        <v>8.8627049180327863E-2</v>
      </c>
      <c r="BF264" s="9">
        <v>54</v>
      </c>
      <c r="BG264" s="9">
        <v>56.374776921471295</v>
      </c>
      <c r="BH264" s="9">
        <v>56.183416383491476</v>
      </c>
      <c r="BI264" s="9">
        <v>6.4242868260329544</v>
      </c>
      <c r="BJ264" s="9">
        <v>56.40353580885192</v>
      </c>
      <c r="BK264" s="9">
        <v>56.248535911320502</v>
      </c>
      <c r="BL264" s="9">
        <v>49.362259025164029</v>
      </c>
      <c r="BM264" s="9">
        <f ca="1"/>
        <v>56.403596189750331</v>
      </c>
      <c r="BN264" s="9">
        <v>55.404254126616287</v>
      </c>
      <c r="BY264" s="9"/>
      <c r="BZ264" s="9"/>
      <c r="CA264" s="33"/>
      <c r="CB264" s="9"/>
      <c r="CC264" s="9"/>
      <c r="CD264" s="33"/>
    </row>
    <row r="265" spans="1:82" x14ac:dyDescent="0.25">
      <c r="A265" s="6">
        <v>69.5</v>
      </c>
      <c r="B265" s="7" t="b">
        <v>1</v>
      </c>
      <c r="U265" s="9"/>
      <c r="V265" s="9"/>
      <c r="W265" s="10"/>
      <c r="X265" s="20"/>
      <c r="Y265" s="20"/>
      <c r="Z265" s="20"/>
      <c r="AA265" s="20"/>
      <c r="AB265" s="20"/>
      <c r="AC265" s="20"/>
      <c r="AD265" s="20"/>
      <c r="AE265" s="20"/>
      <c r="AG265" s="9"/>
      <c r="AH265" s="9"/>
      <c r="AI265" s="10"/>
      <c r="AJ265" s="20"/>
      <c r="AK265" s="20"/>
      <c r="AL265" s="20"/>
      <c r="AM265" s="20"/>
      <c r="AN265" s="20"/>
      <c r="AO265" s="20"/>
      <c r="AP265" s="20"/>
      <c r="AQ265" s="20"/>
      <c r="AS265" s="9"/>
      <c r="AT265" s="9"/>
      <c r="AU265" s="10"/>
      <c r="AV265" s="20"/>
      <c r="AW265" s="20"/>
      <c r="AX265" s="20"/>
      <c r="AY265" s="20"/>
      <c r="AZ265" s="20"/>
      <c r="BA265" s="20"/>
      <c r="BB265" s="20"/>
      <c r="BC265" s="20"/>
      <c r="BE265" s="20">
        <v>8.8968579234972672E-2</v>
      </c>
      <c r="BF265" s="9">
        <v>54</v>
      </c>
      <c r="BG265" s="9">
        <v>56.395008322159555</v>
      </c>
      <c r="BH265" s="9">
        <v>56.20097077846237</v>
      </c>
      <c r="BI265" s="9">
        <v>6.4502332025338625</v>
      </c>
      <c r="BJ265" s="9">
        <v>56.428497213234145</v>
      </c>
      <c r="BK265" s="9">
        <v>56.26690481832312</v>
      </c>
      <c r="BL265" s="9">
        <v>49.387504397950124</v>
      </c>
      <c r="BM265" s="9">
        <f ca="1"/>
        <v>56.421284338893386</v>
      </c>
      <c r="BN265" s="9">
        <v>55.426615571441204</v>
      </c>
      <c r="BY265" s="9"/>
      <c r="BZ265" s="9"/>
      <c r="CA265" s="33"/>
      <c r="CB265" s="9"/>
      <c r="CC265" s="9"/>
      <c r="CD265" s="33"/>
    </row>
    <row r="266" spans="1:82" x14ac:dyDescent="0.25">
      <c r="A266" s="6">
        <v>69.5</v>
      </c>
      <c r="B266" s="7" t="b">
        <v>1</v>
      </c>
      <c r="U266" s="9"/>
      <c r="V266" s="9"/>
      <c r="W266" s="10"/>
      <c r="X266" s="20"/>
      <c r="Y266" s="20"/>
      <c r="Z266" s="20"/>
      <c r="AA266" s="20"/>
      <c r="AB266" s="20"/>
      <c r="AC266" s="20"/>
      <c r="AD266" s="20"/>
      <c r="AE266" s="20"/>
      <c r="AG266" s="9"/>
      <c r="AH266" s="9"/>
      <c r="AI266" s="10"/>
      <c r="AJ266" s="20"/>
      <c r="AK266" s="20"/>
      <c r="AL266" s="20"/>
      <c r="AM266" s="20"/>
      <c r="AN266" s="20"/>
      <c r="AO266" s="20"/>
      <c r="AP266" s="20"/>
      <c r="AQ266" s="20"/>
      <c r="AS266" s="9"/>
      <c r="AT266" s="9"/>
      <c r="AU266" s="10"/>
      <c r="AV266" s="20"/>
      <c r="AW266" s="20"/>
      <c r="AX266" s="20"/>
      <c r="AY266" s="20"/>
      <c r="AZ266" s="20"/>
      <c r="BA266" s="20"/>
      <c r="BB266" s="20"/>
      <c r="BC266" s="20"/>
      <c r="BE266" s="20">
        <v>8.9310109289617481E-2</v>
      </c>
      <c r="BF266" s="9">
        <v>54</v>
      </c>
      <c r="BG266" s="9">
        <v>56.415181991856414</v>
      </c>
      <c r="BH266" s="9">
        <v>56.218480542748168</v>
      </c>
      <c r="BI266" s="9">
        <v>6.4761893077100945</v>
      </c>
      <c r="BJ266" s="9">
        <v>56.453378699920144</v>
      </c>
      <c r="BK266" s="9">
        <v>56.285225360112129</v>
      </c>
      <c r="BL266" s="9">
        <v>49.412701361450544</v>
      </c>
      <c r="BM266" s="9">
        <f ca="1"/>
        <v>56.438926897026917</v>
      </c>
      <c r="BN266" s="9">
        <v>55.448922647521016</v>
      </c>
      <c r="BY266" s="9"/>
      <c r="BZ266" s="9"/>
      <c r="CA266" s="33"/>
      <c r="CB266" s="9"/>
      <c r="CC266" s="9"/>
      <c r="CD266" s="33"/>
    </row>
    <row r="267" spans="1:82" x14ac:dyDescent="0.25">
      <c r="A267" s="6">
        <v>69.599999999999994</v>
      </c>
      <c r="B267" s="7" t="b">
        <v>1</v>
      </c>
      <c r="U267" s="9"/>
      <c r="V267" s="9"/>
      <c r="W267" s="10"/>
      <c r="X267" s="20"/>
      <c r="Y267" s="20"/>
      <c r="Z267" s="20"/>
      <c r="AA267" s="20"/>
      <c r="AB267" s="20"/>
      <c r="AC267" s="20"/>
      <c r="AD267" s="20"/>
      <c r="AE267" s="20"/>
      <c r="AG267" s="9"/>
      <c r="AH267" s="9"/>
      <c r="AI267" s="10"/>
      <c r="AJ267" s="20"/>
      <c r="AK267" s="20"/>
      <c r="AL267" s="20"/>
      <c r="AM267" s="20"/>
      <c r="AN267" s="20"/>
      <c r="AO267" s="20"/>
      <c r="AP267" s="20"/>
      <c r="AQ267" s="20"/>
      <c r="AS267" s="9"/>
      <c r="AT267" s="9"/>
      <c r="AU267" s="10"/>
      <c r="AV267" s="20"/>
      <c r="AW267" s="20"/>
      <c r="AX267" s="20"/>
      <c r="AY267" s="20"/>
      <c r="AZ267" s="20"/>
      <c r="BA267" s="20"/>
      <c r="BB267" s="20"/>
      <c r="BC267" s="20"/>
      <c r="BE267" s="20">
        <v>8.9651639344262291E-2</v>
      </c>
      <c r="BF267" s="9">
        <v>54</v>
      </c>
      <c r="BG267" s="9">
        <v>56.435298349102524</v>
      </c>
      <c r="BH267" s="9">
        <v>56.235945994663503</v>
      </c>
      <c r="BI267" s="9">
        <v>6.5021551488599956</v>
      </c>
      <c r="BJ267" s="9">
        <v>56.478180851121408</v>
      </c>
      <c r="BK267" s="9">
        <v>56.303497882536696</v>
      </c>
      <c r="BL267" s="9">
        <v>49.43785019308369</v>
      </c>
      <c r="BM267" s="9">
        <f ca="1"/>
        <v>56.456524176880833</v>
      </c>
      <c r="BN267" s="9">
        <v>55.471175713989375</v>
      </c>
      <c r="BY267" s="9"/>
      <c r="BZ267" s="9"/>
      <c r="CA267" s="33"/>
      <c r="CB267" s="9"/>
      <c r="CC267" s="9"/>
      <c r="CD267" s="33"/>
    </row>
    <row r="268" spans="1:82" x14ac:dyDescent="0.25">
      <c r="A268" s="6">
        <v>69.599999999999994</v>
      </c>
      <c r="B268" s="7" t="b">
        <v>1</v>
      </c>
      <c r="U268" s="9"/>
      <c r="V268" s="9"/>
      <c r="W268" s="10"/>
      <c r="X268" s="20"/>
      <c r="Y268" s="20"/>
      <c r="Z268" s="20"/>
      <c r="AA268" s="20"/>
      <c r="AB268" s="20"/>
      <c r="AC268" s="20"/>
      <c r="AD268" s="20"/>
      <c r="AE268" s="20"/>
      <c r="AG268" s="9"/>
      <c r="AH268" s="9"/>
      <c r="AI268" s="10"/>
      <c r="AJ268" s="20"/>
      <c r="AK268" s="20"/>
      <c r="AL268" s="20"/>
      <c r="AM268" s="20"/>
      <c r="AN268" s="20"/>
      <c r="AO268" s="20"/>
      <c r="AP268" s="20"/>
      <c r="AQ268" s="20"/>
      <c r="AS268" s="9"/>
      <c r="AT268" s="9"/>
      <c r="AU268" s="10"/>
      <c r="AV268" s="20"/>
      <c r="AW268" s="20"/>
      <c r="AX268" s="20"/>
      <c r="AY268" s="20"/>
      <c r="AZ268" s="20"/>
      <c r="BA268" s="20"/>
      <c r="BB268" s="20"/>
      <c r="BC268" s="20"/>
      <c r="BE268" s="20">
        <v>8.99931693989071E-2</v>
      </c>
      <c r="BF268" s="9">
        <v>54</v>
      </c>
      <c r="BG268" s="9">
        <v>56.455357807860096</v>
      </c>
      <c r="BH268" s="9">
        <v>56.253367449102015</v>
      </c>
      <c r="BI268" s="9">
        <v>6.5281307332900989</v>
      </c>
      <c r="BJ268" s="9">
        <v>56.50290424264854</v>
      </c>
      <c r="BK268" s="9">
        <v>56.321722727712888</v>
      </c>
      <c r="BL268" s="9">
        <v>49.462951167628347</v>
      </c>
      <c r="BM268" s="9">
        <f ca="1"/>
        <v>56.474076487886535</v>
      </c>
      <c r="BN268" s="9">
        <v>55.493375126278323</v>
      </c>
      <c r="BY268" s="9"/>
      <c r="BZ268" s="9"/>
      <c r="CA268" s="33"/>
      <c r="CB268" s="9"/>
      <c r="CC268" s="9"/>
      <c r="CD268" s="33"/>
    </row>
    <row r="269" spans="1:82" x14ac:dyDescent="0.25">
      <c r="A269" s="6">
        <v>69.400000000000006</v>
      </c>
      <c r="B269" s="7" t="b">
        <v>1</v>
      </c>
      <c r="U269" s="9"/>
      <c r="V269" s="9"/>
      <c r="W269" s="10"/>
      <c r="X269" s="20"/>
      <c r="Y269" s="20"/>
      <c r="Z269" s="20"/>
      <c r="AA269" s="20"/>
      <c r="AB269" s="20"/>
      <c r="AC269" s="20"/>
      <c r="AD269" s="20"/>
      <c r="AE269" s="20"/>
      <c r="AG269" s="9"/>
      <c r="AH269" s="9"/>
      <c r="AI269" s="10"/>
      <c r="AJ269" s="20"/>
      <c r="AK269" s="20"/>
      <c r="AL269" s="20"/>
      <c r="AM269" s="20"/>
      <c r="AN269" s="20"/>
      <c r="AO269" s="20"/>
      <c r="AP269" s="20"/>
      <c r="AQ269" s="20"/>
      <c r="AS269" s="9"/>
      <c r="AT269" s="9"/>
      <c r="AU269" s="10"/>
      <c r="AV269" s="20"/>
      <c r="AW269" s="20"/>
      <c r="AX269" s="20"/>
      <c r="AY269" s="20"/>
      <c r="AZ269" s="20"/>
      <c r="BA269" s="20"/>
      <c r="BB269" s="20"/>
      <c r="BC269" s="20"/>
      <c r="BE269" s="20">
        <v>9.0334699453551909E-2</v>
      </c>
      <c r="BF269" s="9">
        <v>54</v>
      </c>
      <c r="BG269" s="9">
        <v>56.475360777580391</v>
      </c>
      <c r="BH269" s="9">
        <v>56.270745217585855</v>
      </c>
      <c r="BI269" s="9">
        <v>6.5541160683151878</v>
      </c>
      <c r="BJ269" s="9">
        <v>56.527549444005707</v>
      </c>
      <c r="BK269" s="9">
        <v>56.339900234078172</v>
      </c>
      <c r="BL269" s="9">
        <v>49.488004557258748</v>
      </c>
      <c r="BM269" s="9">
        <f ca="1"/>
        <v>56.491584136224162</v>
      </c>
      <c r="BN269" s="9">
        <v>55.515521236170429</v>
      </c>
      <c r="BY269" s="9"/>
      <c r="BZ269" s="9"/>
      <c r="CA269" s="33"/>
      <c r="CB269" s="9"/>
      <c r="CC269" s="9"/>
      <c r="CD269" s="33"/>
    </row>
    <row r="270" spans="1:82" x14ac:dyDescent="0.25">
      <c r="A270" s="6">
        <v>69</v>
      </c>
      <c r="B270" s="7" t="b">
        <v>1</v>
      </c>
      <c r="U270" s="9"/>
      <c r="V270" s="9"/>
      <c r="W270" s="10"/>
      <c r="X270" s="20"/>
      <c r="Y270" s="20"/>
      <c r="Z270" s="20"/>
      <c r="AA270" s="20"/>
      <c r="AB270" s="20"/>
      <c r="AC270" s="20"/>
      <c r="AD270" s="20"/>
      <c r="AE270" s="20"/>
      <c r="AG270" s="9"/>
      <c r="AH270" s="9"/>
      <c r="AI270" s="10"/>
      <c r="AJ270" s="20"/>
      <c r="AK270" s="20"/>
      <c r="AL270" s="20"/>
      <c r="AM270" s="20"/>
      <c r="AN270" s="20"/>
      <c r="AO270" s="20"/>
      <c r="AP270" s="20"/>
      <c r="AQ270" s="20"/>
      <c r="AS270" s="9"/>
      <c r="AT270" s="9"/>
      <c r="AU270" s="10"/>
      <c r="AV270" s="20"/>
      <c r="AW270" s="20"/>
      <c r="AX270" s="20"/>
      <c r="AY270" s="20"/>
      <c r="AZ270" s="20"/>
      <c r="BA270" s="20"/>
      <c r="BB270" s="20"/>
      <c r="BC270" s="20"/>
      <c r="BE270" s="20">
        <v>9.0676229508196718E-2</v>
      </c>
      <c r="BF270" s="9">
        <v>54</v>
      </c>
      <c r="BG270" s="9">
        <v>56.49530766326977</v>
      </c>
      <c r="BH270" s="9">
        <v>56.288079608314845</v>
      </c>
      <c r="BI270" s="9">
        <v>6.5801111612582845</v>
      </c>
      <c r="BJ270" s="9">
        <v>56.552117018483308</v>
      </c>
      <c r="BK270" s="9">
        <v>56.358030736444789</v>
      </c>
      <c r="BL270" s="9">
        <v>49.513010631579029</v>
      </c>
      <c r="BM270" s="9">
        <f ca="1"/>
        <v>56.50904742486896</v>
      </c>
      <c r="BN270" s="9">
        <v>55.537614391849942</v>
      </c>
      <c r="BY270" s="9"/>
      <c r="BZ270" s="9"/>
      <c r="CA270" s="33"/>
      <c r="CB270" s="9"/>
      <c r="CC270" s="9"/>
      <c r="CD270" s="33"/>
    </row>
    <row r="271" spans="1:82" x14ac:dyDescent="0.25">
      <c r="A271" s="6">
        <v>68.7</v>
      </c>
      <c r="B271" s="7" t="b">
        <v>1</v>
      </c>
      <c r="U271" s="9"/>
      <c r="V271" s="9"/>
      <c r="W271" s="10"/>
      <c r="X271" s="20"/>
      <c r="Y271" s="20"/>
      <c r="Z271" s="20"/>
      <c r="AA271" s="20"/>
      <c r="AB271" s="20"/>
      <c r="AC271" s="20"/>
      <c r="AD271" s="20"/>
      <c r="AE271" s="20"/>
      <c r="AG271" s="9"/>
      <c r="AH271" s="9"/>
      <c r="AI271" s="10"/>
      <c r="AJ271" s="20"/>
      <c r="AK271" s="20"/>
      <c r="AL271" s="20"/>
      <c r="AM271" s="20"/>
      <c r="AN271" s="20"/>
      <c r="AO271" s="20"/>
      <c r="AP271" s="20"/>
      <c r="AQ271" s="20"/>
      <c r="AS271" s="9"/>
      <c r="AT271" s="9"/>
      <c r="AU271" s="10"/>
      <c r="AV271" s="20"/>
      <c r="AW271" s="20"/>
      <c r="AX271" s="20"/>
      <c r="AY271" s="20"/>
      <c r="AZ271" s="20"/>
      <c r="BA271" s="20"/>
      <c r="BB271" s="20"/>
      <c r="BC271" s="20"/>
      <c r="BE271" s="20">
        <v>9.1017759562841527E-2</v>
      </c>
      <c r="BF271" s="9">
        <v>54</v>
      </c>
      <c r="BG271" s="9">
        <v>56.515198865554787</v>
      </c>
      <c r="BH271" s="9">
        <v>56.305370926214167</v>
      </c>
      <c r="BI271" s="9">
        <v>6.606116019450643</v>
      </c>
      <c r="BJ271" s="9">
        <v>56.576607523248811</v>
      </c>
      <c r="BK271" s="9">
        <v>56.376114566052344</v>
      </c>
      <c r="BL271" s="9">
        <v>49.537969657657023</v>
      </c>
      <c r="BM271" s="9">
        <f ca="1"/>
        <v>56.526466653636895</v>
      </c>
      <c r="BN271" s="9">
        <v>55.559654937953056</v>
      </c>
      <c r="BY271" s="9"/>
      <c r="BZ271" s="9"/>
      <c r="CA271" s="33"/>
      <c r="CB271" s="9"/>
      <c r="CC271" s="9"/>
      <c r="CD271" s="33"/>
    </row>
    <row r="272" spans="1:82" x14ac:dyDescent="0.25">
      <c r="A272" s="6">
        <v>68.400000000000006</v>
      </c>
      <c r="B272" s="7" t="b">
        <v>1</v>
      </c>
      <c r="U272" s="9"/>
      <c r="V272" s="9"/>
      <c r="W272" s="10"/>
      <c r="X272" s="20"/>
      <c r="Y272" s="20"/>
      <c r="Z272" s="20"/>
      <c r="AA272" s="20"/>
      <c r="AB272" s="20"/>
      <c r="AC272" s="20"/>
      <c r="AD272" s="20"/>
      <c r="AE272" s="20"/>
      <c r="AG272" s="9"/>
      <c r="AH272" s="9"/>
      <c r="AI272" s="10"/>
      <c r="AJ272" s="20"/>
      <c r="AK272" s="20"/>
      <c r="AL272" s="20"/>
      <c r="AM272" s="20"/>
      <c r="AN272" s="20"/>
      <c r="AO272" s="20"/>
      <c r="AP272" s="20"/>
      <c r="AQ272" s="20"/>
      <c r="AS272" s="9"/>
      <c r="AT272" s="9"/>
      <c r="AU272" s="10"/>
      <c r="AV272" s="20"/>
      <c r="AW272" s="20"/>
      <c r="AX272" s="20"/>
      <c r="AY272" s="20"/>
      <c r="AZ272" s="20"/>
      <c r="BA272" s="20"/>
      <c r="BB272" s="20"/>
      <c r="BC272" s="20"/>
      <c r="BE272" s="20">
        <v>9.1359289617486336E-2</v>
      </c>
      <c r="BF272" s="9">
        <v>54.1</v>
      </c>
      <c r="BG272" s="9">
        <v>56.53503478074586</v>
      </c>
      <c r="BH272" s="9">
        <v>56.322619472981643</v>
      </c>
      <c r="BI272" s="9">
        <v>6.6321306502318045</v>
      </c>
      <c r="BJ272" s="9">
        <v>56.601021509436151</v>
      </c>
      <c r="BK272" s="9">
        <v>56.394152050619311</v>
      </c>
      <c r="BL272" s="9">
        <v>49.56288190005759</v>
      </c>
      <c r="BM272" s="9">
        <f ca="1"/>
        <v>56.543842119229382</v>
      </c>
      <c r="BN272" s="9">
        <v>55.581643215617333</v>
      </c>
      <c r="BY272" s="9"/>
      <c r="BZ272" s="9"/>
      <c r="CA272" s="33"/>
      <c r="CB272" s="9"/>
      <c r="CC272" s="9"/>
      <c r="CD272" s="33"/>
    </row>
    <row r="273" spans="1:82" x14ac:dyDescent="0.25">
      <c r="A273" s="6">
        <v>68.5</v>
      </c>
      <c r="B273" s="7" t="b">
        <v>1</v>
      </c>
      <c r="U273" s="9"/>
      <c r="V273" s="9"/>
      <c r="W273" s="10"/>
      <c r="X273" s="20"/>
      <c r="Y273" s="20"/>
      <c r="Z273" s="20"/>
      <c r="AA273" s="20"/>
      <c r="AB273" s="20"/>
      <c r="AC273" s="20"/>
      <c r="AD273" s="20"/>
      <c r="AE273" s="20"/>
      <c r="AG273" s="9"/>
      <c r="AH273" s="9"/>
      <c r="AI273" s="10"/>
      <c r="AJ273" s="20"/>
      <c r="AK273" s="20"/>
      <c r="AL273" s="20"/>
      <c r="AM273" s="20"/>
      <c r="AN273" s="20"/>
      <c r="AO273" s="20"/>
      <c r="AP273" s="20"/>
      <c r="AQ273" s="20"/>
      <c r="AS273" s="9"/>
      <c r="AT273" s="9"/>
      <c r="AU273" s="10"/>
      <c r="AV273" s="20"/>
      <c r="AW273" s="20"/>
      <c r="AX273" s="20"/>
      <c r="AY273" s="20"/>
      <c r="AZ273" s="20"/>
      <c r="BA273" s="20"/>
      <c r="BB273" s="20"/>
      <c r="BC273" s="20"/>
      <c r="BE273" s="20">
        <v>9.1700819672131145E-2</v>
      </c>
      <c r="BF273" s="9">
        <v>54.1</v>
      </c>
      <c r="BG273" s="9">
        <v>56.554815800900023</v>
      </c>
      <c r="BH273" s="9">
        <v>56.339825547134055</v>
      </c>
      <c r="BI273" s="9">
        <v>6.6581550609495874</v>
      </c>
      <c r="BJ273" s="9">
        <v>56.625359522233317</v>
      </c>
      <c r="BK273" s="9">
        <v>56.412143514393634</v>
      </c>
      <c r="BL273" s="9">
        <v>49.587747620875305</v>
      </c>
      <c r="BM273" s="9">
        <f ca="1"/>
        <v>56.561174115277183</v>
      </c>
      <c r="BN273" s="9">
        <v>55.603579562530179</v>
      </c>
      <c r="BY273" s="9"/>
      <c r="BZ273" s="9"/>
      <c r="CA273" s="33"/>
      <c r="CB273" s="9"/>
      <c r="CC273" s="9"/>
      <c r="CD273" s="33"/>
    </row>
    <row r="274" spans="1:82" x14ac:dyDescent="0.25">
      <c r="A274" s="6">
        <v>68.2</v>
      </c>
      <c r="B274" s="7" t="b">
        <v>1</v>
      </c>
      <c r="U274" s="9"/>
      <c r="V274" s="9"/>
      <c r="W274" s="10"/>
      <c r="X274" s="20"/>
      <c r="Y274" s="20"/>
      <c r="Z274" s="20"/>
      <c r="AA274" s="20"/>
      <c r="AB274" s="20"/>
      <c r="AC274" s="20"/>
      <c r="AD274" s="20"/>
      <c r="AE274" s="20"/>
      <c r="AG274" s="9"/>
      <c r="AH274" s="9"/>
      <c r="AI274" s="10"/>
      <c r="AJ274" s="20"/>
      <c r="AK274" s="20"/>
      <c r="AL274" s="20"/>
      <c r="AM274" s="20"/>
      <c r="AN274" s="20"/>
      <c r="AO274" s="20"/>
      <c r="AP274" s="20"/>
      <c r="AQ274" s="20"/>
      <c r="AS274" s="9"/>
      <c r="AT274" s="9"/>
      <c r="AU274" s="10"/>
      <c r="AV274" s="20"/>
      <c r="AW274" s="20"/>
      <c r="AX274" s="20"/>
      <c r="AY274" s="20"/>
      <c r="AZ274" s="20"/>
      <c r="BA274" s="20"/>
      <c r="BB274" s="20"/>
      <c r="BC274" s="20"/>
      <c r="BE274" s="20">
        <v>9.2042349726775954E-2</v>
      </c>
      <c r="BF274" s="9">
        <v>54.1</v>
      </c>
      <c r="BG274" s="9">
        <v>56.574542313882191</v>
      </c>
      <c r="BH274" s="9">
        <v>56.356989444052246</v>
      </c>
      <c r="BI274" s="9">
        <v>6.6841892589600782</v>
      </c>
      <c r="BJ274" s="9">
        <v>56.649622100968372</v>
      </c>
      <c r="BK274" s="9">
        <v>56.430089278202423</v>
      </c>
      <c r="BL274" s="9">
        <v>49.612567079766634</v>
      </c>
      <c r="BM274" s="9">
        <f ca="1"/>
        <v>56.578462932383644</v>
      </c>
      <c r="BN274" s="9">
        <v>55.625464312976504</v>
      </c>
      <c r="BY274" s="9"/>
      <c r="BZ274" s="9"/>
      <c r="CA274" s="33"/>
      <c r="CB274" s="9"/>
      <c r="CC274" s="9"/>
      <c r="CD274" s="33"/>
    </row>
    <row r="275" spans="1:82" x14ac:dyDescent="0.25">
      <c r="A275" s="6">
        <v>68.3</v>
      </c>
      <c r="B275" s="7" t="b">
        <v>1</v>
      </c>
      <c r="U275" s="9"/>
      <c r="V275" s="9"/>
      <c r="W275" s="10"/>
      <c r="X275" s="20"/>
      <c r="Y275" s="20"/>
      <c r="Z275" s="20"/>
      <c r="AA275" s="20"/>
      <c r="AB275" s="20"/>
      <c r="AC275" s="20"/>
      <c r="AD275" s="20"/>
      <c r="AE275" s="20"/>
      <c r="AG275" s="9"/>
      <c r="AH275" s="9"/>
      <c r="AI275" s="10"/>
      <c r="AJ275" s="20"/>
      <c r="AK275" s="20"/>
      <c r="AL275" s="20"/>
      <c r="AM275" s="20"/>
      <c r="AN275" s="20"/>
      <c r="AO275" s="20"/>
      <c r="AP275" s="20"/>
      <c r="AQ275" s="20"/>
      <c r="AS275" s="9"/>
      <c r="AT275" s="9"/>
      <c r="AU275" s="10"/>
      <c r="AV275" s="20"/>
      <c r="AW275" s="20"/>
      <c r="AX275" s="20"/>
      <c r="AY275" s="20"/>
      <c r="AZ275" s="20"/>
      <c r="BA275" s="20"/>
      <c r="BB275" s="20"/>
      <c r="BC275" s="20"/>
      <c r="BE275" s="20">
        <v>9.2383879781420764E-2</v>
      </c>
      <c r="BF275" s="9">
        <v>54.1</v>
      </c>
      <c r="BG275" s="9">
        <v>56.594214703425727</v>
      </c>
      <c r="BH275" s="9">
        <v>56.374111456026156</v>
      </c>
      <c r="BI275" s="9">
        <v>6.710233251627689</v>
      </c>
      <c r="BJ275" s="9">
        <v>56.673809779194023</v>
      </c>
      <c r="BK275" s="9">
        <v>56.447989659500749</v>
      </c>
      <c r="BL275" s="9">
        <v>49.637340533981586</v>
      </c>
      <c r="BM275" s="9">
        <f ca="1"/>
        <v>56.595708858167072</v>
      </c>
      <c r="BN275" s="9">
        <v>55.647297797885557</v>
      </c>
      <c r="BY275" s="9"/>
      <c r="BZ275" s="9"/>
      <c r="CA275" s="33"/>
      <c r="CB275" s="9"/>
      <c r="CC275" s="9"/>
      <c r="CD275" s="33"/>
    </row>
    <row r="276" spans="1:82" x14ac:dyDescent="0.25">
      <c r="A276" s="6">
        <v>60</v>
      </c>
      <c r="B276" s="7" t="b">
        <v>1</v>
      </c>
      <c r="U276" s="9"/>
      <c r="V276" s="9"/>
      <c r="W276" s="10"/>
      <c r="X276" s="20"/>
      <c r="Y276" s="20"/>
      <c r="Z276" s="20"/>
      <c r="AA276" s="20"/>
      <c r="AB276" s="20"/>
      <c r="AC276" s="20"/>
      <c r="AD276" s="20"/>
      <c r="AE276" s="20"/>
      <c r="AG276" s="9"/>
      <c r="AH276" s="9"/>
      <c r="AI276" s="10"/>
      <c r="AJ276" s="20"/>
      <c r="AK276" s="20"/>
      <c r="AL276" s="20"/>
      <c r="AM276" s="20"/>
      <c r="AN276" s="20"/>
      <c r="AO276" s="20"/>
      <c r="AP276" s="20"/>
      <c r="AQ276" s="20"/>
      <c r="AS276" s="9"/>
      <c r="AT276" s="9"/>
      <c r="AU276" s="10"/>
      <c r="AV276" s="20"/>
      <c r="AW276" s="20"/>
      <c r="AX276" s="20"/>
      <c r="AY276" s="20"/>
      <c r="AZ276" s="20"/>
      <c r="BA276" s="20"/>
      <c r="BB276" s="20"/>
      <c r="BC276" s="20"/>
      <c r="BE276" s="20">
        <v>9.2725409836065573E-2</v>
      </c>
      <c r="BF276" s="9">
        <v>54.1</v>
      </c>
      <c r="BG276" s="9">
        <v>56.613833349191594</v>
      </c>
      <c r="BH276" s="9">
        <v>56.391191872298364</v>
      </c>
      <c r="BI276" s="9">
        <v>6.7362870463251472</v>
      </c>
      <c r="BJ276" s="9">
        <v>56.697923084770565</v>
      </c>
      <c r="BK276" s="9">
        <v>56.465844972419639</v>
      </c>
      <c r="BL276" s="9">
        <v>49.662068238394809</v>
      </c>
      <c r="BM276" s="9">
        <f ca="1"/>
        <v>56.612912177302341</v>
      </c>
      <c r="BN276" s="9">
        <v>55.66908034487696</v>
      </c>
      <c r="BY276" s="9"/>
      <c r="BZ276" s="9"/>
      <c r="CA276" s="33"/>
      <c r="CB276" s="9"/>
      <c r="CC276" s="9"/>
      <c r="CD276" s="33"/>
    </row>
    <row r="277" spans="1:82" x14ac:dyDescent="0.25">
      <c r="A277" s="6">
        <v>59.7</v>
      </c>
      <c r="B277" s="7" t="b">
        <v>1</v>
      </c>
      <c r="U277" s="9"/>
      <c r="V277" s="9"/>
      <c r="W277" s="10"/>
      <c r="X277" s="20"/>
      <c r="Y277" s="20"/>
      <c r="Z277" s="20"/>
      <c r="AA277" s="20"/>
      <c r="AB277" s="20"/>
      <c r="AC277" s="20"/>
      <c r="AD277" s="20"/>
      <c r="AE277" s="20"/>
      <c r="AG277" s="9"/>
      <c r="AH277" s="9"/>
      <c r="AI277" s="10"/>
      <c r="AJ277" s="20"/>
      <c r="AK277" s="20"/>
      <c r="AL277" s="20"/>
      <c r="AM277" s="20"/>
      <c r="AN277" s="20"/>
      <c r="AO277" s="20"/>
      <c r="AP277" s="20"/>
      <c r="AQ277" s="20"/>
      <c r="AS277" s="9"/>
      <c r="AT277" s="9"/>
      <c r="AU277" s="10"/>
      <c r="AV277" s="20"/>
      <c r="AW277" s="20"/>
      <c r="AX277" s="20"/>
      <c r="AY277" s="20"/>
      <c r="AZ277" s="20"/>
      <c r="BA277" s="20"/>
      <c r="BB277" s="20"/>
      <c r="BC277" s="20"/>
      <c r="BE277" s="20">
        <v>9.3066939890710382E-2</v>
      </c>
      <c r="BF277" s="9">
        <v>54.2</v>
      </c>
      <c r="BG277" s="9">
        <v>56.633398626826555</v>
      </c>
      <c r="BH277" s="9">
        <v>56.40823097910711</v>
      </c>
      <c r="BI277" s="9">
        <v>6.7623506504334836</v>
      </c>
      <c r="BJ277" s="9">
        <v>56.721962539947278</v>
      </c>
      <c r="BK277" s="9">
        <v>56.483655527812992</v>
      </c>
      <c r="BL277" s="9">
        <v>49.686750445536177</v>
      </c>
      <c r="BM277" s="9">
        <f ca="1"/>
        <v>56.630073171561904</v>
      </c>
      <c r="BN277" s="9">
        <v>55.690812278305884</v>
      </c>
      <c r="BY277" s="9"/>
      <c r="BZ277" s="9"/>
      <c r="CA277" s="33"/>
      <c r="CB277" s="9"/>
      <c r="CC277" s="9"/>
      <c r="CD277" s="33"/>
    </row>
    <row r="278" spans="1:82" x14ac:dyDescent="0.25">
      <c r="A278" s="6">
        <v>59.5</v>
      </c>
      <c r="B278" s="7" t="b">
        <v>1</v>
      </c>
      <c r="U278" s="9"/>
      <c r="V278" s="9"/>
      <c r="W278" s="10"/>
      <c r="X278" s="20"/>
      <c r="Y278" s="20"/>
      <c r="Z278" s="20"/>
      <c r="AA278" s="20"/>
      <c r="AB278" s="20"/>
      <c r="AC278" s="20"/>
      <c r="AD278" s="20"/>
      <c r="AE278" s="20"/>
      <c r="AG278" s="9"/>
      <c r="AH278" s="9"/>
      <c r="AI278" s="10"/>
      <c r="AJ278" s="20"/>
      <c r="AK278" s="20"/>
      <c r="AL278" s="20"/>
      <c r="AM278" s="20"/>
      <c r="AN278" s="20"/>
      <c r="AO278" s="20"/>
      <c r="AP278" s="20"/>
      <c r="AQ278" s="20"/>
      <c r="AS278" s="9"/>
      <c r="AT278" s="9"/>
      <c r="AU278" s="10"/>
      <c r="AV278" s="20"/>
      <c r="AW278" s="20"/>
      <c r="AX278" s="20"/>
      <c r="AY278" s="20"/>
      <c r="AZ278" s="20"/>
      <c r="BA278" s="20"/>
      <c r="BB278" s="20"/>
      <c r="BC278" s="20"/>
      <c r="BE278" s="20">
        <v>9.3408469945355191E-2</v>
      </c>
      <c r="BF278" s="9">
        <v>54.2</v>
      </c>
      <c r="BG278" s="9">
        <v>56.652910908020417</v>
      </c>
      <c r="BH278" s="9">
        <v>56.42522905972875</v>
      </c>
      <c r="BI278" s="9">
        <v>6.7884240713421002</v>
      </c>
      <c r="BJ278" s="9">
        <v>56.745928661442569</v>
      </c>
      <c r="BK278" s="9">
        <v>56.501421633303991</v>
      </c>
      <c r="BL278" s="9">
        <v>49.711387405620876</v>
      </c>
      <c r="BM278" s="9">
        <f ca="1"/>
        <v>56.647192119855895</v>
      </c>
      <c r="BN278" s="9">
        <v>55.712493919307505</v>
      </c>
      <c r="BY278" s="9"/>
      <c r="BZ278" s="9"/>
      <c r="CA278" s="33"/>
      <c r="CB278" s="9"/>
      <c r="CC278" s="9"/>
      <c r="CD278" s="33"/>
    </row>
    <row r="279" spans="1:82" x14ac:dyDescent="0.25">
      <c r="A279" s="6">
        <v>59.3</v>
      </c>
      <c r="B279" s="7" t="b">
        <v>1</v>
      </c>
      <c r="U279" s="9"/>
      <c r="V279" s="9"/>
      <c r="W279" s="10"/>
      <c r="X279" s="20"/>
      <c r="Y279" s="20"/>
      <c r="Z279" s="20"/>
      <c r="AA279" s="20"/>
      <c r="AB279" s="20"/>
      <c r="AC279" s="20"/>
      <c r="AD279" s="20"/>
      <c r="AE279" s="20"/>
      <c r="AG279" s="9"/>
      <c r="AH279" s="9"/>
      <c r="AI279" s="10"/>
      <c r="AJ279" s="20"/>
      <c r="AK279" s="20"/>
      <c r="AL279" s="20"/>
      <c r="AM279" s="20"/>
      <c r="AN279" s="20"/>
      <c r="AO279" s="20"/>
      <c r="AP279" s="20"/>
      <c r="AQ279" s="20"/>
      <c r="AS279" s="9"/>
      <c r="AT279" s="9"/>
      <c r="AU279" s="10"/>
      <c r="AV279" s="20"/>
      <c r="AW279" s="20"/>
      <c r="AX279" s="20"/>
      <c r="AY279" s="20"/>
      <c r="AZ279" s="20"/>
      <c r="BA279" s="20"/>
      <c r="BB279" s="20"/>
      <c r="BC279" s="20"/>
      <c r="BE279" s="20">
        <v>9.375E-2</v>
      </c>
      <c r="BF279" s="9">
        <v>54.3</v>
      </c>
      <c r="BG279" s="9">
        <v>56.672370560562044</v>
      </c>
      <c r="BH279" s="9">
        <v>56.442186394519055</v>
      </c>
      <c r="BI279" s="9">
        <v>6.8145073164487213</v>
      </c>
      <c r="BJ279" s="9">
        <v>56.769821960522442</v>
      </c>
      <c r="BK279" s="9">
        <v>56.519143593330391</v>
      </c>
      <c r="BL279" s="9">
        <v>49.735979366579031</v>
      </c>
      <c r="BM279" s="9">
        <f ca="1"/>
        <v>56.664269298271705</v>
      </c>
      <c r="BN279" s="9">
        <v>55.734125585840644</v>
      </c>
      <c r="BY279" s="9"/>
      <c r="BZ279" s="9"/>
      <c r="CA279" s="33"/>
      <c r="CB279" s="9"/>
      <c r="CC279" s="9"/>
      <c r="CD279" s="33"/>
    </row>
    <row r="280" spans="1:82" x14ac:dyDescent="0.25">
      <c r="A280" s="6">
        <v>59.1</v>
      </c>
      <c r="B280" s="7" t="b">
        <v>1</v>
      </c>
      <c r="U280" s="9"/>
      <c r="V280" s="9"/>
      <c r="W280" s="10"/>
      <c r="X280" s="20"/>
      <c r="Y280" s="20"/>
      <c r="Z280" s="20"/>
      <c r="AA280" s="20"/>
      <c r="AB280" s="20"/>
      <c r="AC280" s="20"/>
      <c r="AD280" s="20"/>
      <c r="AE280" s="20"/>
      <c r="AG280" s="9"/>
      <c r="AH280" s="9"/>
      <c r="AI280" s="10"/>
      <c r="AJ280" s="20"/>
      <c r="AK280" s="20"/>
      <c r="AL280" s="20"/>
      <c r="AM280" s="20"/>
      <c r="AN280" s="20"/>
      <c r="AO280" s="20"/>
      <c r="AP280" s="20"/>
      <c r="AQ280" s="20"/>
      <c r="AS280" s="9"/>
      <c r="AT280" s="9"/>
      <c r="AU280" s="10"/>
      <c r="AV280" s="20"/>
      <c r="AW280" s="20"/>
      <c r="AX280" s="20"/>
      <c r="AY280" s="20"/>
      <c r="AZ280" s="20"/>
      <c r="BA280" s="20"/>
      <c r="BB280" s="20"/>
      <c r="BC280" s="20"/>
      <c r="BE280" s="20">
        <v>9.4091530054644809E-2</v>
      </c>
      <c r="BF280" s="9">
        <v>54.3</v>
      </c>
      <c r="BG280" s="9">
        <v>56.69177794839463</v>
      </c>
      <c r="BH280" s="9">
        <v>56.459103260954173</v>
      </c>
      <c r="BI280" s="9">
        <v>6.8406003931594599</v>
      </c>
      <c r="BJ280" s="9">
        <v>56.793642943077785</v>
      </c>
      <c r="BK280" s="9">
        <v>56.536821709189184</v>
      </c>
      <c r="BL280" s="9">
        <v>49.760526574084786</v>
      </c>
      <c r="BM280" s="9">
        <f ca="1"/>
        <v>56.681304980112756</v>
      </c>
      <c r="BN280" s="9">
        <v>55.755707592730772</v>
      </c>
      <c r="BY280" s="9"/>
      <c r="BZ280" s="9"/>
      <c r="CA280" s="33"/>
      <c r="CB280" s="9"/>
      <c r="CC280" s="9"/>
      <c r="CD280" s="33"/>
    </row>
    <row r="281" spans="1:82" x14ac:dyDescent="0.25">
      <c r="A281" s="6">
        <v>58.7</v>
      </c>
      <c r="B281" s="7" t="b">
        <v>1</v>
      </c>
      <c r="U281" s="9"/>
      <c r="V281" s="9"/>
      <c r="W281" s="10"/>
      <c r="X281" s="20"/>
      <c r="Y281" s="20"/>
      <c r="Z281" s="20"/>
      <c r="AA281" s="20"/>
      <c r="AB281" s="20"/>
      <c r="AC281" s="20"/>
      <c r="AD281" s="20"/>
      <c r="AE281" s="20"/>
      <c r="AG281" s="9"/>
      <c r="AH281" s="9"/>
      <c r="AI281" s="10"/>
      <c r="AJ281" s="20"/>
      <c r="AK281" s="20"/>
      <c r="AL281" s="20"/>
      <c r="AM281" s="20"/>
      <c r="AN281" s="20"/>
      <c r="AO281" s="20"/>
      <c r="AP281" s="20"/>
      <c r="AQ281" s="20"/>
      <c r="AS281" s="9"/>
      <c r="AT281" s="9"/>
      <c r="AU281" s="10"/>
      <c r="AV281" s="20"/>
      <c r="AW281" s="20"/>
      <c r="AX281" s="20"/>
      <c r="AY281" s="20"/>
      <c r="AZ281" s="20"/>
      <c r="BA281" s="20"/>
      <c r="BB281" s="20"/>
      <c r="BC281" s="20"/>
      <c r="BE281" s="20">
        <v>9.4433060109289618E-2</v>
      </c>
      <c r="BF281" s="9">
        <v>54.3</v>
      </c>
      <c r="BG281" s="9">
        <v>56.711133431669779</v>
      </c>
      <c r="BH281" s="9">
        <v>56.475979933670558</v>
      </c>
      <c r="BI281" s="9">
        <v>6.8667033088888081</v>
      </c>
      <c r="BJ281" s="9">
        <v>56.817392109700123</v>
      </c>
      <c r="BK281" s="9">
        <v>56.554456279080419</v>
      </c>
      <c r="BL281" s="9">
        <v>49.785029271584932</v>
      </c>
      <c r="BM281" s="9">
        <f ca="1"/>
        <v>56.698299435936661</v>
      </c>
      <c r="BN281" s="9">
        <v>55.777240251712072</v>
      </c>
      <c r="BY281" s="9"/>
      <c r="BZ281" s="9"/>
      <c r="CA281" s="33"/>
      <c r="CB281" s="9"/>
      <c r="CC281" s="9"/>
      <c r="CD281" s="33"/>
    </row>
    <row r="282" spans="1:82" x14ac:dyDescent="0.25">
      <c r="A282" s="6">
        <v>58.4</v>
      </c>
      <c r="B282" s="7" t="b">
        <v>1</v>
      </c>
      <c r="U282" s="9"/>
      <c r="V282" s="9"/>
      <c r="W282" s="10"/>
      <c r="X282" s="20"/>
      <c r="Y282" s="20"/>
      <c r="Z282" s="20"/>
      <c r="AA282" s="20"/>
      <c r="AB282" s="20"/>
      <c r="AC282" s="20"/>
      <c r="AD282" s="20"/>
      <c r="AE282" s="20"/>
      <c r="AG282" s="9"/>
      <c r="AH282" s="9"/>
      <c r="AI282" s="10"/>
      <c r="AJ282" s="20"/>
      <c r="AK282" s="20"/>
      <c r="AL282" s="20"/>
      <c r="AM282" s="20"/>
      <c r="AN282" s="20"/>
      <c r="AO282" s="20"/>
      <c r="AP282" s="20"/>
      <c r="AQ282" s="20"/>
      <c r="AS282" s="9"/>
      <c r="AT282" s="9"/>
      <c r="AU282" s="10"/>
      <c r="AV282" s="20"/>
      <c r="AW282" s="20"/>
      <c r="AX282" s="20"/>
      <c r="AY282" s="20"/>
      <c r="AZ282" s="20"/>
      <c r="BA282" s="20"/>
      <c r="BB282" s="20"/>
      <c r="BC282" s="20"/>
      <c r="BE282" s="20">
        <v>9.4774590163934427E-2</v>
      </c>
      <c r="BF282" s="9">
        <v>54.3</v>
      </c>
      <c r="BG282" s="9">
        <v>56.730437366800743</v>
      </c>
      <c r="BH282" s="9">
        <v>56.492816684504568</v>
      </c>
      <c r="BI282" s="9">
        <v>6.8928160710596211</v>
      </c>
      <c r="BJ282" s="9">
        <v>56.841069955756105</v>
      </c>
      <c r="BK282" s="9">
        <v>56.572047598150235</v>
      </c>
      <c r="BL282" s="9">
        <v>49.809487700327097</v>
      </c>
      <c r="BM282" s="9">
        <f ca="1"/>
        <v>56.71525293359268</v>
      </c>
      <c r="BN282" s="9">
        <v>55.798723871469008</v>
      </c>
      <c r="BY282" s="9"/>
      <c r="BZ282" s="9"/>
      <c r="CA282" s="33"/>
      <c r="CB282" s="9"/>
      <c r="CC282" s="9"/>
      <c r="CD282" s="33"/>
    </row>
    <row r="283" spans="1:82" x14ac:dyDescent="0.25">
      <c r="A283" s="6">
        <v>57.6</v>
      </c>
      <c r="B283" s="7" t="b">
        <v>1</v>
      </c>
      <c r="U283" s="9"/>
      <c r="V283" s="9"/>
      <c r="W283" s="10"/>
      <c r="X283" s="20"/>
      <c r="Y283" s="20"/>
      <c r="Z283" s="20"/>
      <c r="AA283" s="20"/>
      <c r="AB283" s="20"/>
      <c r="AC283" s="20"/>
      <c r="AD283" s="20"/>
      <c r="AE283" s="20"/>
      <c r="AG283" s="9"/>
      <c r="AH283" s="9"/>
      <c r="AI283" s="10"/>
      <c r="AJ283" s="20"/>
      <c r="AK283" s="20"/>
      <c r="AL283" s="20"/>
      <c r="AM283" s="20"/>
      <c r="AN283" s="20"/>
      <c r="AO283" s="20"/>
      <c r="AP283" s="20"/>
      <c r="AQ283" s="20"/>
      <c r="AS283" s="9"/>
      <c r="AT283" s="9"/>
      <c r="AU283" s="10"/>
      <c r="AV283" s="20"/>
      <c r="AW283" s="20"/>
      <c r="AX283" s="20"/>
      <c r="AY283" s="20"/>
      <c r="AZ283" s="20"/>
      <c r="BA283" s="20"/>
      <c r="BB283" s="20"/>
      <c r="BC283" s="20"/>
      <c r="BE283" s="20">
        <v>9.5116120218579236E-2</v>
      </c>
      <c r="BF283" s="9">
        <v>54.3</v>
      </c>
      <c r="BG283" s="9">
        <v>56.749690106514677</v>
      </c>
      <c r="BH283" s="9">
        <v>56.509613782530785</v>
      </c>
      <c r="BI283" s="9">
        <v>6.9189386871031946</v>
      </c>
      <c r="BJ283" s="9">
        <v>56.864676971460703</v>
      </c>
      <c r="BK283" s="9">
        <v>56.589595958533224</v>
      </c>
      <c r="BL283" s="9">
        <v>49.833902099387466</v>
      </c>
      <c r="BM283" s="9">
        <f ca="1"/>
        <v>56.73216573825863</v>
      </c>
      <c r="BN283" s="9">
        <v>55.820158757677035</v>
      </c>
      <c r="BY283" s="9"/>
      <c r="BZ283" s="9"/>
      <c r="CA283" s="33"/>
      <c r="CB283" s="9"/>
      <c r="CC283" s="9"/>
      <c r="CD283" s="33"/>
    </row>
    <row r="284" spans="1:82" x14ac:dyDescent="0.25">
      <c r="A284" s="6">
        <v>57.1</v>
      </c>
      <c r="B284" s="7" t="b">
        <v>1</v>
      </c>
      <c r="U284" s="9"/>
      <c r="V284" s="9"/>
      <c r="W284" s="10"/>
      <c r="X284" s="20"/>
      <c r="Y284" s="20"/>
      <c r="Z284" s="20"/>
      <c r="AA284" s="20"/>
      <c r="AB284" s="20"/>
      <c r="AC284" s="20"/>
      <c r="AD284" s="20"/>
      <c r="AE284" s="20"/>
      <c r="AG284" s="9"/>
      <c r="AH284" s="9"/>
      <c r="AI284" s="10"/>
      <c r="AJ284" s="20"/>
      <c r="AK284" s="20"/>
      <c r="AL284" s="20"/>
      <c r="AM284" s="20"/>
      <c r="AN284" s="20"/>
      <c r="AO284" s="20"/>
      <c r="AP284" s="20"/>
      <c r="AQ284" s="20"/>
      <c r="AS284" s="9"/>
      <c r="AT284" s="9"/>
      <c r="AU284" s="10"/>
      <c r="AV284" s="20"/>
      <c r="AW284" s="20"/>
      <c r="AX284" s="20"/>
      <c r="AY284" s="20"/>
      <c r="AZ284" s="20"/>
      <c r="BA284" s="20"/>
      <c r="BB284" s="20"/>
      <c r="BC284" s="20"/>
      <c r="BE284" s="20">
        <v>9.5457650273224046E-2</v>
      </c>
      <c r="BF284" s="9">
        <v>54.3</v>
      </c>
      <c r="BG284" s="9">
        <v>56.768891999904035</v>
      </c>
      <c r="BH284" s="9">
        <v>56.526371494100381</v>
      </c>
      <c r="BI284" s="9">
        <v>6.9450711644592031</v>
      </c>
      <c r="BJ284" s="9">
        <v>56.888213641949086</v>
      </c>
      <c r="BK284" s="9">
        <v>56.607101649393933</v>
      </c>
      <c r="BL284" s="9">
        <v>49.858272705698006</v>
      </c>
      <c r="BM284" s="9">
        <f ca="1"/>
        <v>56.74903811247696</v>
      </c>
      <c r="BN284" s="9">
        <v>55.8415452130427</v>
      </c>
      <c r="BY284" s="9"/>
      <c r="BZ284" s="9"/>
      <c r="CA284" s="33"/>
      <c r="CB284" s="9"/>
      <c r="CC284" s="9"/>
      <c r="CD284" s="33"/>
    </row>
    <row r="285" spans="1:82" x14ac:dyDescent="0.25">
      <c r="A285" s="6">
        <v>56.8</v>
      </c>
      <c r="B285" s="7" t="b">
        <v>1</v>
      </c>
      <c r="U285" s="9"/>
      <c r="V285" s="9"/>
      <c r="W285" s="10"/>
      <c r="X285" s="20"/>
      <c r="Y285" s="20"/>
      <c r="Z285" s="20"/>
      <c r="AA285" s="20"/>
      <c r="AB285" s="20"/>
      <c r="AC285" s="20"/>
      <c r="AD285" s="20"/>
      <c r="AE285" s="20"/>
      <c r="AG285" s="9"/>
      <c r="AH285" s="9"/>
      <c r="AI285" s="10"/>
      <c r="AJ285" s="20"/>
      <c r="AK285" s="20"/>
      <c r="AL285" s="20"/>
      <c r="AM285" s="20"/>
      <c r="AN285" s="20"/>
      <c r="AO285" s="20"/>
      <c r="AP285" s="20"/>
      <c r="AQ285" s="20"/>
      <c r="AS285" s="9"/>
      <c r="AT285" s="9"/>
      <c r="AU285" s="10"/>
      <c r="AV285" s="20"/>
      <c r="AW285" s="20"/>
      <c r="AX285" s="20"/>
      <c r="AY285" s="20"/>
      <c r="AZ285" s="20"/>
      <c r="BA285" s="20"/>
      <c r="BB285" s="20"/>
      <c r="BC285" s="20"/>
      <c r="BE285" s="20">
        <v>9.5799180327868855E-2</v>
      </c>
      <c r="BF285" s="9">
        <v>54.4</v>
      </c>
      <c r="BG285" s="9">
        <v>56.788043392476965</v>
      </c>
      <c r="BH285" s="9">
        <v>56.543090082878244</v>
      </c>
      <c r="BI285" s="9">
        <v>6.9712135105757778</v>
      </c>
      <c r="BJ285" s="9">
        <v>56.911680447347244</v>
      </c>
      <c r="BK285" s="9">
        <v>56.624564956967767</v>
      </c>
      <c r="BL285" s="9">
        <v>49.882599754073333</v>
      </c>
      <c r="BM285" s="9">
        <f ca="1"/>
        <v>56.765870316190487</v>
      </c>
      <c r="BN285" s="9">
        <v>55.862883537343009</v>
      </c>
      <c r="BY285" s="9"/>
      <c r="BZ285" s="9"/>
      <c r="CA285" s="33"/>
      <c r="CB285" s="9"/>
      <c r="CC285" s="9"/>
      <c r="CD285" s="33"/>
    </row>
    <row r="286" spans="1:82" x14ac:dyDescent="0.25">
      <c r="A286" s="6">
        <v>56.5</v>
      </c>
      <c r="B286" s="7" t="b">
        <v>1</v>
      </c>
      <c r="U286" s="9"/>
      <c r="V286" s="9"/>
      <c r="W286" s="10"/>
      <c r="X286" s="20"/>
      <c r="Y286" s="20"/>
      <c r="Z286" s="20"/>
      <c r="AA286" s="20"/>
      <c r="AB286" s="20"/>
      <c r="AC286" s="20"/>
      <c r="AD286" s="20"/>
      <c r="AE286" s="20"/>
      <c r="AG286" s="9"/>
      <c r="AH286" s="9"/>
      <c r="AI286" s="10"/>
      <c r="AJ286" s="20"/>
      <c r="AK286" s="20"/>
      <c r="AL286" s="20"/>
      <c r="AM286" s="20"/>
      <c r="AN286" s="20"/>
      <c r="AO286" s="20"/>
      <c r="AP286" s="20"/>
      <c r="AQ286" s="20"/>
      <c r="AS286" s="9"/>
      <c r="AT286" s="9"/>
      <c r="AU286" s="10"/>
      <c r="AV286" s="20"/>
      <c r="AW286" s="20"/>
      <c r="AX286" s="20"/>
      <c r="AY286" s="20"/>
      <c r="AZ286" s="20"/>
      <c r="BA286" s="20"/>
      <c r="BB286" s="20"/>
      <c r="BC286" s="20"/>
      <c r="BE286" s="20">
        <v>9.6140710382513664E-2</v>
      </c>
      <c r="BF286" s="9">
        <v>54.4</v>
      </c>
      <c r="BG286" s="9">
        <v>56.807144626206906</v>
      </c>
      <c r="BH286" s="9">
        <v>56.559769809879924</v>
      </c>
      <c r="BI286" s="9">
        <v>6.997365732909488</v>
      </c>
      <c r="BJ286" s="9">
        <v>56.935077862841389</v>
      </c>
      <c r="BK286" s="9">
        <v>56.641986164601121</v>
      </c>
      <c r="BL286" s="9">
        <v>49.906883477237088</v>
      </c>
      <c r="BM286" s="9">
        <f ca="1"/>
        <v>56.782662606777265</v>
      </c>
      <c r="BN286" s="9">
        <v>55.884174027464212</v>
      </c>
      <c r="BY286" s="9"/>
      <c r="BZ286" s="9"/>
      <c r="CA286" s="33"/>
      <c r="CB286" s="9"/>
      <c r="CC286" s="9"/>
      <c r="CD286" s="33"/>
    </row>
    <row r="287" spans="1:82" x14ac:dyDescent="0.25">
      <c r="A287" s="6">
        <v>56.1</v>
      </c>
      <c r="B287" s="7" t="b">
        <v>1</v>
      </c>
      <c r="U287" s="9"/>
      <c r="V287" s="9"/>
      <c r="W287" s="10"/>
      <c r="X287" s="20"/>
      <c r="Y287" s="20"/>
      <c r="Z287" s="20"/>
      <c r="AA287" s="20"/>
      <c r="AB287" s="20"/>
      <c r="AC287" s="20"/>
      <c r="AD287" s="20"/>
      <c r="AE287" s="20"/>
      <c r="AG287" s="9"/>
      <c r="AH287" s="9"/>
      <c r="AI287" s="10"/>
      <c r="AJ287" s="20"/>
      <c r="AK287" s="20"/>
      <c r="AL287" s="20"/>
      <c r="AM287" s="20"/>
      <c r="AN287" s="20"/>
      <c r="AO287" s="20"/>
      <c r="AP287" s="20"/>
      <c r="AQ287" s="20"/>
      <c r="AS287" s="9"/>
      <c r="AT287" s="9"/>
      <c r="AU287" s="10"/>
      <c r="AV287" s="20"/>
      <c r="AW287" s="20"/>
      <c r="AX287" s="20"/>
      <c r="AY287" s="20"/>
      <c r="AZ287" s="20"/>
      <c r="BA287" s="20"/>
      <c r="BB287" s="20"/>
      <c r="BC287" s="20"/>
      <c r="BE287" s="20">
        <v>9.6482240437158473E-2</v>
      </c>
      <c r="BF287" s="9">
        <v>54.5</v>
      </c>
      <c r="BG287" s="9">
        <v>56.82619603958139</v>
      </c>
      <c r="BH287" s="9">
        <v>56.576410933507397</v>
      </c>
      <c r="BI287" s="9">
        <v>7.0235278389253359</v>
      </c>
      <c r="BJ287" s="9">
        <v>56.958406358746167</v>
      </c>
      <c r="BK287" s="9">
        <v>56.659365552790803</v>
      </c>
      <c r="BL287" s="9">
        <v>49.931124105847928</v>
      </c>
      <c r="BM287" s="9">
        <f ca="1"/>
        <v>56.799415239085036</v>
      </c>
      <c r="BN287" s="9">
        <v>55.905416977439849</v>
      </c>
      <c r="BY287" s="9"/>
      <c r="BZ287" s="9"/>
      <c r="CA287" s="33"/>
      <c r="CB287" s="9"/>
      <c r="CC287" s="9"/>
      <c r="CD287" s="33"/>
    </row>
    <row r="288" spans="1:82" x14ac:dyDescent="0.25">
      <c r="A288" s="6">
        <v>55.8</v>
      </c>
      <c r="B288" s="7" t="b">
        <v>1</v>
      </c>
      <c r="U288" s="9"/>
      <c r="V288" s="9"/>
      <c r="W288" s="10"/>
      <c r="X288" s="20"/>
      <c r="Y288" s="20"/>
      <c r="Z288" s="20"/>
      <c r="AA288" s="20"/>
      <c r="AB288" s="20"/>
      <c r="AC288" s="20"/>
      <c r="AD288" s="20"/>
      <c r="AE288" s="20"/>
      <c r="AG288" s="9"/>
      <c r="AH288" s="9"/>
      <c r="AI288" s="10"/>
      <c r="AJ288" s="20"/>
      <c r="AK288" s="20"/>
      <c r="AL288" s="20"/>
      <c r="AM288" s="20"/>
      <c r="AN288" s="20"/>
      <c r="AO288" s="20"/>
      <c r="AP288" s="20"/>
      <c r="AQ288" s="20"/>
      <c r="AS288" s="9"/>
      <c r="AT288" s="9"/>
      <c r="AU288" s="10"/>
      <c r="AV288" s="20"/>
      <c r="AW288" s="20"/>
      <c r="AX288" s="20"/>
      <c r="AY288" s="20"/>
      <c r="AZ288" s="20"/>
      <c r="BA288" s="20"/>
      <c r="BB288" s="20"/>
      <c r="BC288" s="20"/>
      <c r="BE288" s="20">
        <v>9.6823770491803282E-2</v>
      </c>
      <c r="BF288" s="9">
        <v>54.5</v>
      </c>
      <c r="BG288" s="9">
        <v>56.84519796764981</v>
      </c>
      <c r="BH288" s="9">
        <v>56.593013709584788</v>
      </c>
      <c r="BI288" s="9">
        <v>7.0496998360968117</v>
      </c>
      <c r="BJ288" s="9">
        <v>56.98166640057164</v>
      </c>
      <c r="BK288" s="9">
        <v>56.676703399222859</v>
      </c>
      <c r="BL288" s="9">
        <v>49.955321868525047</v>
      </c>
      <c r="BM288" s="9">
        <f ca="1"/>
        <v>56.816128465464999</v>
      </c>
      <c r="BN288" s="9">
        <v>55.92661267848824</v>
      </c>
      <c r="BY288" s="9"/>
      <c r="BZ288" s="9"/>
      <c r="CA288" s="33"/>
      <c r="CB288" s="9"/>
      <c r="CC288" s="9"/>
      <c r="CD288" s="33"/>
    </row>
    <row r="289" spans="1:82" x14ac:dyDescent="0.25">
      <c r="A289" s="6">
        <v>55.6</v>
      </c>
      <c r="B289" s="7" t="b">
        <v>1</v>
      </c>
      <c r="U289" s="9"/>
      <c r="V289" s="9"/>
      <c r="W289" s="10"/>
      <c r="X289" s="20"/>
      <c r="Y289" s="20"/>
      <c r="Z289" s="20"/>
      <c r="AA289" s="20"/>
      <c r="AB289" s="20"/>
      <c r="AC289" s="20"/>
      <c r="AD289" s="20"/>
      <c r="AE289" s="20"/>
      <c r="AG289" s="9"/>
      <c r="AH289" s="9"/>
      <c r="AI289" s="10"/>
      <c r="AJ289" s="20"/>
      <c r="AK289" s="20"/>
      <c r="AL289" s="20"/>
      <c r="AM289" s="20"/>
      <c r="AN289" s="20"/>
      <c r="AO289" s="20"/>
      <c r="AP289" s="20"/>
      <c r="AQ289" s="20"/>
      <c r="AS289" s="9"/>
      <c r="AT289" s="9"/>
      <c r="AU289" s="10"/>
      <c r="AV289" s="20"/>
      <c r="AW289" s="20"/>
      <c r="AX289" s="20"/>
      <c r="AY289" s="20"/>
      <c r="AZ289" s="20"/>
      <c r="BA289" s="20"/>
      <c r="BB289" s="20"/>
      <c r="BC289" s="20"/>
      <c r="BE289" s="20">
        <v>9.7165300546448091E-2</v>
      </c>
      <c r="BF289" s="9">
        <v>54.5</v>
      </c>
      <c r="BG289" s="9">
        <v>56.864150742070493</v>
      </c>
      <c r="BH289" s="9">
        <v>56.609578391393114</v>
      </c>
      <c r="BI289" s="9">
        <v>7.0758817319058895</v>
      </c>
      <c r="BJ289" s="9">
        <v>57.004858449089205</v>
      </c>
      <c r="BK289" s="9">
        <v>56.693999978810631</v>
      </c>
      <c r="BL289" s="9">
        <v>49.979476991873405</v>
      </c>
      <c r="BM289" s="9">
        <f ca="1"/>
        <v>56.832802535805072</v>
      </c>
      <c r="BN289" s="9">
        <v>55.947761419049293</v>
      </c>
      <c r="BY289" s="9"/>
      <c r="BZ289" s="9"/>
      <c r="CA289" s="33"/>
      <c r="CB289" s="9"/>
      <c r="CC289" s="9"/>
      <c r="CD289" s="33"/>
    </row>
    <row r="290" spans="1:82" x14ac:dyDescent="0.25">
      <c r="A290" s="6">
        <v>55.5</v>
      </c>
      <c r="B290" s="7" t="b">
        <v>1</v>
      </c>
      <c r="U290" s="9"/>
      <c r="V290" s="9"/>
      <c r="W290" s="10"/>
      <c r="X290" s="20"/>
      <c r="Y290" s="20"/>
      <c r="Z290" s="20"/>
      <c r="AA290" s="20"/>
      <c r="AB290" s="20"/>
      <c r="AC290" s="20"/>
      <c r="AD290" s="20"/>
      <c r="AE290" s="20"/>
      <c r="AG290" s="9"/>
      <c r="AH290" s="9"/>
      <c r="AI290" s="10"/>
      <c r="AJ290" s="20"/>
      <c r="AK290" s="20"/>
      <c r="AL290" s="20"/>
      <c r="AM290" s="20"/>
      <c r="AN290" s="20"/>
      <c r="AO290" s="20"/>
      <c r="AP290" s="20"/>
      <c r="AQ290" s="20"/>
      <c r="AS290" s="9"/>
      <c r="AT290" s="9"/>
      <c r="AU290" s="10"/>
      <c r="AV290" s="20"/>
      <c r="AW290" s="20"/>
      <c r="AX290" s="20"/>
      <c r="AY290" s="20"/>
      <c r="AZ290" s="20"/>
      <c r="BA290" s="20"/>
      <c r="BB290" s="20"/>
      <c r="BC290" s="20"/>
      <c r="BE290" s="20">
        <v>9.75068306010929E-2</v>
      </c>
      <c r="BF290" s="9">
        <v>54.5</v>
      </c>
      <c r="BG290" s="9">
        <v>56.883054691157028</v>
      </c>
      <c r="BH290" s="9">
        <v>56.626105229704649</v>
      </c>
      <c r="BI290" s="9">
        <v>7.1020735338430088</v>
      </c>
      <c r="BJ290" s="9">
        <v>57.027982960396272</v>
      </c>
      <c r="BK290" s="9">
        <v>56.711255563732287</v>
      </c>
      <c r="BL290" s="9">
        <v>50.0035897005084</v>
      </c>
      <c r="BM290" s="9">
        <f ca="1"/>
        <v>56.849437697562585</v>
      </c>
      <c r="BN290" s="9">
        <v>55.96886348482073</v>
      </c>
      <c r="BY290" s="9"/>
      <c r="BZ290" s="9"/>
      <c r="CA290" s="33"/>
      <c r="CB290" s="9"/>
      <c r="CC290" s="9"/>
      <c r="CD290" s="33"/>
    </row>
    <row r="291" spans="1:82" x14ac:dyDescent="0.25">
      <c r="A291" s="6">
        <v>55.4</v>
      </c>
      <c r="B291" s="7" t="b">
        <v>1</v>
      </c>
      <c r="U291" s="9"/>
      <c r="V291" s="9"/>
      <c r="W291" s="10"/>
      <c r="X291" s="20"/>
      <c r="Y291" s="20"/>
      <c r="Z291" s="20"/>
      <c r="AA291" s="20"/>
      <c r="AB291" s="20"/>
      <c r="AC291" s="20"/>
      <c r="AD291" s="20"/>
      <c r="AE291" s="20"/>
      <c r="AG291" s="9"/>
      <c r="AH291" s="9"/>
      <c r="AI291" s="10"/>
      <c r="AJ291" s="20"/>
      <c r="AK291" s="20"/>
      <c r="AL291" s="20"/>
      <c r="AM291" s="20"/>
      <c r="AN291" s="20"/>
      <c r="AO291" s="20"/>
      <c r="AP291" s="20"/>
      <c r="AQ291" s="20"/>
      <c r="AS291" s="9"/>
      <c r="AT291" s="9"/>
      <c r="AU291" s="10"/>
      <c r="AV291" s="20"/>
      <c r="AW291" s="20"/>
      <c r="AX291" s="20"/>
      <c r="AY291" s="20"/>
      <c r="AZ291" s="20"/>
      <c r="BA291" s="20"/>
      <c r="BB291" s="20"/>
      <c r="BC291" s="20"/>
      <c r="BE291" s="20">
        <v>9.7848360655737709E-2</v>
      </c>
      <c r="BF291" s="9">
        <v>54.6</v>
      </c>
      <c r="BG291" s="9">
        <v>56.901910139923658</v>
      </c>
      <c r="BH291" s="9">
        <v>56.642594472816398</v>
      </c>
      <c r="BI291" s="9">
        <v>7.1282752494071371</v>
      </c>
      <c r="BJ291" s="9">
        <v>57.051040385979924</v>
      </c>
      <c r="BK291" s="9">
        <v>56.728470423467584</v>
      </c>
      <c r="BL291" s="9">
        <v>50.02766021708031</v>
      </c>
      <c r="BM291" s="9">
        <f ca="1"/>
        <v>56.86603419579636</v>
      </c>
      <c r="BN291" s="9">
        <v>55.989919158793754</v>
      </c>
      <c r="BY291" s="9"/>
      <c r="BZ291" s="9"/>
      <c r="CA291" s="33"/>
      <c r="CB291" s="9"/>
      <c r="CC291" s="9"/>
      <c r="CD291" s="33"/>
    </row>
    <row r="292" spans="1:82" x14ac:dyDescent="0.25">
      <c r="A292" s="6">
        <v>69.8</v>
      </c>
      <c r="B292" s="7" t="b">
        <v>1</v>
      </c>
      <c r="U292" s="9"/>
      <c r="V292" s="9"/>
      <c r="W292" s="10"/>
      <c r="X292" s="20"/>
      <c r="Y292" s="20"/>
      <c r="Z292" s="20"/>
      <c r="AA292" s="20"/>
      <c r="AB292" s="20"/>
      <c r="AC292" s="20"/>
      <c r="AD292" s="20"/>
      <c r="AE292" s="20"/>
      <c r="AG292" s="9"/>
      <c r="AH292" s="9"/>
      <c r="AI292" s="10"/>
      <c r="AJ292" s="20"/>
      <c r="AK292" s="20"/>
      <c r="AL292" s="20"/>
      <c r="AM292" s="20"/>
      <c r="AN292" s="20"/>
      <c r="AO292" s="20"/>
      <c r="AP292" s="20"/>
      <c r="AQ292" s="20"/>
      <c r="AS292" s="9"/>
      <c r="AT292" s="9"/>
      <c r="AU292" s="10"/>
      <c r="AV292" s="20"/>
      <c r="AW292" s="20"/>
      <c r="AX292" s="20"/>
      <c r="AY292" s="20"/>
      <c r="AZ292" s="20"/>
      <c r="BA292" s="20"/>
      <c r="BB292" s="20"/>
      <c r="BC292" s="20"/>
      <c r="BE292" s="20">
        <v>9.8189890710382519E-2</v>
      </c>
      <c r="BF292" s="9">
        <v>54.6</v>
      </c>
      <c r="BG292" s="9">
        <v>56.920717410129896</v>
      </c>
      <c r="BH292" s="9">
        <v>56.659046366583532</v>
      </c>
      <c r="BI292" s="9">
        <v>7.154486886105766</v>
      </c>
      <c r="BJ292" s="9">
        <v>57.074031172779449</v>
      </c>
      <c r="BK292" s="9">
        <v>56.745644824834116</v>
      </c>
      <c r="BL292" s="9">
        <v>50.051688762298241</v>
      </c>
      <c r="BM292" s="9">
        <f ca="1"/>
        <v>56.88259227319837</v>
      </c>
      <c r="BN292" s="9">
        <v>56.01092872128801</v>
      </c>
      <c r="BY292" s="9"/>
      <c r="BZ292" s="9"/>
      <c r="CA292" s="33"/>
      <c r="CB292" s="9"/>
      <c r="CC292" s="9"/>
      <c r="CD292" s="33"/>
    </row>
    <row r="293" spans="1:82" x14ac:dyDescent="0.25">
      <c r="A293" s="6">
        <v>69.400000000000006</v>
      </c>
      <c r="B293" s="7" t="b">
        <v>1</v>
      </c>
      <c r="U293" s="9"/>
      <c r="V293" s="9"/>
      <c r="W293" s="10"/>
      <c r="X293" s="20"/>
      <c r="Y293" s="20"/>
      <c r="Z293" s="20"/>
      <c r="AA293" s="20"/>
      <c r="AB293" s="20"/>
      <c r="AC293" s="20"/>
      <c r="AD293" s="20"/>
      <c r="AE293" s="20"/>
      <c r="AG293" s="9"/>
      <c r="AH293" s="9"/>
      <c r="AI293" s="10"/>
      <c r="AJ293" s="20"/>
      <c r="AK293" s="20"/>
      <c r="AL293" s="20"/>
      <c r="AM293" s="20"/>
      <c r="AN293" s="20"/>
      <c r="AO293" s="20"/>
      <c r="AP293" s="20"/>
      <c r="AQ293" s="20"/>
      <c r="AS293" s="9"/>
      <c r="AT293" s="9"/>
      <c r="AU293" s="10"/>
      <c r="AV293" s="20"/>
      <c r="AW293" s="20"/>
      <c r="AX293" s="20"/>
      <c r="AY293" s="20"/>
      <c r="AZ293" s="20"/>
      <c r="BA293" s="20"/>
      <c r="BB293" s="20"/>
      <c r="BC293" s="20"/>
      <c r="BE293" s="20">
        <v>9.8531420765027328E-2</v>
      </c>
      <c r="BF293" s="9">
        <v>54.7</v>
      </c>
      <c r="BG293" s="9">
        <v>56.9394768203246</v>
      </c>
      <c r="BH293" s="9">
        <v>56.675461154451604</v>
      </c>
      <c r="BI293" s="9">
        <v>7.1807084514548878</v>
      </c>
      <c r="BJ293" s="9">
        <v>57.096955763247792</v>
      </c>
      <c r="BK293" s="9">
        <v>56.762779032022884</v>
      </c>
      <c r="BL293" s="9">
        <v>50.07567555495374</v>
      </c>
      <c r="BM293" s="9">
        <f ca="1"/>
        <v>56.899112170124752</v>
      </c>
      <c r="BN293" s="9">
        <v>56.031892449986131</v>
      </c>
      <c r="BY293" s="9"/>
      <c r="BZ293" s="9"/>
      <c r="CA293" s="33"/>
      <c r="CB293" s="9"/>
      <c r="CC293" s="9"/>
      <c r="CD293" s="33"/>
    </row>
    <row r="294" spans="1:82" x14ac:dyDescent="0.25">
      <c r="A294" s="6">
        <v>69.099999999999994</v>
      </c>
      <c r="B294" s="7" t="b">
        <v>1</v>
      </c>
      <c r="U294" s="9"/>
      <c r="V294" s="9"/>
      <c r="W294" s="10"/>
      <c r="X294" s="20"/>
      <c r="Y294" s="20"/>
      <c r="Z294" s="20"/>
      <c r="AA294" s="20"/>
      <c r="AB294" s="20"/>
      <c r="AC294" s="20"/>
      <c r="AD294" s="20"/>
      <c r="AE294" s="20"/>
      <c r="AG294" s="9"/>
      <c r="AH294" s="9"/>
      <c r="AI294" s="10"/>
      <c r="AJ294" s="20"/>
      <c r="AK294" s="20"/>
      <c r="AL294" s="20"/>
      <c r="AM294" s="20"/>
      <c r="AN294" s="20"/>
      <c r="AO294" s="20"/>
      <c r="AP294" s="20"/>
      <c r="AQ294" s="20"/>
      <c r="AS294" s="9"/>
      <c r="AT294" s="9"/>
      <c r="AU294" s="10"/>
      <c r="AV294" s="20"/>
      <c r="AW294" s="20"/>
      <c r="AX294" s="20"/>
      <c r="AY294" s="20"/>
      <c r="AZ294" s="20"/>
      <c r="BA294" s="20"/>
      <c r="BB294" s="20"/>
      <c r="BC294" s="20"/>
      <c r="BE294" s="20">
        <v>9.8872950819672137E-2</v>
      </c>
      <c r="BF294" s="9">
        <v>54.7</v>
      </c>
      <c r="BG294" s="9">
        <v>56.958188685889041</v>
      </c>
      <c r="BH294" s="9">
        <v>56.691839077488829</v>
      </c>
      <c r="BI294" s="9">
        <v>7.2069399529790745</v>
      </c>
      <c r="BJ294" s="9">
        <v>57.119814595412045</v>
      </c>
      <c r="BK294" s="9">
        <v>56.77987330663332</v>
      </c>
      <c r="BL294" s="9">
        <v>50.099620811944057</v>
      </c>
      <c r="BM294" s="9">
        <f ca="1"/>
        <v>56.915594124626438</v>
      </c>
      <c r="BN294" s="9">
        <v>56.05281061996758</v>
      </c>
      <c r="BY294" s="9"/>
      <c r="BZ294" s="9"/>
      <c r="CA294" s="33"/>
      <c r="CB294" s="9"/>
      <c r="CC294" s="9"/>
      <c r="CD294" s="33"/>
    </row>
    <row r="295" spans="1:82" x14ac:dyDescent="0.25">
      <c r="A295" s="6">
        <v>68.7</v>
      </c>
      <c r="B295" s="7" t="b">
        <v>1</v>
      </c>
      <c r="U295" s="9"/>
      <c r="V295" s="9"/>
      <c r="W295" s="10"/>
      <c r="X295" s="20"/>
      <c r="Y295" s="20"/>
      <c r="Z295" s="20"/>
      <c r="AA295" s="20"/>
      <c r="AB295" s="20"/>
      <c r="AC295" s="20"/>
      <c r="AD295" s="20"/>
      <c r="AE295" s="20"/>
      <c r="AG295" s="9"/>
      <c r="AH295" s="9"/>
      <c r="AI295" s="10"/>
      <c r="AJ295" s="20"/>
      <c r="AK295" s="20"/>
      <c r="AL295" s="20"/>
      <c r="AM295" s="20"/>
      <c r="AN295" s="20"/>
      <c r="AO295" s="20"/>
      <c r="AP295" s="20"/>
      <c r="AQ295" s="20"/>
      <c r="AS295" s="9"/>
      <c r="AT295" s="9"/>
      <c r="AU295" s="10"/>
      <c r="AV295" s="20"/>
      <c r="AW295" s="20"/>
      <c r="AX295" s="20"/>
      <c r="AY295" s="20"/>
      <c r="AZ295" s="20"/>
      <c r="BA295" s="20"/>
      <c r="BB295" s="20"/>
      <c r="BC295" s="20"/>
      <c r="BE295" s="20">
        <v>9.9214480874316946E-2</v>
      </c>
      <c r="BF295" s="9">
        <v>54.7</v>
      </c>
      <c r="BG295" s="9">
        <v>56.976853319079389</v>
      </c>
      <c r="BH295" s="9">
        <v>56.708180374417402</v>
      </c>
      <c r="BI295" s="9">
        <v>7.2331813982114239</v>
      </c>
      <c r="BJ295" s="9">
        <v>57.142608102932819</v>
      </c>
      <c r="BK295" s="9">
        <v>56.796927907707669</v>
      </c>
      <c r="BL295" s="9">
        <v>50.123524748294997</v>
      </c>
      <c r="BM295" s="9">
        <f ca="1"/>
        <v>56.932038372479141</v>
      </c>
      <c r="BN295" s="9">
        <v>56.073683503742075</v>
      </c>
      <c r="BY295" s="9"/>
      <c r="BZ295" s="9"/>
      <c r="CA295" s="33"/>
      <c r="CB295" s="9"/>
      <c r="CC295" s="9"/>
      <c r="CD295" s="33"/>
    </row>
    <row r="296" spans="1:82" x14ac:dyDescent="0.25">
      <c r="A296" s="6">
        <v>68.3</v>
      </c>
      <c r="B296" s="7" t="b">
        <v>1</v>
      </c>
      <c r="U296" s="9"/>
      <c r="V296" s="9"/>
      <c r="W296" s="10"/>
      <c r="X296" s="20"/>
      <c r="Y296" s="20"/>
      <c r="Z296" s="20"/>
      <c r="AA296" s="20"/>
      <c r="AB296" s="20"/>
      <c r="AC296" s="20"/>
      <c r="AD296" s="20"/>
      <c r="AE296" s="20"/>
      <c r="AG296" s="9"/>
      <c r="AH296" s="9"/>
      <c r="AI296" s="10"/>
      <c r="AJ296" s="20"/>
      <c r="AK296" s="20"/>
      <c r="AL296" s="20"/>
      <c r="AM296" s="20"/>
      <c r="AN296" s="20"/>
      <c r="AO296" s="20"/>
      <c r="AP296" s="20"/>
      <c r="AQ296" s="20"/>
      <c r="AS296" s="9"/>
      <c r="AT296" s="9"/>
      <c r="AU296" s="10"/>
      <c r="AV296" s="20"/>
      <c r="AW296" s="20"/>
      <c r="AX296" s="20"/>
      <c r="AY296" s="20"/>
      <c r="AZ296" s="20"/>
      <c r="BA296" s="20"/>
      <c r="BB296" s="20"/>
      <c r="BC296" s="20"/>
      <c r="BE296" s="20">
        <v>9.9556010928961755E-2</v>
      </c>
      <c r="BF296" s="9">
        <v>54.7</v>
      </c>
      <c r="BG296" s="9">
        <v>56.995471029068405</v>
      </c>
      <c r="BH296" s="9">
        <v>56.724485281644611</v>
      </c>
      <c r="BI296" s="9">
        <v>7.2594327946936259</v>
      </c>
      <c r="BJ296" s="9">
        <v>57.165336715162674</v>
      </c>
      <c r="BK296" s="9">
        <v>56.813943091764841</v>
      </c>
      <c r="BL296" s="9">
        <v>50.147387577183494</v>
      </c>
      <c r="BM296" s="9">
        <f ca="1"/>
        <v>56.948445147212958</v>
      </c>
      <c r="BN296" s="9">
        <v>56.094511371282323</v>
      </c>
      <c r="BY296" s="9"/>
      <c r="BZ296" s="9"/>
      <c r="CA296" s="33"/>
      <c r="CB296" s="9"/>
      <c r="CC296" s="9"/>
      <c r="CD296" s="33"/>
    </row>
    <row r="297" spans="1:82" x14ac:dyDescent="0.25">
      <c r="A297" s="6">
        <v>67.900000000000006</v>
      </c>
      <c r="B297" s="7" t="b">
        <v>1</v>
      </c>
      <c r="U297" s="9"/>
      <c r="V297" s="9"/>
      <c r="W297" s="10"/>
      <c r="X297" s="20"/>
      <c r="Y297" s="20"/>
      <c r="Z297" s="20"/>
      <c r="AA297" s="20"/>
      <c r="AB297" s="20"/>
      <c r="AC297" s="20"/>
      <c r="AD297" s="20"/>
      <c r="AE297" s="20"/>
      <c r="AG297" s="9"/>
      <c r="AH297" s="9"/>
      <c r="AI297" s="10"/>
      <c r="AJ297" s="20"/>
      <c r="AK297" s="20"/>
      <c r="AL297" s="20"/>
      <c r="AM297" s="20"/>
      <c r="AN297" s="20"/>
      <c r="AO297" s="20"/>
      <c r="AP297" s="20"/>
      <c r="AQ297" s="20"/>
      <c r="AS297" s="9"/>
      <c r="AT297" s="9"/>
      <c r="AU297" s="10"/>
      <c r="AV297" s="20"/>
      <c r="AW297" s="20"/>
      <c r="AX297" s="20"/>
      <c r="AY297" s="20"/>
      <c r="AZ297" s="20"/>
      <c r="BA297" s="20"/>
      <c r="BB297" s="20"/>
      <c r="BC297" s="20"/>
      <c r="BE297" s="20">
        <v>9.9897540983606564E-2</v>
      </c>
      <c r="BF297" s="9">
        <v>54.8</v>
      </c>
      <c r="BG297" s="9">
        <v>57.014042121986584</v>
      </c>
      <c r="BH297" s="9">
        <v>56.740754033293108</v>
      </c>
      <c r="BI297" s="9">
        <v>7.2856941499759547</v>
      </c>
      <c r="BJ297" s="9">
        <v>57.188000857203583</v>
      </c>
      <c r="BK297" s="9">
        <v>56.830919112833705</v>
      </c>
      <c r="BL297" s="9">
        <v>50.171209509959731</v>
      </c>
      <c r="BM297" s="9">
        <f ca="1"/>
        <v>56.964814680141401</v>
      </c>
      <c r="BN297" s="9">
        <v>56.11529449005635</v>
      </c>
      <c r="BY297" s="9"/>
      <c r="BZ297" s="9"/>
      <c r="CA297" s="33"/>
      <c r="CB297" s="9"/>
      <c r="CC297" s="9"/>
      <c r="CD297" s="33"/>
    </row>
    <row r="298" spans="1:82" x14ac:dyDescent="0.25">
      <c r="A298" s="6">
        <v>67.400000000000006</v>
      </c>
      <c r="B298" s="7" t="b">
        <v>1</v>
      </c>
      <c r="U298" s="9"/>
      <c r="V298" s="9"/>
      <c r="W298" s="10"/>
      <c r="X298" s="20"/>
      <c r="Y298" s="20"/>
      <c r="Z298" s="20"/>
      <c r="AA298" s="20"/>
      <c r="AB298" s="20"/>
      <c r="AC298" s="20"/>
      <c r="AD298" s="20"/>
      <c r="AE298" s="20"/>
      <c r="AG298" s="9"/>
      <c r="AH298" s="9"/>
      <c r="AI298" s="10"/>
      <c r="AJ298" s="20"/>
      <c r="AK298" s="20"/>
      <c r="AL298" s="20"/>
      <c r="AM298" s="20"/>
      <c r="AN298" s="20"/>
      <c r="AO298" s="20"/>
      <c r="AP298" s="20"/>
      <c r="AQ298" s="20"/>
      <c r="AS298" s="9"/>
      <c r="AT298" s="9"/>
      <c r="AU298" s="10"/>
      <c r="AV298" s="20"/>
      <c r="AW298" s="20"/>
      <c r="AX298" s="20"/>
      <c r="AY298" s="20"/>
      <c r="AZ298" s="20"/>
      <c r="BA298" s="20"/>
      <c r="BB298" s="20"/>
      <c r="BC298" s="20"/>
      <c r="BE298" s="20">
        <v>0.10023907103825136</v>
      </c>
      <c r="BF298" s="9">
        <v>54.8</v>
      </c>
      <c r="BG298" s="9">
        <v>57.032566900962379</v>
      </c>
      <c r="BH298" s="9">
        <v>56.756986861230928</v>
      </c>
      <c r="BI298" s="9">
        <v>7.3119654716172544</v>
      </c>
      <c r="BJ298" s="9">
        <v>57.210600949963364</v>
      </c>
      <c r="BK298" s="9">
        <v>56.84785622248576</v>
      </c>
      <c r="BL298" s="9">
        <v>50.194990756169041</v>
      </c>
      <c r="BM298" s="9">
        <f ca="1"/>
        <v>56.981147200390083</v>
      </c>
      <c r="BN298" s="9">
        <v>56.136033125059257</v>
      </c>
      <c r="BY298" s="9"/>
      <c r="BZ298" s="9"/>
      <c r="CA298" s="33"/>
      <c r="CB298" s="9"/>
      <c r="CC298" s="9"/>
      <c r="CD298" s="33"/>
    </row>
    <row r="299" spans="1:82" x14ac:dyDescent="0.25">
      <c r="A299" s="6">
        <v>67</v>
      </c>
      <c r="B299" s="7" t="b">
        <v>1</v>
      </c>
      <c r="U299" s="9"/>
      <c r="V299" s="9"/>
      <c r="W299" s="10"/>
      <c r="X299" s="20"/>
      <c r="Y299" s="20"/>
      <c r="Z299" s="20"/>
      <c r="AA299" s="20"/>
      <c r="AB299" s="20"/>
      <c r="AC299" s="20"/>
      <c r="AD299" s="20"/>
      <c r="AE299" s="20"/>
      <c r="AG299" s="9"/>
      <c r="AH299" s="9"/>
      <c r="AI299" s="10"/>
      <c r="AJ299" s="20"/>
      <c r="AK299" s="20"/>
      <c r="AL299" s="20"/>
      <c r="AM299" s="20"/>
      <c r="AN299" s="20"/>
      <c r="AO299" s="20"/>
      <c r="AP299" s="20"/>
      <c r="AQ299" s="20"/>
      <c r="AS299" s="9"/>
      <c r="AT299" s="9"/>
      <c r="AU299" s="10"/>
      <c r="AV299" s="20"/>
      <c r="AW299" s="20"/>
      <c r="AX299" s="20"/>
      <c r="AY299" s="20"/>
      <c r="AZ299" s="20"/>
      <c r="BA299" s="20"/>
      <c r="BB299" s="20"/>
      <c r="BC299" s="20"/>
      <c r="BE299" s="20">
        <v>0.10058060109289617</v>
      </c>
      <c r="BF299" s="9">
        <v>54.8</v>
      </c>
      <c r="BG299" s="9">
        <v>57.051045666162011</v>
      </c>
      <c r="BH299" s="9">
        <v>56.773183995100993</v>
      </c>
      <c r="BI299" s="9">
        <v>7.338246767185006</v>
      </c>
      <c r="BJ299" s="9">
        <v>57.233137410211285</v>
      </c>
      <c r="BK299" s="9">
        <v>56.864754669867366</v>
      </c>
      <c r="BL299" s="9">
        <v>50.218731523573361</v>
      </c>
      <c r="BM299" s="9">
        <f ca="1"/>
        <v>56.997442934924784</v>
      </c>
      <c r="BN299" s="9">
        <v>56.15672753884445</v>
      </c>
      <c r="BY299" s="9"/>
      <c r="BZ299" s="9"/>
      <c r="CA299" s="33"/>
      <c r="CB299" s="9"/>
      <c r="CC299" s="9"/>
      <c r="CD299" s="33"/>
    </row>
    <row r="300" spans="1:82" x14ac:dyDescent="0.25">
      <c r="A300" s="6">
        <v>66.5</v>
      </c>
      <c r="B300" s="7" t="b">
        <v>1</v>
      </c>
      <c r="U300" s="9"/>
      <c r="V300" s="9"/>
      <c r="W300" s="10"/>
      <c r="X300" s="20"/>
      <c r="Y300" s="20"/>
      <c r="Z300" s="20"/>
      <c r="AA300" s="20"/>
      <c r="AB300" s="20"/>
      <c r="AC300" s="20"/>
      <c r="AD300" s="20"/>
      <c r="AE300" s="20"/>
      <c r="AG300" s="9"/>
      <c r="AH300" s="9"/>
      <c r="AI300" s="10"/>
      <c r="AJ300" s="20"/>
      <c r="AK300" s="20"/>
      <c r="AL300" s="20"/>
      <c r="AM300" s="20"/>
      <c r="AN300" s="20"/>
      <c r="AO300" s="20"/>
      <c r="AP300" s="20"/>
      <c r="AQ300" s="20"/>
      <c r="AS300" s="9"/>
      <c r="AT300" s="9"/>
      <c r="AU300" s="10"/>
      <c r="AV300" s="20"/>
      <c r="AW300" s="20"/>
      <c r="AX300" s="20"/>
      <c r="AY300" s="20"/>
      <c r="AZ300" s="20"/>
      <c r="BA300" s="20"/>
      <c r="BB300" s="20"/>
      <c r="BC300" s="20"/>
      <c r="BE300" s="20">
        <v>0.10092213114754098</v>
      </c>
      <c r="BF300" s="9">
        <v>54.8</v>
      </c>
      <c r="BG300" s="9">
        <v>57.069478714828378</v>
      </c>
      <c r="BH300" s="9">
        <v>56.789345662349994</v>
      </c>
      <c r="BI300" s="9">
        <v>7.364538044255311</v>
      </c>
      <c r="BJ300" s="9">
        <v>57.255610650632626</v>
      </c>
      <c r="BK300" s="9">
        <v>56.88161470173138</v>
      </c>
      <c r="BL300" s="9">
        <v>50.242432018172451</v>
      </c>
      <c r="BM300" s="9">
        <f ca="1"/>
        <v>57.013702108579118</v>
      </c>
      <c r="BN300" s="9">
        <v>56.177377991554422</v>
      </c>
      <c r="BY300" s="9"/>
      <c r="BZ300" s="9"/>
      <c r="CA300" s="33"/>
      <c r="CB300" s="9"/>
      <c r="CC300" s="9"/>
      <c r="CD300" s="33"/>
    </row>
    <row r="301" spans="1:82" x14ac:dyDescent="0.25">
      <c r="A301" s="6">
        <v>65.8</v>
      </c>
      <c r="B301" s="7" t="b">
        <v>1</v>
      </c>
      <c r="U301" s="9"/>
      <c r="V301" s="9"/>
      <c r="W301" s="10"/>
      <c r="X301" s="20"/>
      <c r="Y301" s="20"/>
      <c r="Z301" s="20"/>
      <c r="AA301" s="20"/>
      <c r="AB301" s="20"/>
      <c r="AC301" s="20"/>
      <c r="AD301" s="20"/>
      <c r="AE301" s="20"/>
      <c r="AG301" s="9"/>
      <c r="AH301" s="9"/>
      <c r="AI301" s="10"/>
      <c r="AJ301" s="20"/>
      <c r="AK301" s="20"/>
      <c r="AL301" s="20"/>
      <c r="AM301" s="20"/>
      <c r="AN301" s="20"/>
      <c r="AO301" s="20"/>
      <c r="AP301" s="20"/>
      <c r="AQ301" s="20"/>
      <c r="AS301" s="9"/>
      <c r="AT301" s="9"/>
      <c r="AU301" s="10"/>
      <c r="AV301" s="20"/>
      <c r="AW301" s="20"/>
      <c r="AX301" s="20"/>
      <c r="AY301" s="20"/>
      <c r="AZ301" s="20"/>
      <c r="BA301" s="20"/>
      <c r="BB301" s="20"/>
      <c r="BC301" s="20"/>
      <c r="BE301" s="20">
        <v>0.10126366120218579</v>
      </c>
      <c r="BF301" s="9">
        <v>54.8</v>
      </c>
      <c r="BG301" s="9">
        <v>57.087866341319497</v>
      </c>
      <c r="BH301" s="9">
        <v>56.805472088256764</v>
      </c>
      <c r="BI301" s="9">
        <v>7.3908393104128791</v>
      </c>
      <c r="BJ301" s="9">
        <v>57.278021079882407</v>
      </c>
      <c r="BK301" s="9">
        <v>56.898436562468291</v>
      </c>
      <c r="BL301" s="9">
        <v>50.266092444224711</v>
      </c>
      <c r="BM301" s="9">
        <f ca="1"/>
        <v>57.029924944081834</v>
      </c>
      <c r="BN301" s="9">
        <v>56.197984740951014</v>
      </c>
      <c r="BY301" s="9"/>
      <c r="BZ301" s="9"/>
      <c r="CA301" s="33"/>
      <c r="CB301" s="9"/>
      <c r="CC301" s="9"/>
      <c r="CD301" s="33"/>
    </row>
    <row r="302" spans="1:82" x14ac:dyDescent="0.25">
      <c r="A302" s="6">
        <v>65</v>
      </c>
      <c r="B302" s="7" t="b">
        <v>1</v>
      </c>
      <c r="U302" s="9"/>
      <c r="V302" s="9"/>
      <c r="W302" s="10"/>
      <c r="X302" s="20"/>
      <c r="Y302" s="20"/>
      <c r="Z302" s="20"/>
      <c r="AA302" s="20"/>
      <c r="AB302" s="20"/>
      <c r="AC302" s="20"/>
      <c r="AD302" s="20"/>
      <c r="AE302" s="20"/>
      <c r="AG302" s="9"/>
      <c r="AH302" s="9"/>
      <c r="AI302" s="10"/>
      <c r="AJ302" s="20"/>
      <c r="AK302" s="20"/>
      <c r="AL302" s="20"/>
      <c r="AM302" s="20"/>
      <c r="AN302" s="20"/>
      <c r="AO302" s="20"/>
      <c r="AP302" s="20"/>
      <c r="AQ302" s="20"/>
      <c r="AS302" s="9"/>
      <c r="AT302" s="9"/>
      <c r="AU302" s="10"/>
      <c r="AV302" s="20"/>
      <c r="AW302" s="20"/>
      <c r="AX302" s="20"/>
      <c r="AY302" s="20"/>
      <c r="AZ302" s="20"/>
      <c r="BA302" s="20"/>
      <c r="BB302" s="20"/>
      <c r="BC302" s="20"/>
      <c r="BE302" s="20">
        <v>0.1016051912568306</v>
      </c>
      <c r="BF302" s="9">
        <v>54.8</v>
      </c>
      <c r="BG302" s="9">
        <v>57.106208837146269</v>
      </c>
      <c r="BH302" s="9">
        <v>56.821563495960696</v>
      </c>
      <c r="BI302" s="9">
        <v>7.4171505732510985</v>
      </c>
      <c r="BJ302" s="9">
        <v>57.300369102638271</v>
      </c>
      <c r="BK302" s="9">
        <v>56.915220494136847</v>
      </c>
      <c r="BL302" s="9">
        <v>50.289713004267753</v>
      </c>
      <c r="BM302" s="9">
        <f ca="1"/>
        <v>57.046111662083568</v>
      </c>
      <c r="BN302" s="9">
        <v>56.218548042445157</v>
      </c>
      <c r="BY302" s="9"/>
      <c r="BZ302" s="9"/>
      <c r="CA302" s="33"/>
      <c r="CB302" s="9"/>
      <c r="CC302" s="9"/>
      <c r="CD302" s="33"/>
    </row>
    <row r="303" spans="1:82" x14ac:dyDescent="0.25">
      <c r="A303" s="6">
        <v>64.2</v>
      </c>
      <c r="B303" s="7" t="b">
        <v>1</v>
      </c>
      <c r="U303" s="9"/>
      <c r="V303" s="9"/>
      <c r="W303" s="10"/>
      <c r="X303" s="20"/>
      <c r="Y303" s="20"/>
      <c r="Z303" s="20"/>
      <c r="AA303" s="20"/>
      <c r="AB303" s="20"/>
      <c r="AC303" s="20"/>
      <c r="AD303" s="20"/>
      <c r="AE303" s="20"/>
      <c r="AG303" s="9"/>
      <c r="AH303" s="9"/>
      <c r="AI303" s="10"/>
      <c r="AJ303" s="20"/>
      <c r="AK303" s="20"/>
      <c r="AL303" s="20"/>
      <c r="AM303" s="20"/>
      <c r="AN303" s="20"/>
      <c r="AO303" s="20"/>
      <c r="AP303" s="20"/>
      <c r="AQ303" s="20"/>
      <c r="AS303" s="9"/>
      <c r="AT303" s="9"/>
      <c r="AU303" s="10"/>
      <c r="AV303" s="20"/>
      <c r="AW303" s="20"/>
      <c r="AX303" s="20"/>
      <c r="AY303" s="20"/>
      <c r="AZ303" s="20"/>
      <c r="BA303" s="20"/>
      <c r="BB303" s="20"/>
      <c r="BC303" s="20"/>
      <c r="BE303" s="20">
        <v>0.10194672131147541</v>
      </c>
      <c r="BF303" s="9">
        <v>54.9</v>
      </c>
      <c r="BG303" s="9">
        <v>57.124506491009555</v>
      </c>
      <c r="BH303" s="9">
        <v>56.837620106488842</v>
      </c>
      <c r="BI303" s="9">
        <v>7.4434718403720144</v>
      </c>
      <c r="BJ303" s="9">
        <v>57.322655119652389</v>
      </c>
      <c r="BK303" s="9">
        <v>56.931966736494203</v>
      </c>
      <c r="BL303" s="9">
        <v>50.313293899138607</v>
      </c>
      <c r="BM303" s="9">
        <f ca="1"/>
        <v>57.062262481183204</v>
      </c>
      <c r="BN303" s="9">
        <v>56.239068149126247</v>
      </c>
      <c r="BY303" s="9"/>
      <c r="BZ303" s="9"/>
      <c r="CA303" s="33"/>
      <c r="CB303" s="9"/>
      <c r="CC303" s="9"/>
      <c r="CD303" s="33"/>
    </row>
    <row r="304" spans="1:82" x14ac:dyDescent="0.25">
      <c r="A304" s="6">
        <v>63.3</v>
      </c>
      <c r="B304" s="7" t="b">
        <v>1</v>
      </c>
      <c r="U304" s="9"/>
      <c r="V304" s="9"/>
      <c r="W304" s="10"/>
      <c r="X304" s="20"/>
      <c r="Y304" s="20"/>
      <c r="Z304" s="20"/>
      <c r="AA304" s="20"/>
      <c r="AB304" s="20"/>
      <c r="AC304" s="20"/>
      <c r="AD304" s="20"/>
      <c r="AE304" s="20"/>
      <c r="AG304" s="9"/>
      <c r="AH304" s="9"/>
      <c r="AI304" s="10"/>
      <c r="AJ304" s="20"/>
      <c r="AK304" s="20"/>
      <c r="AL304" s="20"/>
      <c r="AM304" s="20"/>
      <c r="AN304" s="20"/>
      <c r="AO304" s="20"/>
      <c r="AP304" s="20"/>
      <c r="AQ304" s="20"/>
      <c r="AS304" s="9"/>
      <c r="AT304" s="9"/>
      <c r="AU304" s="10"/>
      <c r="AV304" s="20"/>
      <c r="AW304" s="20"/>
      <c r="AX304" s="20"/>
      <c r="AY304" s="20"/>
      <c r="AZ304" s="20"/>
      <c r="BA304" s="20"/>
      <c r="BB304" s="20"/>
      <c r="BC304" s="20"/>
      <c r="BE304" s="20">
        <v>0.10228825136612021</v>
      </c>
      <c r="BF304" s="9">
        <v>54.9</v>
      </c>
      <c r="BG304" s="9">
        <v>57.142759588836711</v>
      </c>
      <c r="BH304" s="9">
        <v>56.853642138783336</v>
      </c>
      <c r="BI304" s="9">
        <v>7.4698031193863246</v>
      </c>
      <c r="BJ304" s="9">
        <v>57.344879527802561</v>
      </c>
      <c r="BK304" s="9">
        <v>56.948675527025486</v>
      </c>
      <c r="BL304" s="9">
        <v>50.336835327993633</v>
      </c>
      <c r="BM304" s="9">
        <f ca="1"/>
        <v>57.078377617953826</v>
      </c>
      <c r="BN304" s="9">
        <v>56.259545311790937</v>
      </c>
      <c r="BY304" s="9"/>
      <c r="BZ304" s="9"/>
      <c r="CA304" s="33"/>
      <c r="CB304" s="9"/>
      <c r="CC304" s="9"/>
      <c r="CD304" s="33"/>
    </row>
    <row r="305" spans="1:82" x14ac:dyDescent="0.25">
      <c r="A305" s="6">
        <v>62.5</v>
      </c>
      <c r="B305" s="7" t="b">
        <v>1</v>
      </c>
      <c r="U305" s="9"/>
      <c r="V305" s="9"/>
      <c r="W305" s="10"/>
      <c r="X305" s="20"/>
      <c r="Y305" s="20"/>
      <c r="Z305" s="20"/>
      <c r="AA305" s="20"/>
      <c r="AB305" s="20"/>
      <c r="AC305" s="20"/>
      <c r="AD305" s="20"/>
      <c r="AE305" s="20"/>
      <c r="AG305" s="9"/>
      <c r="AH305" s="9"/>
      <c r="AI305" s="10"/>
      <c r="AJ305" s="20"/>
      <c r="AK305" s="20"/>
      <c r="AL305" s="20"/>
      <c r="AM305" s="20"/>
      <c r="AN305" s="20"/>
      <c r="AO305" s="20"/>
      <c r="AP305" s="20"/>
      <c r="AQ305" s="20"/>
      <c r="AS305" s="9"/>
      <c r="AT305" s="9"/>
      <c r="AU305" s="10"/>
      <c r="AV305" s="20"/>
      <c r="AW305" s="20"/>
      <c r="AX305" s="20"/>
      <c r="AY305" s="20"/>
      <c r="AZ305" s="20"/>
      <c r="BA305" s="20"/>
      <c r="BB305" s="20"/>
      <c r="BC305" s="20"/>
      <c r="BE305" s="20">
        <v>0.10262978142076502</v>
      </c>
      <c r="BF305" s="9">
        <v>54.9</v>
      </c>
      <c r="BG305" s="9">
        <v>57.160968413817564</v>
      </c>
      <c r="BH305" s="9">
        <v>56.869629809728025</v>
      </c>
      <c r="BI305" s="9">
        <v>7.496144417913448</v>
      </c>
      <c r="BJ305" s="9">
        <v>57.367042720142592</v>
      </c>
      <c r="BK305" s="9">
        <v>56.965347100973062</v>
      </c>
      <c r="BL305" s="9">
        <v>50.360337488328192</v>
      </c>
      <c r="BM305" s="9">
        <f ca="1"/>
        <v>57.094457286968279</v>
      </c>
      <c r="BN305" s="9">
        <v>56.279979778971594</v>
      </c>
      <c r="BY305" s="9"/>
      <c r="BZ305" s="9"/>
      <c r="CA305" s="33"/>
      <c r="CB305" s="9"/>
      <c r="CC305" s="9"/>
      <c r="CD305" s="33"/>
    </row>
    <row r="306" spans="1:82" x14ac:dyDescent="0.25">
      <c r="A306" s="6">
        <v>61.7</v>
      </c>
      <c r="B306" s="7" t="b">
        <v>1</v>
      </c>
      <c r="U306" s="9"/>
      <c r="V306" s="9"/>
      <c r="W306" s="10"/>
      <c r="X306" s="20"/>
      <c r="Y306" s="20"/>
      <c r="Z306" s="20"/>
      <c r="AA306" s="20"/>
      <c r="AB306" s="20"/>
      <c r="AC306" s="20"/>
      <c r="AD306" s="20"/>
      <c r="AE306" s="20"/>
      <c r="AG306" s="9"/>
      <c r="AH306" s="9"/>
      <c r="AI306" s="10"/>
      <c r="AJ306" s="20"/>
      <c r="AK306" s="20"/>
      <c r="AL306" s="20"/>
      <c r="AM306" s="20"/>
      <c r="AN306" s="20"/>
      <c r="AO306" s="20"/>
      <c r="AP306" s="20"/>
      <c r="AQ306" s="20"/>
      <c r="AS306" s="9"/>
      <c r="AT306" s="9"/>
      <c r="AU306" s="10"/>
      <c r="AV306" s="20"/>
      <c r="AW306" s="20"/>
      <c r="AX306" s="20"/>
      <c r="AY306" s="20"/>
      <c r="AZ306" s="20"/>
      <c r="BA306" s="20"/>
      <c r="BB306" s="20"/>
      <c r="BC306" s="20"/>
      <c r="BE306" s="20">
        <v>0.10297131147540983</v>
      </c>
      <c r="BF306" s="9">
        <v>54.9</v>
      </c>
      <c r="BG306" s="9">
        <v>57.179133246439697</v>
      </c>
      <c r="BH306" s="9">
        <v>56.885583334174555</v>
      </c>
      <c r="BI306" s="9">
        <v>7.5224957435814703</v>
      </c>
      <c r="BJ306" s="9">
        <v>57.389145085951633</v>
      </c>
      <c r="BK306" s="9">
        <v>56.981981691365128</v>
      </c>
      <c r="BL306" s="9">
        <v>50.38380057599592</v>
      </c>
      <c r="BM306" s="9">
        <f ca="1"/>
        <v>57.110501700824223</v>
      </c>
      <c r="BN306" s="9">
        <v>56.30037179696415</v>
      </c>
      <c r="BY306" s="9"/>
      <c r="BZ306" s="9"/>
      <c r="CA306" s="33"/>
      <c r="CB306" s="9"/>
      <c r="CC306" s="9"/>
      <c r="CD306" s="33"/>
    </row>
    <row r="307" spans="1:82" x14ac:dyDescent="0.25">
      <c r="A307" s="6">
        <v>62</v>
      </c>
      <c r="B307" s="7" t="b">
        <v>1</v>
      </c>
      <c r="U307" s="9"/>
      <c r="V307" s="9"/>
      <c r="W307" s="10"/>
      <c r="X307" s="20"/>
      <c r="Y307" s="20"/>
      <c r="Z307" s="20"/>
      <c r="AA307" s="20"/>
      <c r="AB307" s="20"/>
      <c r="AC307" s="20"/>
      <c r="AD307" s="20"/>
      <c r="AE307" s="20"/>
      <c r="AG307" s="9"/>
      <c r="AH307" s="9"/>
      <c r="AI307" s="10"/>
      <c r="AJ307" s="20"/>
      <c r="AK307" s="20"/>
      <c r="AL307" s="20"/>
      <c r="AM307" s="20"/>
      <c r="AN307" s="20"/>
      <c r="AO307" s="20"/>
      <c r="AP307" s="20"/>
      <c r="AQ307" s="20"/>
      <c r="AS307" s="9"/>
      <c r="AT307" s="9"/>
      <c r="AU307" s="10"/>
      <c r="AV307" s="20"/>
      <c r="AW307" s="20"/>
      <c r="AX307" s="20"/>
      <c r="AY307" s="20"/>
      <c r="AZ307" s="20"/>
      <c r="BA307" s="20"/>
      <c r="BB307" s="20"/>
      <c r="BC307" s="20"/>
      <c r="BE307" s="20">
        <v>0.10331284153005464</v>
      </c>
      <c r="BF307" s="9">
        <v>55</v>
      </c>
      <c r="BG307" s="9">
        <v>57.197254364523211</v>
      </c>
      <c r="BH307" s="9">
        <v>56.901502924968504</v>
      </c>
      <c r="BI307" s="9">
        <v>7.548857104027217</v>
      </c>
      <c r="BJ307" s="9">
        <v>57.411187010782946</v>
      </c>
      <c r="BK307" s="9">
        <v>56.998579529044001</v>
      </c>
      <c r="BL307" s="9">
        <v>50.407224785227825</v>
      </c>
      <c r="BM307" s="9">
        <f ca="1"/>
        <v>57.126511070168931</v>
      </c>
      <c r="BN307" s="9">
        <v>56.320721609855738</v>
      </c>
      <c r="BY307" s="9"/>
      <c r="BZ307" s="9"/>
      <c r="CA307" s="33"/>
      <c r="CB307" s="9"/>
      <c r="CC307" s="9"/>
      <c r="CD307" s="33"/>
    </row>
    <row r="308" spans="1:82" x14ac:dyDescent="0.25">
      <c r="A308" s="6">
        <v>77</v>
      </c>
      <c r="B308" s="7" t="b">
        <v>1</v>
      </c>
      <c r="U308" s="9"/>
      <c r="V308" s="9"/>
      <c r="W308" s="10"/>
      <c r="X308" s="20"/>
      <c r="Y308" s="20"/>
      <c r="Z308" s="20"/>
      <c r="AA308" s="20"/>
      <c r="AB308" s="20"/>
      <c r="AC308" s="20"/>
      <c r="AD308" s="20"/>
      <c r="AE308" s="20"/>
      <c r="AG308" s="9"/>
      <c r="AH308" s="9"/>
      <c r="AI308" s="10"/>
      <c r="AJ308" s="20"/>
      <c r="AK308" s="20"/>
      <c r="AL308" s="20"/>
      <c r="AM308" s="20"/>
      <c r="AN308" s="20"/>
      <c r="AO308" s="20"/>
      <c r="AP308" s="20"/>
      <c r="AQ308" s="20"/>
      <c r="AS308" s="9"/>
      <c r="AT308" s="9"/>
      <c r="AU308" s="10"/>
      <c r="AV308" s="20"/>
      <c r="AW308" s="20"/>
      <c r="AX308" s="20"/>
      <c r="AY308" s="20"/>
      <c r="AZ308" s="20"/>
      <c r="BA308" s="20"/>
      <c r="BB308" s="20"/>
      <c r="BC308" s="20"/>
      <c r="BE308" s="20">
        <v>0.10365437158469945</v>
      </c>
      <c r="BF308" s="9">
        <v>55</v>
      </c>
      <c r="BG308" s="9">
        <v>57.215332043254996</v>
      </c>
      <c r="BH308" s="9">
        <v>56.917388792974506</v>
      </c>
      <c r="BI308" s="9">
        <v>7.5752285068962424</v>
      </c>
      <c r="BJ308" s="9">
        <v>57.433168876511736</v>
      </c>
      <c r="BK308" s="9">
        <v>57.015140842693853</v>
      </c>
      <c r="BL308" s="9">
        <v>50.430610308650998</v>
      </c>
      <c r="BM308" s="9">
        <f ca="1"/>
        <v>57.142485603723557</v>
      </c>
      <c r="BN308" s="9">
        <v>56.341029459551677</v>
      </c>
      <c r="BY308" s="9"/>
      <c r="BZ308" s="9"/>
      <c r="CA308" s="33"/>
      <c r="CB308" s="9"/>
      <c r="CC308" s="9"/>
      <c r="CD308" s="33"/>
    </row>
    <row r="309" spans="1:82" x14ac:dyDescent="0.25">
      <c r="A309" s="6">
        <v>74</v>
      </c>
      <c r="B309" s="7" t="b">
        <v>1</v>
      </c>
      <c r="U309" s="9"/>
      <c r="V309" s="9"/>
      <c r="W309" s="10"/>
      <c r="X309" s="20"/>
      <c r="Y309" s="20"/>
      <c r="Z309" s="20"/>
      <c r="AA309" s="20"/>
      <c r="AB309" s="20"/>
      <c r="AC309" s="20"/>
      <c r="AD309" s="20"/>
      <c r="AE309" s="20"/>
      <c r="AG309" s="9"/>
      <c r="AH309" s="9"/>
      <c r="AI309" s="10"/>
      <c r="AJ309" s="20"/>
      <c r="AK309" s="20"/>
      <c r="AL309" s="20"/>
      <c r="AM309" s="20"/>
      <c r="AN309" s="20"/>
      <c r="AO309" s="20"/>
      <c r="AP309" s="20"/>
      <c r="AQ309" s="20"/>
      <c r="AS309" s="9"/>
      <c r="AT309" s="9"/>
      <c r="AU309" s="10"/>
      <c r="AV309" s="20"/>
      <c r="AW309" s="20"/>
      <c r="AX309" s="20"/>
      <c r="AY309" s="20"/>
      <c r="AZ309" s="20"/>
      <c r="BA309" s="20"/>
      <c r="BB309" s="20"/>
      <c r="BC309" s="20"/>
      <c r="BE309" s="20">
        <v>0.10399590163934426</v>
      </c>
      <c r="BF309" s="9">
        <v>55</v>
      </c>
      <c r="BG309" s="9">
        <v>57.233366555222347</v>
      </c>
      <c r="BH309" s="9">
        <v>56.933241147101484</v>
      </c>
      <c r="BI309" s="9">
        <v>7.601609959842814</v>
      </c>
      <c r="BJ309" s="9">
        <v>57.455091061382227</v>
      </c>
      <c r="BK309" s="9">
        <v>57.031665858868081</v>
      </c>
      <c r="BL309" s="9">
        <v>50.453957337307102</v>
      </c>
      <c r="BM309" s="9">
        <f ca="1"/>
        <v>57.158425508307175</v>
      </c>
      <c r="BN309" s="9">
        <v>56.361295585802196</v>
      </c>
      <c r="BY309" s="9"/>
      <c r="BZ309" s="9"/>
      <c r="CA309" s="33"/>
      <c r="CB309" s="9"/>
      <c r="CC309" s="9"/>
      <c r="CD309" s="33"/>
    </row>
    <row r="310" spans="1:82" x14ac:dyDescent="0.25">
      <c r="A310" s="6">
        <v>71</v>
      </c>
      <c r="B310" s="7" t="b">
        <v>1</v>
      </c>
      <c r="U310" s="9"/>
      <c r="V310" s="9"/>
      <c r="W310" s="10"/>
      <c r="X310" s="20"/>
      <c r="Y310" s="20"/>
      <c r="Z310" s="20"/>
      <c r="AA310" s="20"/>
      <c r="AB310" s="20"/>
      <c r="AC310" s="20"/>
      <c r="AD310" s="20"/>
      <c r="AE310" s="20"/>
      <c r="AG310" s="9"/>
      <c r="AH310" s="9"/>
      <c r="AI310" s="10"/>
      <c r="AJ310" s="20"/>
      <c r="AK310" s="20"/>
      <c r="AL310" s="20"/>
      <c r="AM310" s="20"/>
      <c r="AN310" s="20"/>
      <c r="AO310" s="20"/>
      <c r="AP310" s="20"/>
      <c r="AQ310" s="20"/>
      <c r="AS310" s="9"/>
      <c r="AT310" s="9"/>
      <c r="AU310" s="10"/>
      <c r="AV310" s="20"/>
      <c r="AW310" s="20"/>
      <c r="AX310" s="20"/>
      <c r="AY310" s="20"/>
      <c r="AZ310" s="20"/>
      <c r="BA310" s="20"/>
      <c r="BB310" s="20"/>
      <c r="BC310" s="20"/>
      <c r="BE310" s="20">
        <v>0.10433743169398907</v>
      </c>
      <c r="BF310" s="9">
        <v>55</v>
      </c>
      <c r="BG310" s="9">
        <v>57.251358170446103</v>
      </c>
      <c r="BH310" s="9">
        <v>56.949060194327117</v>
      </c>
      <c r="BI310" s="9">
        <v>7.628001470529993</v>
      </c>
      <c r="BJ310" s="9">
        <v>57.476953940054067</v>
      </c>
      <c r="BK310" s="9">
        <v>57.04815480201615</v>
      </c>
      <c r="BL310" s="9">
        <v>50.47726606067063</v>
      </c>
      <c r="BM310" s="9">
        <f ca="1"/>
        <v>57.174330988860248</v>
      </c>
      <c r="BN310" s="9">
        <v>56.381520226228687</v>
      </c>
      <c r="BY310" s="9"/>
      <c r="BZ310" s="9"/>
      <c r="CA310" s="33"/>
      <c r="CB310" s="9"/>
      <c r="CC310" s="9"/>
      <c r="CD310" s="33"/>
    </row>
    <row r="311" spans="1:82" x14ac:dyDescent="0.25">
      <c r="A311" s="6">
        <v>69.8</v>
      </c>
      <c r="B311" s="7" t="b">
        <v>1</v>
      </c>
      <c r="U311" s="9"/>
      <c r="V311" s="9"/>
      <c r="W311" s="10"/>
      <c r="X311" s="20"/>
      <c r="Y311" s="20"/>
      <c r="Z311" s="20"/>
      <c r="AA311" s="20"/>
      <c r="AB311" s="20"/>
      <c r="AC311" s="20"/>
      <c r="AD311" s="20"/>
      <c r="AE311" s="20"/>
      <c r="AG311" s="9"/>
      <c r="AH311" s="9"/>
      <c r="AI311" s="10"/>
      <c r="AJ311" s="20"/>
      <c r="AK311" s="20"/>
      <c r="AL311" s="20"/>
      <c r="AM311" s="20"/>
      <c r="AN311" s="20"/>
      <c r="AO311" s="20"/>
      <c r="AP311" s="20"/>
      <c r="AQ311" s="20"/>
      <c r="AS311" s="9"/>
      <c r="AT311" s="9"/>
      <c r="AU311" s="10"/>
      <c r="AV311" s="20"/>
      <c r="AW311" s="20"/>
      <c r="AX311" s="20"/>
      <c r="AY311" s="20"/>
      <c r="AZ311" s="20"/>
      <c r="BA311" s="20"/>
      <c r="BB311" s="20"/>
      <c r="BC311" s="20"/>
      <c r="BE311" s="20">
        <v>0.10467896174863388</v>
      </c>
      <c r="BF311" s="9">
        <v>55</v>
      </c>
      <c r="BG311" s="9">
        <v>57.269307156413163</v>
      </c>
      <c r="BH311" s="9">
        <v>56.964846139722219</v>
      </c>
      <c r="BI311" s="9">
        <v>7.6544030466295672</v>
      </c>
      <c r="BJ311" s="9">
        <v>57.498757883647912</v>
      </c>
      <c r="BK311" s="9">
        <v>57.064607894510125</v>
      </c>
      <c r="BL311" s="9">
        <v>50.500536666666775</v>
      </c>
      <c r="BM311" s="9">
        <f ca="1"/>
        <v>57.190202248467948</v>
      </c>
      <c r="BN311" s="9">
        <v>56.401703616349479</v>
      </c>
      <c r="BY311" s="9"/>
      <c r="BZ311" s="9"/>
      <c r="CA311" s="33"/>
      <c r="CB311" s="9"/>
      <c r="CC311" s="9"/>
      <c r="CD311" s="33"/>
    </row>
    <row r="312" spans="1:82" x14ac:dyDescent="0.25">
      <c r="A312" s="6">
        <v>69.3</v>
      </c>
      <c r="B312" s="7" t="b">
        <v>1</v>
      </c>
      <c r="U312" s="9"/>
      <c r="V312" s="9"/>
      <c r="W312" s="10"/>
      <c r="X312" s="20"/>
      <c r="Y312" s="20"/>
      <c r="Z312" s="20"/>
      <c r="AA312" s="20"/>
      <c r="AB312" s="20"/>
      <c r="AC312" s="20"/>
      <c r="AD312" s="20"/>
      <c r="AE312" s="20"/>
      <c r="AG312" s="9"/>
      <c r="AH312" s="9"/>
      <c r="AI312" s="10"/>
      <c r="AJ312" s="20"/>
      <c r="AK312" s="20"/>
      <c r="AL312" s="20"/>
      <c r="AM312" s="20"/>
      <c r="AN312" s="20"/>
      <c r="AO312" s="20"/>
      <c r="AP312" s="20"/>
      <c r="AQ312" s="20"/>
      <c r="AS312" s="9"/>
      <c r="AT312" s="9"/>
      <c r="AU312" s="10"/>
      <c r="AV312" s="20"/>
      <c r="AW312" s="20"/>
      <c r="AX312" s="20"/>
      <c r="AY312" s="20"/>
      <c r="AZ312" s="20"/>
      <c r="BA312" s="20"/>
      <c r="BB312" s="20"/>
      <c r="BC312" s="20"/>
      <c r="BE312" s="20">
        <v>0.10502049180327869</v>
      </c>
      <c r="BF312" s="9">
        <v>55</v>
      </c>
      <c r="BG312" s="9">
        <v>57.287213778108736</v>
      </c>
      <c r="BH312" s="9">
        <v>56.980599186474443</v>
      </c>
      <c r="BI312" s="9">
        <v>7.6808146958221375</v>
      </c>
      <c r="BJ312" s="9">
        <v>57.520503259790289</v>
      </c>
      <c r="BK312" s="9">
        <v>57.0810253566707</v>
      </c>
      <c r="BL312" s="9">
        <v>50.52376934168916</v>
      </c>
      <c r="BM312" s="9">
        <f ca="1"/>
        <v>57.206039488382899</v>
      </c>
      <c r="BN312" s="9">
        <v>56.421845989605401</v>
      </c>
      <c r="BY312" s="9"/>
      <c r="BZ312" s="9"/>
      <c r="CA312" s="33"/>
      <c r="CB312" s="9"/>
      <c r="CC312" s="9"/>
      <c r="CD312" s="33"/>
    </row>
    <row r="313" spans="1:82" x14ac:dyDescent="0.25">
      <c r="A313" s="6">
        <v>68.7</v>
      </c>
      <c r="B313" s="7" t="b">
        <v>1</v>
      </c>
      <c r="U313" s="9"/>
      <c r="V313" s="9"/>
      <c r="W313" s="10"/>
      <c r="X313" s="20"/>
      <c r="Y313" s="20"/>
      <c r="Z313" s="20"/>
      <c r="AA313" s="20"/>
      <c r="AB313" s="20"/>
      <c r="AC313" s="20"/>
      <c r="AD313" s="20"/>
      <c r="AE313" s="20"/>
      <c r="AG313" s="9"/>
      <c r="AH313" s="9"/>
      <c r="AI313" s="10"/>
      <c r="AJ313" s="20"/>
      <c r="AK313" s="20"/>
      <c r="AL313" s="20"/>
      <c r="AM313" s="20"/>
      <c r="AN313" s="20"/>
      <c r="AO313" s="20"/>
      <c r="AP313" s="20"/>
      <c r="AQ313" s="20"/>
      <c r="AS313" s="9"/>
      <c r="AT313" s="9"/>
      <c r="AU313" s="10"/>
      <c r="AV313" s="20"/>
      <c r="AW313" s="20"/>
      <c r="AX313" s="20"/>
      <c r="AY313" s="20"/>
      <c r="AZ313" s="20"/>
      <c r="BA313" s="20"/>
      <c r="BB313" s="20"/>
      <c r="BC313" s="20"/>
      <c r="BE313" s="20">
        <v>0.1053620218579235</v>
      </c>
      <c r="BF313" s="9">
        <v>55</v>
      </c>
      <c r="BG313" s="9">
        <v>57.305078298047675</v>
      </c>
      <c r="BH313" s="9">
        <v>56.996319535911823</v>
      </c>
      <c r="BI313" s="9">
        <v>7.7072364257970953</v>
      </c>
      <c r="BJ313" s="9">
        <v>57.54219043265784</v>
      </c>
      <c r="BK313" s="9">
        <v>57.09740740679279</v>
      </c>
      <c r="BL313" s="9">
        <v>50.546964270617224</v>
      </c>
      <c r="BM313" s="9">
        <f ca="1"/>
        <v>57.221842908047762</v>
      </c>
      <c r="BN313" s="9">
        <v>56.441947577384752</v>
      </c>
      <c r="BY313" s="9"/>
      <c r="BZ313" s="9"/>
      <c r="CA313" s="33"/>
      <c r="CB313" s="9"/>
      <c r="CC313" s="9"/>
      <c r="CD313" s="33"/>
    </row>
    <row r="314" spans="1:82" x14ac:dyDescent="0.25">
      <c r="A314" s="6">
        <v>68</v>
      </c>
      <c r="B314" s="7" t="b">
        <v>1</v>
      </c>
      <c r="U314" s="9"/>
      <c r="V314" s="9"/>
      <c r="W314" s="10"/>
      <c r="X314" s="20"/>
      <c r="Y314" s="20"/>
      <c r="Z314" s="20"/>
      <c r="AA314" s="20"/>
      <c r="AB314" s="20"/>
      <c r="AC314" s="20"/>
      <c r="AD314" s="20"/>
      <c r="AE314" s="20"/>
      <c r="AG314" s="9"/>
      <c r="AH314" s="9"/>
      <c r="AI314" s="10"/>
      <c r="AJ314" s="20"/>
      <c r="AK314" s="20"/>
      <c r="AL314" s="20"/>
      <c r="AM314" s="20"/>
      <c r="AN314" s="20"/>
      <c r="AO314" s="20"/>
      <c r="AP314" s="20"/>
      <c r="AQ314" s="20"/>
      <c r="AS314" s="9"/>
      <c r="AT314" s="9"/>
      <c r="AU314" s="10"/>
      <c r="AV314" s="20"/>
      <c r="AW314" s="20"/>
      <c r="AX314" s="20"/>
      <c r="AY314" s="20"/>
      <c r="AZ314" s="20"/>
      <c r="BA314" s="20"/>
      <c r="BB314" s="20"/>
      <c r="BC314" s="20"/>
      <c r="BE314" s="20">
        <v>0.10570355191256831</v>
      </c>
      <c r="BF314" s="9">
        <v>55</v>
      </c>
      <c r="BG314" s="9">
        <v>57.322900976305704</v>
      </c>
      <c r="BH314" s="9">
        <v>57.012007387525919</v>
      </c>
      <c r="BI314" s="9">
        <v>7.7336682442526152</v>
      </c>
      <c r="BJ314" s="9">
        <v>57.563819763020668</v>
      </c>
      <c r="BK314" s="9">
        <v>57.113754261170847</v>
      </c>
      <c r="BL314" s="9">
        <v>50.570121636833399</v>
      </c>
      <c r="BM314" s="9">
        <f ca="1"/>
        <v>57.237612705117314</v>
      </c>
      <c r="BN314" s="9">
        <v>56.462008609048048</v>
      </c>
      <c r="BY314" s="9"/>
      <c r="BZ314" s="9"/>
      <c r="CA314" s="33"/>
      <c r="CB314" s="9"/>
      <c r="CC314" s="9"/>
      <c r="CD314" s="33"/>
    </row>
    <row r="315" spans="1:82" x14ac:dyDescent="0.25">
      <c r="A315" s="6">
        <v>67.400000000000006</v>
      </c>
      <c r="B315" s="7" t="b">
        <v>1</v>
      </c>
      <c r="U315" s="9"/>
      <c r="V315" s="9"/>
      <c r="W315" s="10"/>
      <c r="X315" s="20"/>
      <c r="Y315" s="20"/>
      <c r="Z315" s="20"/>
      <c r="AA315" s="20"/>
      <c r="AB315" s="20"/>
      <c r="AC315" s="20"/>
      <c r="AD315" s="20"/>
      <c r="AE315" s="20"/>
      <c r="AG315" s="9"/>
      <c r="AH315" s="9"/>
      <c r="AI315" s="10"/>
      <c r="AJ315" s="20"/>
      <c r="AK315" s="20"/>
      <c r="AL315" s="20"/>
      <c r="AM315" s="20"/>
      <c r="AN315" s="20"/>
      <c r="AO315" s="20"/>
      <c r="AP315" s="20"/>
      <c r="AQ315" s="20"/>
      <c r="AS315" s="9"/>
      <c r="AT315" s="9"/>
      <c r="AU315" s="10"/>
      <c r="AV315" s="20"/>
      <c r="AW315" s="20"/>
      <c r="AX315" s="20"/>
      <c r="AY315" s="20"/>
      <c r="AZ315" s="20"/>
      <c r="BA315" s="20"/>
      <c r="BB315" s="20"/>
      <c r="BC315" s="20"/>
      <c r="BE315" s="20">
        <v>0.10604508196721311</v>
      </c>
      <c r="BF315" s="9">
        <v>55</v>
      </c>
      <c r="BG315" s="9">
        <v>57.340682070549917</v>
      </c>
      <c r="BH315" s="9">
        <v>57.027662938994375</v>
      </c>
      <c r="BI315" s="9">
        <v>7.7601101588957215</v>
      </c>
      <c r="BJ315" s="9">
        <v>57.585391608285235</v>
      </c>
      <c r="BK315" s="9">
        <v>57.130066134123673</v>
      </c>
      <c r="BL315" s="9">
        <v>50.593241622240043</v>
      </c>
      <c r="BM315" s="9">
        <f ca="1"/>
        <v>57.253349075480273</v>
      </c>
      <c r="BN315" s="9">
        <v>56.482029311952253</v>
      </c>
      <c r="BY315" s="9"/>
      <c r="BZ315" s="9"/>
      <c r="CA315" s="33"/>
      <c r="CB315" s="9"/>
      <c r="CC315" s="9"/>
      <c r="CD315" s="33"/>
    </row>
    <row r="316" spans="1:82" x14ac:dyDescent="0.25">
      <c r="A316" s="6">
        <v>66.8</v>
      </c>
      <c r="B316" s="7" t="b">
        <v>1</v>
      </c>
      <c r="U316" s="9"/>
      <c r="V316" s="9"/>
      <c r="W316" s="10"/>
      <c r="X316" s="20"/>
      <c r="Y316" s="20"/>
      <c r="Z316" s="20"/>
      <c r="AA316" s="20"/>
      <c r="AB316" s="20"/>
      <c r="AC316" s="20"/>
      <c r="AD316" s="20"/>
      <c r="AE316" s="20"/>
      <c r="AG316" s="9"/>
      <c r="AH316" s="9"/>
      <c r="AI316" s="10"/>
      <c r="AJ316" s="20"/>
      <c r="AK316" s="20"/>
      <c r="AL316" s="20"/>
      <c r="AM316" s="20"/>
      <c r="AN316" s="20"/>
      <c r="AO316" s="20"/>
      <c r="AP316" s="20"/>
      <c r="AQ316" s="20"/>
      <c r="AS316" s="9"/>
      <c r="AT316" s="9"/>
      <c r="AU316" s="10"/>
      <c r="AV316" s="20"/>
      <c r="AW316" s="20"/>
      <c r="AX316" s="20"/>
      <c r="AY316" s="20"/>
      <c r="AZ316" s="20"/>
      <c r="BA316" s="20"/>
      <c r="BB316" s="20"/>
      <c r="BC316" s="20"/>
      <c r="BE316" s="20">
        <v>0.10638661202185792</v>
      </c>
      <c r="BF316" s="9">
        <v>55</v>
      </c>
      <c r="BG316" s="9">
        <v>57.358421836068928</v>
      </c>
      <c r="BH316" s="9">
        <v>57.04328638620369</v>
      </c>
      <c r="BI316" s="9">
        <v>7.7865621774422697</v>
      </c>
      <c r="BJ316" s="9">
        <v>57.606906322536425</v>
      </c>
      <c r="BK316" s="9">
        <v>57.146343238018829</v>
      </c>
      <c r="BL316" s="9">
        <v>50.616324407276068</v>
      </c>
      <c r="BM316" s="9">
        <f ca="1"/>
        <v>57.269052213280787</v>
      </c>
      <c r="BN316" s="9">
        <v>56.502009911474801</v>
      </c>
      <c r="BY316" s="9"/>
      <c r="BZ316" s="9"/>
      <c r="CA316" s="33"/>
      <c r="CB316" s="9"/>
      <c r="CC316" s="9"/>
      <c r="CD316" s="33"/>
    </row>
    <row r="317" spans="1:82" x14ac:dyDescent="0.25">
      <c r="A317" s="6">
        <v>66.2</v>
      </c>
      <c r="B317" s="7" t="b">
        <v>1</v>
      </c>
      <c r="U317" s="9"/>
      <c r="V317" s="9"/>
      <c r="W317" s="10"/>
      <c r="X317" s="20"/>
      <c r="Y317" s="20"/>
      <c r="Z317" s="20"/>
      <c r="AA317" s="20"/>
      <c r="AB317" s="20"/>
      <c r="AC317" s="20"/>
      <c r="AD317" s="20"/>
      <c r="AE317" s="20"/>
      <c r="AG317" s="9"/>
      <c r="AH317" s="9"/>
      <c r="AI317" s="10"/>
      <c r="AJ317" s="20"/>
      <c r="AK317" s="20"/>
      <c r="AL317" s="20"/>
      <c r="AM317" s="20"/>
      <c r="AN317" s="20"/>
      <c r="AO317" s="20"/>
      <c r="AP317" s="20"/>
      <c r="AQ317" s="20"/>
      <c r="AS317" s="9"/>
      <c r="AT317" s="9"/>
      <c r="AU317" s="10"/>
      <c r="AV317" s="20"/>
      <c r="AW317" s="20"/>
      <c r="AX317" s="20"/>
      <c r="AY317" s="20"/>
      <c r="AZ317" s="20"/>
      <c r="BA317" s="20"/>
      <c r="BB317" s="20"/>
      <c r="BC317" s="20"/>
      <c r="BE317" s="20">
        <v>0.10672814207650273</v>
      </c>
      <c r="BF317" s="9">
        <v>55</v>
      </c>
      <c r="BG317" s="9">
        <v>57.376120525802442</v>
      </c>
      <c r="BH317" s="9">
        <v>57.058877923270764</v>
      </c>
      <c r="BI317" s="9">
        <v>7.8130243076169403</v>
      </c>
      <c r="BJ317" s="9">
        <v>57.628364256578969</v>
      </c>
      <c r="BK317" s="9">
        <v>57.162585783296798</v>
      </c>
      <c r="BL317" s="9">
        <v>50.639370170933425</v>
      </c>
      <c r="BM317" s="9">
        <f ca="1"/>
        <v>57.284722310939543</v>
      </c>
      <c r="BN317" s="9">
        <v>56.521950631037079</v>
      </c>
      <c r="BY317" s="9"/>
      <c r="BZ317" s="9"/>
      <c r="CA317" s="33"/>
      <c r="CB317" s="9"/>
      <c r="CC317" s="9"/>
      <c r="CD317" s="33"/>
    </row>
    <row r="318" spans="1:82" x14ac:dyDescent="0.25">
      <c r="A318" s="6">
        <v>65.7</v>
      </c>
      <c r="B318" s="7" t="b">
        <v>1</v>
      </c>
      <c r="U318" s="9"/>
      <c r="V318" s="9"/>
      <c r="W318" s="10"/>
      <c r="X318" s="20"/>
      <c r="Y318" s="20"/>
      <c r="Z318" s="20"/>
      <c r="AA318" s="20"/>
      <c r="AB318" s="20"/>
      <c r="AC318" s="20"/>
      <c r="AD318" s="20"/>
      <c r="AE318" s="20"/>
      <c r="AG318" s="9"/>
      <c r="AH318" s="9"/>
      <c r="AI318" s="10"/>
      <c r="AJ318" s="20"/>
      <c r="AK318" s="20"/>
      <c r="AL318" s="20"/>
      <c r="AM318" s="20"/>
      <c r="AN318" s="20"/>
      <c r="AO318" s="20"/>
      <c r="AP318" s="20"/>
      <c r="AQ318" s="20"/>
      <c r="AS318" s="9"/>
      <c r="AT318" s="9"/>
      <c r="AU318" s="10"/>
      <c r="AV318" s="20"/>
      <c r="AW318" s="20"/>
      <c r="AX318" s="20"/>
      <c r="AY318" s="20"/>
      <c r="AZ318" s="20"/>
      <c r="BA318" s="20"/>
      <c r="BB318" s="20"/>
      <c r="BC318" s="20"/>
      <c r="BE318" s="20">
        <v>0.10706967213114754</v>
      </c>
      <c r="BF318" s="9">
        <v>55</v>
      </c>
      <c r="BG318" s="9">
        <v>57.393778390370379</v>
      </c>
      <c r="BH318" s="9">
        <v>57.074437742564932</v>
      </c>
      <c r="BI318" s="9">
        <v>7.8394965571533008</v>
      </c>
      <c r="BJ318" s="9">
        <v>57.649765757978301</v>
      </c>
      <c r="BK318" s="9">
        <v>57.17879397849461</v>
      </c>
      <c r="BL318" s="9">
        <v>50.662379090773243</v>
      </c>
      <c r="BM318" s="9">
        <f ca="1"/>
        <v>57.300359559174566</v>
      </c>
      <c r="BN318" s="9">
        <v>56.541851692127722</v>
      </c>
      <c r="BY318" s="9"/>
      <c r="BZ318" s="9"/>
      <c r="CA318" s="33"/>
      <c r="CB318" s="9"/>
      <c r="CC318" s="9"/>
      <c r="CD318" s="33"/>
    </row>
    <row r="319" spans="1:82" x14ac:dyDescent="0.25">
      <c r="A319" s="6">
        <v>65.099999999999994</v>
      </c>
      <c r="B319" s="7" t="b">
        <v>1</v>
      </c>
      <c r="U319" s="9"/>
      <c r="V319" s="9"/>
      <c r="W319" s="10"/>
      <c r="X319" s="20"/>
      <c r="Y319" s="20"/>
      <c r="Z319" s="20"/>
      <c r="AA319" s="20"/>
      <c r="AB319" s="20"/>
      <c r="AC319" s="20"/>
      <c r="AD319" s="20"/>
      <c r="AE319" s="20"/>
      <c r="AG319" s="9"/>
      <c r="AH319" s="9"/>
      <c r="AI319" s="10"/>
      <c r="AJ319" s="20"/>
      <c r="AK319" s="20"/>
      <c r="AL319" s="20"/>
      <c r="AM319" s="20"/>
      <c r="AN319" s="20"/>
      <c r="AO319" s="20"/>
      <c r="AP319" s="20"/>
      <c r="AQ319" s="20"/>
      <c r="AS319" s="9"/>
      <c r="AT319" s="9"/>
      <c r="AU319" s="10"/>
      <c r="AV319" s="20"/>
      <c r="AW319" s="20"/>
      <c r="AX319" s="20"/>
      <c r="AY319" s="20"/>
      <c r="AZ319" s="20"/>
      <c r="BA319" s="20"/>
      <c r="BB319" s="20"/>
      <c r="BC319" s="20"/>
      <c r="BE319" s="20">
        <v>0.10741120218579235</v>
      </c>
      <c r="BF319" s="9">
        <v>55</v>
      </c>
      <c r="BG319" s="9">
        <v>57.411395678101684</v>
      </c>
      <c r="BH319" s="9">
        <v>57.089966034729379</v>
      </c>
      <c r="BI319" s="9">
        <v>7.8659789337937953</v>
      </c>
      <c r="BJ319" s="9">
        <v>57.671111171100726</v>
      </c>
      <c r="BK319" s="9">
        <v>57.194968030269237</v>
      </c>
      <c r="BL319" s="9">
        <v>50.685351342941821</v>
      </c>
      <c r="BM319" s="9">
        <f ca="1"/>
        <v>57.315964147021774</v>
      </c>
      <c r="BN319" s="9">
        <v>56.561713314325416</v>
      </c>
      <c r="BY319" s="9"/>
      <c r="BZ319" s="9"/>
      <c r="CA319" s="33"/>
      <c r="CB319" s="9"/>
      <c r="CC319" s="9"/>
      <c r="CD319" s="33"/>
    </row>
    <row r="320" spans="1:82" x14ac:dyDescent="0.25">
      <c r="A320" s="6">
        <v>64.5</v>
      </c>
      <c r="B320" s="7" t="b">
        <v>1</v>
      </c>
      <c r="U320" s="9"/>
      <c r="V320" s="9"/>
      <c r="W320" s="10"/>
      <c r="X320" s="20"/>
      <c r="Y320" s="20"/>
      <c r="Z320" s="20"/>
      <c r="AA320" s="20"/>
      <c r="AB320" s="20"/>
      <c r="AC320" s="20"/>
      <c r="AD320" s="20"/>
      <c r="AE320" s="20"/>
      <c r="AG320" s="9"/>
      <c r="AH320" s="9"/>
      <c r="AI320" s="10"/>
      <c r="AJ320" s="20"/>
      <c r="AK320" s="20"/>
      <c r="AL320" s="20"/>
      <c r="AM320" s="20"/>
      <c r="AN320" s="20"/>
      <c r="AO320" s="20"/>
      <c r="AP320" s="20"/>
      <c r="AQ320" s="20"/>
      <c r="AS320" s="9"/>
      <c r="AT320" s="9"/>
      <c r="AU320" s="10"/>
      <c r="AV320" s="20"/>
      <c r="AW320" s="20"/>
      <c r="AX320" s="20"/>
      <c r="AY320" s="20"/>
      <c r="AZ320" s="20"/>
      <c r="BA320" s="20"/>
      <c r="BB320" s="20"/>
      <c r="BC320" s="20"/>
      <c r="BE320" s="20">
        <v>0.10775273224043716</v>
      </c>
      <c r="BF320" s="9">
        <v>55.1</v>
      </c>
      <c r="BG320" s="9">
        <v>57.428972635062522</v>
      </c>
      <c r="BH320" s="9">
        <v>57.105462988701838</v>
      </c>
      <c r="BI320" s="9">
        <v>7.89247144528973</v>
      </c>
      <c r="BJ320" s="9">
        <v>57.692400837152867</v>
      </c>
      <c r="BK320" s="9">
        <v>57.211108143420503</v>
      </c>
      <c r="BL320" s="9">
        <v>50.708287102186361</v>
      </c>
      <c r="BM320" s="9">
        <f ca="1"/>
        <v>57.331536261855142</v>
      </c>
      <c r="BN320" s="9">
        <v>56.581535715321493</v>
      </c>
      <c r="BY320" s="9"/>
      <c r="BZ320" s="9"/>
      <c r="CA320" s="33"/>
      <c r="CB320" s="9"/>
      <c r="CC320" s="9"/>
      <c r="CD320" s="33"/>
    </row>
    <row r="321" spans="1:82" x14ac:dyDescent="0.25">
      <c r="A321" s="6">
        <v>63.9</v>
      </c>
      <c r="B321" s="7" t="b">
        <v>1</v>
      </c>
      <c r="U321" s="9"/>
      <c r="V321" s="9"/>
      <c r="W321" s="10"/>
      <c r="X321" s="20"/>
      <c r="Y321" s="20"/>
      <c r="Z321" s="20"/>
      <c r="AA321" s="20"/>
      <c r="AB321" s="20"/>
      <c r="AC321" s="20"/>
      <c r="AD321" s="20"/>
      <c r="AE321" s="20"/>
      <c r="AG321" s="9"/>
      <c r="AH321" s="9"/>
      <c r="AI321" s="10"/>
      <c r="AJ321" s="20"/>
      <c r="AK321" s="20"/>
      <c r="AL321" s="20"/>
      <c r="AM321" s="20"/>
      <c r="AN321" s="20"/>
      <c r="AO321" s="20"/>
      <c r="AP321" s="20"/>
      <c r="AQ321" s="20"/>
      <c r="AS321" s="9"/>
      <c r="AT321" s="9"/>
      <c r="AU321" s="10"/>
      <c r="AV321" s="20"/>
      <c r="AW321" s="20"/>
      <c r="AX321" s="20"/>
      <c r="AY321" s="20"/>
      <c r="AZ321" s="20"/>
      <c r="BA321" s="20"/>
      <c r="BB321" s="20"/>
      <c r="BC321" s="20"/>
      <c r="BE321" s="20">
        <v>0.10809426229508197</v>
      </c>
      <c r="BF321" s="9">
        <v>55.2</v>
      </c>
      <c r="BG321" s="9">
        <v>57.446509505084052</v>
      </c>
      <c r="BH321" s="9">
        <v>57.120928791735714</v>
      </c>
      <c r="BI321" s="9">
        <v>7.9189740994013471</v>
      </c>
      <c r="BJ321" s="9">
        <v>57.713635094220727</v>
      </c>
      <c r="BK321" s="9">
        <v>57.227214520913783</v>
      </c>
      <c r="BL321" s="9">
        <v>50.731186541870471</v>
      </c>
      <c r="BM321" s="9">
        <f ca="1"/>
        <v>57.347076089406542</v>
      </c>
      <c r="BN321" s="9">
        <v>56.601319110942057</v>
      </c>
      <c r="BY321" s="9"/>
      <c r="BZ321" s="9"/>
      <c r="CA321" s="33"/>
      <c r="CB321" s="9"/>
      <c r="CC321" s="9"/>
      <c r="CD321" s="33"/>
    </row>
    <row r="322" spans="1:82" x14ac:dyDescent="0.25">
      <c r="A322" s="6">
        <v>63.3</v>
      </c>
      <c r="B322" s="7" t="b">
        <v>1</v>
      </c>
      <c r="U322" s="9"/>
      <c r="V322" s="9"/>
      <c r="W322" s="10"/>
      <c r="X322" s="20"/>
      <c r="Y322" s="20"/>
      <c r="Z322" s="20"/>
      <c r="AA322" s="20"/>
      <c r="AB322" s="20"/>
      <c r="AC322" s="20"/>
      <c r="AD322" s="20"/>
      <c r="AE322" s="20"/>
      <c r="AG322" s="9"/>
      <c r="AH322" s="9"/>
      <c r="AI322" s="10"/>
      <c r="AJ322" s="20"/>
      <c r="AK322" s="20"/>
      <c r="AL322" s="20"/>
      <c r="AM322" s="20"/>
      <c r="AN322" s="20"/>
      <c r="AO322" s="20"/>
      <c r="AP322" s="20"/>
      <c r="AQ322" s="20"/>
      <c r="AS322" s="9"/>
      <c r="AT322" s="9"/>
      <c r="AU322" s="10"/>
      <c r="AV322" s="20"/>
      <c r="AW322" s="20"/>
      <c r="AX322" s="20"/>
      <c r="AY322" s="20"/>
      <c r="AZ322" s="20"/>
      <c r="BA322" s="20"/>
      <c r="BB322" s="20"/>
      <c r="BC322" s="20"/>
      <c r="BE322" s="20">
        <v>0.10843579234972678</v>
      </c>
      <c r="BF322" s="9">
        <v>55.3</v>
      </c>
      <c r="BG322" s="9">
        <v>57.464006529789927</v>
      </c>
      <c r="BH322" s="9">
        <v>57.136363629420124</v>
      </c>
      <c r="BI322" s="9">
        <v>7.9454869038977733</v>
      </c>
      <c r="BJ322" s="9">
        <v>57.734814277307919</v>
      </c>
      <c r="BK322" s="9">
        <v>57.243287363902212</v>
      </c>
      <c r="BL322" s="9">
        <v>50.754049833989441</v>
      </c>
      <c r="BM322" s="9">
        <f ca="1"/>
        <v>57.362583813785392</v>
      </c>
      <c r="BN322" s="9">
        <v>56.621063715169889</v>
      </c>
      <c r="BY322" s="9"/>
      <c r="BZ322" s="9"/>
      <c r="CA322" s="33"/>
      <c r="CB322" s="9"/>
      <c r="CC322" s="9"/>
      <c r="CD322" s="33"/>
    </row>
    <row r="323" spans="1:82" x14ac:dyDescent="0.25">
      <c r="A323" s="6">
        <v>62.6</v>
      </c>
      <c r="B323" s="7" t="b">
        <v>1</v>
      </c>
      <c r="U323" s="9"/>
      <c r="V323" s="9"/>
      <c r="W323" s="10"/>
      <c r="X323" s="20"/>
      <c r="Y323" s="20"/>
      <c r="Z323" s="20"/>
      <c r="AA323" s="20"/>
      <c r="AB323" s="20"/>
      <c r="AC323" s="20"/>
      <c r="AD323" s="20"/>
      <c r="AE323" s="20"/>
      <c r="AG323" s="9"/>
      <c r="AH323" s="9"/>
      <c r="AI323" s="10"/>
      <c r="AJ323" s="20"/>
      <c r="AK323" s="20"/>
      <c r="AL323" s="20"/>
      <c r="AM323" s="20"/>
      <c r="AN323" s="20"/>
      <c r="AO323" s="20"/>
      <c r="AP323" s="20"/>
      <c r="AQ323" s="20"/>
      <c r="AS323" s="9"/>
      <c r="AT323" s="9"/>
      <c r="AU323" s="10"/>
      <c r="AV323" s="20"/>
      <c r="AW323" s="20"/>
      <c r="AX323" s="20"/>
      <c r="AY323" s="20"/>
      <c r="AZ323" s="20"/>
      <c r="BA323" s="20"/>
      <c r="BB323" s="20"/>
      <c r="BC323" s="20"/>
      <c r="BE323" s="20">
        <v>0.10877732240437159</v>
      </c>
      <c r="BF323" s="9">
        <v>55.3</v>
      </c>
      <c r="BG323" s="9">
        <v>57.481463948623194</v>
      </c>
      <c r="BH323" s="9">
        <v>57.151767685700186</v>
      </c>
      <c r="BI323" s="9">
        <v>7.9720098665570909</v>
      </c>
      <c r="BJ323" s="9">
        <v>57.755938718373464</v>
      </c>
      <c r="BK323" s="9">
        <v>57.259326871748691</v>
      </c>
      <c r="BL323" s="9">
        <v>50.776877149185346</v>
      </c>
      <c r="BM323" s="9">
        <f ca="1"/>
        <v>57.378059617497897</v>
      </c>
      <c r="BN323" s="9">
        <v>56.640769740165965</v>
      </c>
      <c r="BY323" s="9"/>
      <c r="BZ323" s="9"/>
      <c r="CA323" s="33"/>
      <c r="CB323" s="9"/>
      <c r="CC323" s="9"/>
      <c r="CD323" s="33"/>
    </row>
    <row r="324" spans="1:82" x14ac:dyDescent="0.25">
      <c r="A324" s="6">
        <v>77.400000000000006</v>
      </c>
      <c r="B324" s="7" t="b">
        <v>1</v>
      </c>
      <c r="U324" s="9"/>
      <c r="V324" s="9"/>
      <c r="W324" s="10"/>
      <c r="X324" s="20"/>
      <c r="Y324" s="20"/>
      <c r="Z324" s="20"/>
      <c r="AA324" s="20"/>
      <c r="AB324" s="20"/>
      <c r="AC324" s="20"/>
      <c r="AD324" s="20"/>
      <c r="AE324" s="20"/>
      <c r="AG324" s="9"/>
      <c r="AH324" s="9"/>
      <c r="AI324" s="10"/>
      <c r="AJ324" s="20"/>
      <c r="AK324" s="20"/>
      <c r="AL324" s="20"/>
      <c r="AM324" s="20"/>
      <c r="AN324" s="20"/>
      <c r="AO324" s="20"/>
      <c r="AP324" s="20"/>
      <c r="AQ324" s="20"/>
      <c r="AS324" s="9"/>
      <c r="AT324" s="9"/>
      <c r="AU324" s="10"/>
      <c r="AV324" s="20"/>
      <c r="AW324" s="20"/>
      <c r="AX324" s="20"/>
      <c r="AY324" s="20"/>
      <c r="AZ324" s="20"/>
      <c r="BA324" s="20"/>
      <c r="BB324" s="20"/>
      <c r="BC324" s="20"/>
      <c r="BE324" s="20">
        <v>0.1091188524590164</v>
      </c>
      <c r="BF324" s="9">
        <v>55.3</v>
      </c>
      <c r="BG324" s="9">
        <v>57.498881998872868</v>
      </c>
      <c r="BH324" s="9">
        <v>57.167141142896867</v>
      </c>
      <c r="BI324" s="9">
        <v>7.9985429951663241</v>
      </c>
      <c r="BJ324" s="9">
        <v>57.777008746368935</v>
      </c>
      <c r="BK324" s="9">
        <v>57.275333242047395</v>
      </c>
      <c r="BL324" s="9">
        <v>50.799668656761867</v>
      </c>
      <c r="BM324" s="9">
        <f ca="1"/>
        <v>57.393503681466044</v>
      </c>
      <c r="BN324" s="9">
        <v>56.660437396290689</v>
      </c>
      <c r="BY324" s="9"/>
      <c r="BZ324" s="9"/>
      <c r="CA324" s="33"/>
      <c r="CB324" s="9"/>
      <c r="CC324" s="9"/>
      <c r="CD324" s="33"/>
    </row>
    <row r="325" spans="1:82" x14ac:dyDescent="0.25">
      <c r="A325" s="6">
        <v>77.2</v>
      </c>
      <c r="B325" s="7" t="b">
        <v>1</v>
      </c>
      <c r="U325" s="9"/>
      <c r="V325" s="9"/>
      <c r="W325" s="10"/>
      <c r="X325" s="20"/>
      <c r="Y325" s="20"/>
      <c r="Z325" s="20"/>
      <c r="AA325" s="20"/>
      <c r="AB325" s="20"/>
      <c r="AC325" s="20"/>
      <c r="AD325" s="20"/>
      <c r="AE325" s="20"/>
      <c r="AG325" s="9"/>
      <c r="AH325" s="9"/>
      <c r="AI325" s="10"/>
      <c r="AJ325" s="20"/>
      <c r="AK325" s="20"/>
      <c r="AL325" s="20"/>
      <c r="AM325" s="20"/>
      <c r="AN325" s="20"/>
      <c r="AO325" s="20"/>
      <c r="AP325" s="20"/>
      <c r="AQ325" s="20"/>
      <c r="AS325" s="9"/>
      <c r="AT325" s="9"/>
      <c r="AU325" s="10"/>
      <c r="AV325" s="20"/>
      <c r="AW325" s="20"/>
      <c r="AX325" s="20"/>
      <c r="AY325" s="20"/>
      <c r="AZ325" s="20"/>
      <c r="BA325" s="20"/>
      <c r="BB325" s="20"/>
      <c r="BC325" s="20"/>
      <c r="BE325" s="20">
        <v>0.10946038251366121</v>
      </c>
      <c r="BF325" s="9">
        <v>55.3</v>
      </c>
      <c r="BG325" s="9">
        <v>57.516260915700045</v>
      </c>
      <c r="BH325" s="9">
        <v>57.182484181726245</v>
      </c>
      <c r="BI325" s="9">
        <v>8.0250862975214314</v>
      </c>
      <c r="BJ325" s="9">
        <v>57.798024687275031</v>
      </c>
      <c r="BK325" s="9">
        <v>57.291306670645149</v>
      </c>
      <c r="BL325" s="9">
        <v>50.822424524698974</v>
      </c>
      <c r="BM325" s="9">
        <f ca="1"/>
        <v>57.408916185046351</v>
      </c>
      <c r="BN325" s="9">
        <v>56.680066892124763</v>
      </c>
      <c r="BY325" s="9"/>
      <c r="BZ325" s="9"/>
      <c r="CA325" s="33"/>
      <c r="CB325" s="9"/>
      <c r="CC325" s="9"/>
      <c r="CD325" s="33"/>
    </row>
    <row r="326" spans="1:82" x14ac:dyDescent="0.25">
      <c r="A326" s="6">
        <v>77</v>
      </c>
      <c r="B326" s="7" t="b">
        <v>1</v>
      </c>
      <c r="U326" s="9"/>
      <c r="V326" s="9"/>
      <c r="W326" s="10"/>
      <c r="X326" s="20"/>
      <c r="Y326" s="20"/>
      <c r="Z326" s="20"/>
      <c r="AA326" s="20"/>
      <c r="AB326" s="20"/>
      <c r="AC326" s="20"/>
      <c r="AD326" s="20"/>
      <c r="AE326" s="20"/>
      <c r="AG326" s="9"/>
      <c r="AH326" s="9"/>
      <c r="AI326" s="10"/>
      <c r="AJ326" s="20"/>
      <c r="AK326" s="20"/>
      <c r="AL326" s="20"/>
      <c r="AM326" s="20"/>
      <c r="AN326" s="20"/>
      <c r="AO326" s="20"/>
      <c r="AP326" s="20"/>
      <c r="AQ326" s="20"/>
      <c r="AS326" s="9"/>
      <c r="AT326" s="9"/>
      <c r="AU326" s="10"/>
      <c r="AV326" s="20"/>
      <c r="AW326" s="20"/>
      <c r="AX326" s="20"/>
      <c r="AY326" s="20"/>
      <c r="AZ326" s="20"/>
      <c r="BA326" s="20"/>
      <c r="BB326" s="20"/>
      <c r="BC326" s="20"/>
      <c r="BE326" s="20">
        <v>0.10980191256830601</v>
      </c>
      <c r="BF326" s="9">
        <v>55.3</v>
      </c>
      <c r="BG326" s="9">
        <v>57.533600932163772</v>
      </c>
      <c r="BH326" s="9">
        <v>57.197796981318902</v>
      </c>
      <c r="BI326" s="9">
        <v>8.0516397814273724</v>
      </c>
      <c r="BJ326" s="9">
        <v>57.818986864137642</v>
      </c>
      <c r="BK326" s="9">
        <v>57.307247351662333</v>
      </c>
      <c r="BL326" s="9">
        <v>50.845144919667348</v>
      </c>
      <c r="BM326" s="9">
        <f ca="1"/>
        <v>57.424297306048302</v>
      </c>
      <c r="BN326" s="9">
        <v>56.69965843448982</v>
      </c>
      <c r="BY326" s="9"/>
      <c r="BZ326" s="9"/>
      <c r="CA326" s="33"/>
      <c r="CB326" s="9"/>
      <c r="CC326" s="9"/>
      <c r="CD326" s="33"/>
    </row>
    <row r="327" spans="1:82" x14ac:dyDescent="0.25">
      <c r="A327" s="6">
        <v>76.8</v>
      </c>
      <c r="B327" s="7" t="b">
        <v>1</v>
      </c>
      <c r="U327" s="9"/>
      <c r="V327" s="9"/>
      <c r="W327" s="10"/>
      <c r="X327" s="20"/>
      <c r="Y327" s="20"/>
      <c r="Z327" s="20"/>
      <c r="AA327" s="20"/>
      <c r="AB327" s="20"/>
      <c r="AC327" s="20"/>
      <c r="AD327" s="20"/>
      <c r="AE327" s="20"/>
      <c r="AG327" s="9"/>
      <c r="AH327" s="9"/>
      <c r="AI327" s="10"/>
      <c r="AJ327" s="20"/>
      <c r="AK327" s="20"/>
      <c r="AL327" s="20"/>
      <c r="AM327" s="20"/>
      <c r="AN327" s="20"/>
      <c r="AO327" s="20"/>
      <c r="AP327" s="20"/>
      <c r="AQ327" s="20"/>
      <c r="AS327" s="9"/>
      <c r="AT327" s="9"/>
      <c r="AU327" s="10"/>
      <c r="AV327" s="20"/>
      <c r="AW327" s="20"/>
      <c r="AX327" s="20"/>
      <c r="AY327" s="20"/>
      <c r="AZ327" s="20"/>
      <c r="BA327" s="20"/>
      <c r="BB327" s="20"/>
      <c r="BC327" s="20"/>
      <c r="BE327" s="20">
        <v>0.11014344262295082</v>
      </c>
      <c r="BF327" s="9">
        <v>55.3</v>
      </c>
      <c r="BG327" s="9">
        <v>57.550902279246259</v>
      </c>
      <c r="BH327" s="9">
        <v>57.213079719238628</v>
      </c>
      <c r="BI327" s="9">
        <v>8.0782034546980643</v>
      </c>
      <c r="BJ327" s="9">
        <v>57.839895597103308</v>
      </c>
      <c r="BK327" s="9">
        <v>57.323155477513524</v>
      </c>
      <c r="BL327" s="9">
        <v>50.867830007042627</v>
      </c>
      <c r="BM327" s="9">
        <f ca="1"/>
        <v>57.439647220752477</v>
      </c>
      <c r="BN327" s="9">
        <v>56.719212228468706</v>
      </c>
      <c r="BY327" s="9"/>
      <c r="BZ327" s="9"/>
      <c r="CA327" s="33"/>
      <c r="CB327" s="9"/>
      <c r="CC327" s="9"/>
      <c r="CD327" s="33"/>
    </row>
    <row r="328" spans="1:82" x14ac:dyDescent="0.25">
      <c r="A328" s="6">
        <v>76.900000000000006</v>
      </c>
      <c r="B328" s="7" t="b">
        <v>1</v>
      </c>
      <c r="U328" s="9"/>
      <c r="V328" s="9"/>
      <c r="W328" s="10"/>
      <c r="X328" s="20"/>
      <c r="Y328" s="20"/>
      <c r="Z328" s="20"/>
      <c r="AA328" s="20"/>
      <c r="AB328" s="20"/>
      <c r="AC328" s="20"/>
      <c r="AD328" s="20"/>
      <c r="AE328" s="20"/>
      <c r="AG328" s="9"/>
      <c r="AH328" s="9"/>
      <c r="AI328" s="10"/>
      <c r="AJ328" s="20"/>
      <c r="AK328" s="20"/>
      <c r="AL328" s="20"/>
      <c r="AM328" s="20"/>
      <c r="AN328" s="20"/>
      <c r="AO328" s="20"/>
      <c r="AP328" s="20"/>
      <c r="AQ328" s="20"/>
      <c r="AS328" s="9"/>
      <c r="AT328" s="9"/>
      <c r="AU328" s="10"/>
      <c r="AV328" s="20"/>
      <c r="AW328" s="20"/>
      <c r="AX328" s="20"/>
      <c r="AY328" s="20"/>
      <c r="AZ328" s="20"/>
      <c r="BA328" s="20"/>
      <c r="BB328" s="20"/>
      <c r="BC328" s="20"/>
      <c r="BE328" s="20">
        <v>0.11048497267759563</v>
      </c>
      <c r="BF328" s="9">
        <v>55.3</v>
      </c>
      <c r="BG328" s="9">
        <v>57.56816518587798</v>
      </c>
      <c r="BH328" s="9">
        <v>57.228332571501241</v>
      </c>
      <c r="BI328" s="9">
        <v>8.1047773251564408</v>
      </c>
      <c r="BJ328" s="9">
        <v>57.860751203454207</v>
      </c>
      <c r="BK328" s="9">
        <v>57.339031238927817</v>
      </c>
      <c r="BL328" s="9">
        <v>50.890479950919477</v>
      </c>
      <c r="BM328" s="9">
        <f ca="1"/>
        <v>57.454966103928442</v>
      </c>
      <c r="BN328" s="9">
        <v>56.738728477425497</v>
      </c>
      <c r="BY328" s="9"/>
      <c r="BZ328" s="9"/>
      <c r="CA328" s="33"/>
      <c r="CB328" s="9"/>
      <c r="CC328" s="9"/>
      <c r="CD328" s="33"/>
    </row>
    <row r="329" spans="1:82" x14ac:dyDescent="0.25">
      <c r="A329" s="6">
        <v>76.400000000000006</v>
      </c>
      <c r="B329" s="7" t="b">
        <v>1</v>
      </c>
      <c r="U329" s="9"/>
      <c r="V329" s="9"/>
      <c r="W329" s="10"/>
      <c r="X329" s="20"/>
      <c r="Y329" s="20"/>
      <c r="Z329" s="20"/>
      <c r="AA329" s="20"/>
      <c r="AB329" s="20"/>
      <c r="AC329" s="20"/>
      <c r="AD329" s="20"/>
      <c r="AE329" s="20"/>
      <c r="AG329" s="9"/>
      <c r="AH329" s="9"/>
      <c r="AI329" s="10"/>
      <c r="AJ329" s="20"/>
      <c r="AK329" s="20"/>
      <c r="AL329" s="20"/>
      <c r="AM329" s="20"/>
      <c r="AN329" s="20"/>
      <c r="AO329" s="20"/>
      <c r="AP329" s="20"/>
      <c r="AQ329" s="20"/>
      <c r="AS329" s="9"/>
      <c r="AT329" s="9"/>
      <c r="AU329" s="10"/>
      <c r="AV329" s="20"/>
      <c r="AW329" s="20"/>
      <c r="AX329" s="20"/>
      <c r="AY329" s="20"/>
      <c r="AZ329" s="20"/>
      <c r="BA329" s="20"/>
      <c r="BB329" s="20"/>
      <c r="BC329" s="20"/>
      <c r="BE329" s="20">
        <v>0.11082650273224044</v>
      </c>
      <c r="BF329" s="9">
        <v>55.3</v>
      </c>
      <c r="BG329" s="9">
        <v>57.585389878962211</v>
      </c>
      <c r="BH329" s="9">
        <v>57.243555712592915</v>
      </c>
      <c r="BI329" s="9">
        <v>8.1313614006344554</v>
      </c>
      <c r="BJ329" s="9">
        <v>57.881553997642534</v>
      </c>
      <c r="BK329" s="9">
        <v>57.354874824968867</v>
      </c>
      <c r="BL329" s="9">
        <v>50.913094914125395</v>
      </c>
      <c r="BM329" s="9">
        <f ca="1"/>
        <v>57.470254128852432</v>
      </c>
      <c r="BN329" s="9">
        <v>56.758207383025166</v>
      </c>
      <c r="BY329" s="9"/>
      <c r="BZ329" s="9"/>
      <c r="CA329" s="33"/>
      <c r="CB329" s="9"/>
      <c r="CC329" s="9"/>
      <c r="CD329" s="33"/>
    </row>
    <row r="330" spans="1:82" x14ac:dyDescent="0.25">
      <c r="A330" s="6">
        <v>76.099999999999994</v>
      </c>
      <c r="B330" s="7" t="b">
        <v>1</v>
      </c>
      <c r="U330" s="9"/>
      <c r="V330" s="9"/>
      <c r="W330" s="10"/>
      <c r="X330" s="20"/>
      <c r="Y330" s="20"/>
      <c r="Z330" s="20"/>
      <c r="AA330" s="20"/>
      <c r="AB330" s="20"/>
      <c r="AC330" s="20"/>
      <c r="AD330" s="20"/>
      <c r="AE330" s="20"/>
      <c r="AG330" s="9"/>
      <c r="AH330" s="9"/>
      <c r="AI330" s="10"/>
      <c r="AJ330" s="20"/>
      <c r="AK330" s="20"/>
      <c r="AL330" s="20"/>
      <c r="AM330" s="20"/>
      <c r="AN330" s="20"/>
      <c r="AO330" s="20"/>
      <c r="AP330" s="20"/>
      <c r="AQ330" s="20"/>
      <c r="AS330" s="9"/>
      <c r="AT330" s="9"/>
      <c r="AU330" s="10"/>
      <c r="AV330" s="20"/>
      <c r="AW330" s="20"/>
      <c r="AX330" s="20"/>
      <c r="AY330" s="20"/>
      <c r="AZ330" s="20"/>
      <c r="BA330" s="20"/>
      <c r="BB330" s="20"/>
      <c r="BC330" s="20"/>
      <c r="BE330" s="20">
        <v>0.11116803278688525</v>
      </c>
      <c r="BF330" s="9">
        <v>55.3</v>
      </c>
      <c r="BG330" s="9">
        <v>57.602576583399269</v>
      </c>
      <c r="BH330" s="9">
        <v>57.258749315488018</v>
      </c>
      <c r="BI330" s="9">
        <v>8.1579556889730558</v>
      </c>
      <c r="BJ330" s="9">
        <v>57.902304291324434</v>
      </c>
      <c r="BK330" s="9">
        <v>57.370686423054593</v>
      </c>
      <c r="BL330" s="9">
        <v>50.935675058234409</v>
      </c>
      <c r="BM330" s="9">
        <f ca="1"/>
        <v>57.485511467324656</v>
      </c>
      <c r="BN330" s="9">
        <v>56.777649145253072</v>
      </c>
      <c r="BY330" s="9"/>
      <c r="BZ330" s="9"/>
      <c r="CA330" s="33"/>
      <c r="CB330" s="9"/>
      <c r="CC330" s="9"/>
      <c r="CD330" s="33"/>
    </row>
    <row r="331" spans="1:82" x14ac:dyDescent="0.25">
      <c r="A331" s="6">
        <v>76</v>
      </c>
      <c r="B331" s="7" t="b">
        <v>1</v>
      </c>
      <c r="U331" s="9"/>
      <c r="V331" s="9"/>
      <c r="W331" s="10"/>
      <c r="X331" s="20"/>
      <c r="Y331" s="20"/>
      <c r="Z331" s="20"/>
      <c r="AA331" s="20"/>
      <c r="AB331" s="20"/>
      <c r="AC331" s="20"/>
      <c r="AD331" s="20"/>
      <c r="AE331" s="20"/>
      <c r="AG331" s="9"/>
      <c r="AH331" s="9"/>
      <c r="AI331" s="10"/>
      <c r="AJ331" s="20"/>
      <c r="AK331" s="20"/>
      <c r="AL331" s="20"/>
      <c r="AM331" s="20"/>
      <c r="AN331" s="20"/>
      <c r="AO331" s="20"/>
      <c r="AP331" s="20"/>
      <c r="AQ331" s="20"/>
      <c r="AS331" s="9"/>
      <c r="AT331" s="9"/>
      <c r="AU331" s="10"/>
      <c r="AV331" s="20"/>
      <c r="AW331" s="20"/>
      <c r="AX331" s="20"/>
      <c r="AY331" s="20"/>
      <c r="AZ331" s="20"/>
      <c r="BA331" s="20"/>
      <c r="BB331" s="20"/>
      <c r="BC331" s="20"/>
      <c r="BE331" s="20">
        <v>0.11150956284153006</v>
      </c>
      <c r="BF331" s="9">
        <v>55.3</v>
      </c>
      <c r="BG331" s="9">
        <v>57.6197255221104</v>
      </c>
      <c r="BH331" s="9">
        <v>57.273913551667121</v>
      </c>
      <c r="BI331" s="9">
        <v>8.1845601980222629</v>
      </c>
      <c r="BJ331" s="9">
        <v>57.923002393393389</v>
      </c>
      <c r="BK331" s="9">
        <v>57.386466218976658</v>
      </c>
      <c r="BL331" s="9">
        <v>50.958220543580502</v>
      </c>
      <c r="BM331" s="9">
        <f ca="1"/>
        <v>57.50073828968646</v>
      </c>
      <c r="BN331" s="9">
        <v>56.797053962434028</v>
      </c>
      <c r="BY331" s="9"/>
      <c r="BZ331" s="9"/>
      <c r="CA331" s="33"/>
      <c r="CB331" s="9"/>
      <c r="CC331" s="9"/>
      <c r="CD331" s="33"/>
    </row>
    <row r="332" spans="1:82" x14ac:dyDescent="0.25">
      <c r="A332" s="6">
        <v>75.400000000000006</v>
      </c>
      <c r="B332" s="7" t="b">
        <v>1</v>
      </c>
      <c r="U332" s="9"/>
      <c r="V332" s="9"/>
      <c r="W332" s="10"/>
      <c r="X332" s="20"/>
      <c r="Y332" s="20"/>
      <c r="Z332" s="20"/>
      <c r="AA332" s="20"/>
      <c r="AB332" s="20"/>
      <c r="AC332" s="20"/>
      <c r="AD332" s="20"/>
      <c r="AE332" s="20"/>
      <c r="AG332" s="9"/>
      <c r="AH332" s="9"/>
      <c r="AI332" s="10"/>
      <c r="AJ332" s="20"/>
      <c r="AK332" s="20"/>
      <c r="AL332" s="20"/>
      <c r="AM332" s="20"/>
      <c r="AN332" s="20"/>
      <c r="AO332" s="20"/>
      <c r="AP332" s="20"/>
      <c r="AQ332" s="20"/>
      <c r="AS332" s="9"/>
      <c r="AT332" s="9"/>
      <c r="AU332" s="10"/>
      <c r="AV332" s="20"/>
      <c r="AW332" s="20"/>
      <c r="AX332" s="20"/>
      <c r="AY332" s="20"/>
      <c r="AZ332" s="20"/>
      <c r="BA332" s="20"/>
      <c r="BB332" s="20"/>
      <c r="BC332" s="20"/>
      <c r="BE332" s="20">
        <v>0.11185109289617487</v>
      </c>
      <c r="BF332" s="9">
        <v>55.3</v>
      </c>
      <c r="BG332" s="9">
        <v>57.63683691606127</v>
      </c>
      <c r="BH332" s="9">
        <v>57.289048591134538</v>
      </c>
      <c r="BI332" s="9">
        <v>8.2111749356411448</v>
      </c>
      <c r="BJ332" s="9">
        <v>57.943648610013113</v>
      </c>
      <c r="BK332" s="9">
        <v>57.402214396919547</v>
      </c>
      <c r="BL332" s="9">
        <v>50.98073152927094</v>
      </c>
      <c r="BM332" s="9">
        <f ca="1"/>
        <v>57.515934764837162</v>
      </c>
      <c r="BN332" s="9">
        <v>56.816422031251221</v>
      </c>
      <c r="BY332" s="9"/>
      <c r="BZ332" s="9"/>
      <c r="CA332" s="33"/>
      <c r="CB332" s="9"/>
      <c r="CC332" s="9"/>
      <c r="CD332" s="33"/>
    </row>
    <row r="333" spans="1:82" x14ac:dyDescent="0.25">
      <c r="A333" s="6">
        <v>75.7</v>
      </c>
      <c r="B333" s="7" t="b">
        <v>1</v>
      </c>
      <c r="U333" s="9"/>
      <c r="V333" s="9"/>
      <c r="W333" s="10"/>
      <c r="X333" s="20"/>
      <c r="Y333" s="20"/>
      <c r="Z333" s="20"/>
      <c r="AA333" s="20"/>
      <c r="AB333" s="20"/>
      <c r="AC333" s="20"/>
      <c r="AD333" s="20"/>
      <c r="AE333" s="20"/>
      <c r="AG333" s="9"/>
      <c r="AH333" s="9"/>
      <c r="AI333" s="10"/>
      <c r="AJ333" s="20"/>
      <c r="AK333" s="20"/>
      <c r="AL333" s="20"/>
      <c r="AM333" s="20"/>
      <c r="AN333" s="20"/>
      <c r="AO333" s="20"/>
      <c r="AP333" s="20"/>
      <c r="AQ333" s="20"/>
      <c r="AS333" s="9"/>
      <c r="AT333" s="9"/>
      <c r="AU333" s="10"/>
      <c r="AV333" s="20"/>
      <c r="AW333" s="20"/>
      <c r="AX333" s="20"/>
      <c r="AY333" s="20"/>
      <c r="AZ333" s="20"/>
      <c r="BA333" s="20"/>
      <c r="BB333" s="20"/>
      <c r="BC333" s="20"/>
      <c r="BE333" s="20">
        <v>0.11219262295081968</v>
      </c>
      <c r="BF333" s="9">
        <v>55.4</v>
      </c>
      <c r="BG333" s="9">
        <v>57.653910984285162</v>
      </c>
      <c r="BH333" s="9">
        <v>57.304154602435474</v>
      </c>
      <c r="BI333" s="9">
        <v>8.2377999096978147</v>
      </c>
      <c r="BJ333" s="9">
        <v>57.964243244649964</v>
      </c>
      <c r="BK333" s="9">
        <v>57.417931139479457</v>
      </c>
      <c r="BL333" s="9">
        <v>51.003208173199347</v>
      </c>
      <c r="BM333" s="9">
        <f ca="1"/>
        <v>57.531101060250691</v>
      </c>
      <c r="BN333" s="9">
        <v>56.835753546764792</v>
      </c>
      <c r="BY333" s="9"/>
      <c r="BZ333" s="9"/>
      <c r="CA333" s="33"/>
      <c r="CB333" s="9"/>
      <c r="CC333" s="9"/>
      <c r="CD333" s="33"/>
    </row>
    <row r="334" spans="1:82" x14ac:dyDescent="0.25">
      <c r="A334" s="6">
        <v>75</v>
      </c>
      <c r="B334" s="7" t="b">
        <v>1</v>
      </c>
      <c r="U334" s="9"/>
      <c r="V334" s="9"/>
      <c r="W334" s="10"/>
      <c r="X334" s="20"/>
      <c r="Y334" s="20"/>
      <c r="Z334" s="20"/>
      <c r="AA334" s="20"/>
      <c r="AB334" s="20"/>
      <c r="AC334" s="20"/>
      <c r="AD334" s="20"/>
      <c r="AE334" s="20"/>
      <c r="AG334" s="9"/>
      <c r="AH334" s="9"/>
      <c r="AI334" s="10"/>
      <c r="AJ334" s="20"/>
      <c r="AK334" s="20"/>
      <c r="AL334" s="20"/>
      <c r="AM334" s="20"/>
      <c r="AN334" s="20"/>
      <c r="AO334" s="20"/>
      <c r="AP334" s="20"/>
      <c r="AQ334" s="20"/>
      <c r="AS334" s="9"/>
      <c r="AT334" s="9"/>
      <c r="AU334" s="10"/>
      <c r="AV334" s="20"/>
      <c r="AW334" s="20"/>
      <c r="AX334" s="20"/>
      <c r="AY334" s="20"/>
      <c r="AZ334" s="20"/>
      <c r="BA334" s="20"/>
      <c r="BB334" s="20"/>
      <c r="BC334" s="20"/>
      <c r="BE334" s="20">
        <v>0.11253415300546447</v>
      </c>
      <c r="BF334" s="9">
        <v>55.4</v>
      </c>
      <c r="BG334" s="9">
        <v>57.670947943905752</v>
      </c>
      <c r="BH334" s="9">
        <v>57.319231752673183</v>
      </c>
      <c r="BI334" s="9">
        <v>8.264435128069497</v>
      </c>
      <c r="BJ334" s="9">
        <v>57.984786598104854</v>
      </c>
      <c r="BK334" s="9">
        <v>57.433616627682881</v>
      </c>
      <c r="BL334" s="9">
        <v>51.025650632058628</v>
      </c>
      <c r="BM334" s="9">
        <f ca="1"/>
        <v>57.546237341991926</v>
      </c>
      <c r="BN334" s="9">
        <v>56.855048702430139</v>
      </c>
      <c r="BY334" s="9"/>
      <c r="BZ334" s="9"/>
      <c r="CA334" s="33"/>
      <c r="CB334" s="9"/>
      <c r="CC334" s="9"/>
      <c r="CD334" s="33"/>
    </row>
    <row r="335" spans="1:82" x14ac:dyDescent="0.25">
      <c r="A335" s="6">
        <v>75.5</v>
      </c>
      <c r="B335" s="7" t="b">
        <v>1</v>
      </c>
      <c r="U335" s="9"/>
      <c r="V335" s="9"/>
      <c r="W335" s="10"/>
      <c r="X335" s="20"/>
      <c r="Y335" s="20"/>
      <c r="Z335" s="20"/>
      <c r="AA335" s="20"/>
      <c r="AB335" s="20"/>
      <c r="AC335" s="20"/>
      <c r="AD335" s="20"/>
      <c r="AE335" s="20"/>
      <c r="AG335" s="9"/>
      <c r="AH335" s="9"/>
      <c r="AI335" s="10"/>
      <c r="AJ335" s="20"/>
      <c r="AK335" s="20"/>
      <c r="AL335" s="20"/>
      <c r="AM335" s="20"/>
      <c r="AN335" s="20"/>
      <c r="AO335" s="20"/>
      <c r="AP335" s="20"/>
      <c r="AQ335" s="20"/>
      <c r="AS335" s="9"/>
      <c r="AT335" s="9"/>
      <c r="AU335" s="10"/>
      <c r="AV335" s="20"/>
      <c r="AW335" s="20"/>
      <c r="AX335" s="20"/>
      <c r="AY335" s="20"/>
      <c r="AZ335" s="20"/>
      <c r="BA335" s="20"/>
      <c r="BB335" s="20"/>
      <c r="BC335" s="20"/>
      <c r="BE335" s="20">
        <v>0.11287568306010928</v>
      </c>
      <c r="BF335" s="9">
        <v>55.4</v>
      </c>
      <c r="BG335" s="9">
        <v>57.687948010159602</v>
      </c>
      <c r="BH335" s="9">
        <v>57.334280207525545</v>
      </c>
      <c r="BI335" s="9">
        <v>8.2910805986425089</v>
      </c>
      <c r="BJ335" s="9">
        <v>58.005278968544701</v>
      </c>
      <c r="BK335" s="9">
        <v>57.449271041004927</v>
      </c>
      <c r="BL335" s="9">
        <v>51.048059061353705</v>
      </c>
      <c r="BM335" s="9">
        <f ca="1"/>
        <v>57.561343774732919</v>
      </c>
      <c r="BN335" s="9">
        <v>56.874307690116026</v>
      </c>
      <c r="BY335" s="9"/>
      <c r="BZ335" s="9"/>
      <c r="CA335" s="33"/>
      <c r="CB335" s="9"/>
      <c r="CC335" s="9"/>
      <c r="CD335" s="33"/>
    </row>
    <row r="336" spans="1:82" x14ac:dyDescent="0.25">
      <c r="A336" s="6">
        <v>75.2</v>
      </c>
      <c r="B336" s="7" t="b">
        <v>1</v>
      </c>
      <c r="U336" s="9"/>
      <c r="V336" s="9"/>
      <c r="W336" s="10"/>
      <c r="X336" s="20"/>
      <c r="Y336" s="20"/>
      <c r="Z336" s="20"/>
      <c r="AA336" s="20"/>
      <c r="AB336" s="20"/>
      <c r="AC336" s="20"/>
      <c r="AD336" s="20"/>
      <c r="AE336" s="20"/>
      <c r="AG336" s="9"/>
      <c r="AH336" s="9"/>
      <c r="AI336" s="10"/>
      <c r="AJ336" s="20"/>
      <c r="AK336" s="20"/>
      <c r="AL336" s="20"/>
      <c r="AM336" s="20"/>
      <c r="AN336" s="20"/>
      <c r="AO336" s="20"/>
      <c r="AP336" s="20"/>
      <c r="AQ336" s="20"/>
      <c r="AS336" s="9"/>
      <c r="AT336" s="9"/>
      <c r="AU336" s="10"/>
      <c r="AV336" s="20"/>
      <c r="AW336" s="20"/>
      <c r="AX336" s="20"/>
      <c r="AY336" s="20"/>
      <c r="AZ336" s="20"/>
      <c r="BA336" s="20"/>
      <c r="BB336" s="20"/>
      <c r="BC336" s="20"/>
      <c r="BE336" s="20">
        <v>0.11321721311475409</v>
      </c>
      <c r="BF336" s="9">
        <v>55.5</v>
      </c>
      <c r="BG336" s="9">
        <v>57.704911396418332</v>
      </c>
      <c r="BH336" s="9">
        <v>57.349300131261948</v>
      </c>
      <c r="BI336" s="9">
        <v>8.3177363293122504</v>
      </c>
      <c r="BJ336" s="9">
        <v>58.02572065153344</v>
      </c>
      <c r="BK336" s="9">
        <v>57.464894557387339</v>
      </c>
      <c r="BL336" s="9">
        <v>51.070433615414117</v>
      </c>
      <c r="BM336" s="9">
        <f ca="1"/>
        <v>57.576420521768696</v>
      </c>
      <c r="BN336" s="9">
        <v>56.893530700122369</v>
      </c>
      <c r="BY336" s="9"/>
      <c r="BZ336" s="9"/>
      <c r="CA336" s="33"/>
      <c r="CB336" s="9"/>
      <c r="CC336" s="9"/>
      <c r="CD336" s="33"/>
    </row>
    <row r="337" spans="1:82" x14ac:dyDescent="0.25">
      <c r="A337" s="6">
        <v>75.400000000000006</v>
      </c>
      <c r="B337" s="7" t="b">
        <v>1</v>
      </c>
      <c r="U337" s="9"/>
      <c r="V337" s="9"/>
      <c r="W337" s="10"/>
      <c r="X337" s="20"/>
      <c r="Y337" s="20"/>
      <c r="Z337" s="20"/>
      <c r="AA337" s="20"/>
      <c r="AB337" s="20"/>
      <c r="AC337" s="20"/>
      <c r="AD337" s="20"/>
      <c r="AE337" s="20"/>
      <c r="AG337" s="9"/>
      <c r="AH337" s="9"/>
      <c r="AI337" s="10"/>
      <c r="AJ337" s="20"/>
      <c r="AK337" s="20"/>
      <c r="AL337" s="20"/>
      <c r="AM337" s="20"/>
      <c r="AN337" s="20"/>
      <c r="AO337" s="20"/>
      <c r="AP337" s="20"/>
      <c r="AQ337" s="20"/>
      <c r="AS337" s="9"/>
      <c r="AT337" s="9"/>
      <c r="AU337" s="10"/>
      <c r="AV337" s="20"/>
      <c r="AW337" s="20"/>
      <c r="AX337" s="20"/>
      <c r="AY337" s="20"/>
      <c r="AZ337" s="20"/>
      <c r="BA337" s="20"/>
      <c r="BB337" s="20"/>
      <c r="BC337" s="20"/>
      <c r="BE337" s="20">
        <v>0.1135587431693989</v>
      </c>
      <c r="BF337" s="9">
        <v>55.5</v>
      </c>
      <c r="BG337" s="9">
        <v>57.721838314210409</v>
      </c>
      <c r="BH337" s="9">
        <v>57.364291686759088</v>
      </c>
      <c r="BI337" s="9">
        <v>8.344402327983282</v>
      </c>
      <c r="BJ337" s="9">
        <v>58.046111940062509</v>
      </c>
      <c r="BK337" s="9">
        <v>57.480487353256287</v>
      </c>
      <c r="BL337" s="9">
        <v>51.092774447406399</v>
      </c>
      <c r="BM337" s="9">
        <f ca="1"/>
        <v>57.591467745033</v>
      </c>
      <c r="BN337" s="9">
        <v>56.912717921197796</v>
      </c>
      <c r="BY337" s="9"/>
      <c r="BZ337" s="9"/>
      <c r="CA337" s="33"/>
      <c r="CB337" s="9"/>
      <c r="CC337" s="9"/>
      <c r="CD337" s="33"/>
    </row>
    <row r="338" spans="1:82" x14ac:dyDescent="0.25">
      <c r="A338" s="6">
        <v>74.900000000000006</v>
      </c>
      <c r="B338" s="7" t="b">
        <v>1</v>
      </c>
      <c r="U338" s="9"/>
      <c r="V338" s="9"/>
      <c r="W338" s="10"/>
      <c r="X338" s="20"/>
      <c r="Y338" s="20"/>
      <c r="Z338" s="20"/>
      <c r="AA338" s="20"/>
      <c r="AB338" s="20"/>
      <c r="AC338" s="20"/>
      <c r="AD338" s="20"/>
      <c r="AE338" s="20"/>
      <c r="AG338" s="9"/>
      <c r="AH338" s="9"/>
      <c r="AI338" s="10"/>
      <c r="AJ338" s="20"/>
      <c r="AK338" s="20"/>
      <c r="AL338" s="20"/>
      <c r="AM338" s="20"/>
      <c r="AN338" s="20"/>
      <c r="AO338" s="20"/>
      <c r="AP338" s="20"/>
      <c r="AQ338" s="20"/>
      <c r="AS338" s="9"/>
      <c r="AT338" s="9"/>
      <c r="AU338" s="10"/>
      <c r="AV338" s="20"/>
      <c r="AW338" s="20"/>
      <c r="AX338" s="20"/>
      <c r="AY338" s="20"/>
      <c r="AZ338" s="20"/>
      <c r="BA338" s="20"/>
      <c r="BB338" s="20"/>
      <c r="BC338" s="20"/>
      <c r="BE338" s="20">
        <v>0.11390027322404371</v>
      </c>
      <c r="BF338" s="9">
        <v>55.5</v>
      </c>
      <c r="BG338" s="9">
        <v>57.738728973242644</v>
      </c>
      <c r="BH338" s="9">
        <v>57.379255035517517</v>
      </c>
      <c r="BI338" s="9">
        <v>8.3710786025692698</v>
      </c>
      <c r="BJ338" s="9">
        <v>58.06645312458096</v>
      </c>
      <c r="BK338" s="9">
        <v>57.496049603539859</v>
      </c>
      <c r="BL338" s="9">
        <v>51.115081709346299</v>
      </c>
      <c r="BM338" s="9">
        <f ca="1"/>
        <v>57.606485605113761</v>
      </c>
      <c r="BN338" s="9">
        <v>56.931869540556946</v>
      </c>
      <c r="BY338" s="9"/>
      <c r="BZ338" s="9"/>
      <c r="CA338" s="33"/>
      <c r="CB338" s="9"/>
      <c r="CC338" s="9"/>
      <c r="CD338" s="33"/>
    </row>
    <row r="339" spans="1:82" x14ac:dyDescent="0.25">
      <c r="A339" s="6">
        <v>74.599999999999994</v>
      </c>
      <c r="B339" s="7" t="b">
        <v>1</v>
      </c>
      <c r="U339" s="9"/>
      <c r="V339" s="9"/>
      <c r="W339" s="10"/>
      <c r="X339" s="20"/>
      <c r="Y339" s="20"/>
      <c r="Z339" s="20"/>
      <c r="AA339" s="20"/>
      <c r="AB339" s="20"/>
      <c r="AC339" s="20"/>
      <c r="AD339" s="20"/>
      <c r="AE339" s="20"/>
      <c r="AG339" s="9"/>
      <c r="AH339" s="9"/>
      <c r="AI339" s="10"/>
      <c r="AJ339" s="20"/>
      <c r="AK339" s="20"/>
      <c r="AL339" s="20"/>
      <c r="AM339" s="20"/>
      <c r="AN339" s="20"/>
      <c r="AO339" s="20"/>
      <c r="AP339" s="20"/>
      <c r="AQ339" s="20"/>
      <c r="AS339" s="9"/>
      <c r="AT339" s="9"/>
      <c r="AU339" s="10"/>
      <c r="AV339" s="20"/>
      <c r="AW339" s="20"/>
      <c r="AX339" s="20"/>
      <c r="AY339" s="20"/>
      <c r="AZ339" s="20"/>
      <c r="BA339" s="20"/>
      <c r="BB339" s="20"/>
      <c r="BC339" s="20"/>
      <c r="BE339" s="20">
        <v>0.11424180327868852</v>
      </c>
      <c r="BF339" s="9">
        <v>55.6</v>
      </c>
      <c r="BG339" s="9">
        <v>57.755583581421426</v>
      </c>
      <c r="BH339" s="9">
        <v>57.394190337677088</v>
      </c>
      <c r="BI339" s="9">
        <v>8.397765160993055</v>
      </c>
      <c r="BJ339" s="9">
        <v>58.08674449302508</v>
      </c>
      <c r="BK339" s="9">
        <v>57.511581481685361</v>
      </c>
      <c r="BL339" s="9">
        <v>51.137355552110904</v>
      </c>
      <c r="BM339" s="9">
        <f ca="1"/>
        <v>57.62147426126824</v>
      </c>
      <c r="BN339" s="9">
        <v>56.950985743897519</v>
      </c>
      <c r="BY339" s="9"/>
      <c r="BZ339" s="9"/>
      <c r="CA339" s="33"/>
      <c r="CB339" s="9"/>
      <c r="CC339" s="9"/>
      <c r="CD339" s="33"/>
    </row>
    <row r="340" spans="1:82" x14ac:dyDescent="0.25">
      <c r="A340" s="6">
        <v>65.7</v>
      </c>
      <c r="B340" s="7" t="b">
        <v>1</v>
      </c>
      <c r="U340" s="9"/>
      <c r="V340" s="9"/>
      <c r="W340" s="10"/>
      <c r="X340" s="20"/>
      <c r="Y340" s="20"/>
      <c r="Z340" s="20"/>
      <c r="AA340" s="20"/>
      <c r="AB340" s="20"/>
      <c r="AC340" s="20"/>
      <c r="AD340" s="20"/>
      <c r="AE340" s="20"/>
      <c r="AG340" s="9"/>
      <c r="AH340" s="9"/>
      <c r="AI340" s="10"/>
      <c r="AJ340" s="20"/>
      <c r="AK340" s="20"/>
      <c r="AL340" s="20"/>
      <c r="AM340" s="20"/>
      <c r="AN340" s="20"/>
      <c r="AO340" s="20"/>
      <c r="AP340" s="20"/>
      <c r="AQ340" s="20"/>
      <c r="AS340" s="9"/>
      <c r="AT340" s="9"/>
      <c r="AU340" s="10"/>
      <c r="AV340" s="20"/>
      <c r="AW340" s="20"/>
      <c r="AX340" s="20"/>
      <c r="AY340" s="20"/>
      <c r="AZ340" s="20"/>
      <c r="BA340" s="20"/>
      <c r="BB340" s="20"/>
      <c r="BC340" s="20"/>
      <c r="BE340" s="20">
        <v>0.11458333333333333</v>
      </c>
      <c r="BF340" s="9">
        <v>55.6</v>
      </c>
      <c r="BG340" s="9">
        <v>57.772402344873569</v>
      </c>
      <c r="BH340" s="9">
        <v>57.409097752032686</v>
      </c>
      <c r="BI340" s="9">
        <v>8.4244620111866446</v>
      </c>
      <c r="BJ340" s="9">
        <v>58.106986330847626</v>
      </c>
      <c r="BK340" s="9">
        <v>57.527083159676309</v>
      </c>
      <c r="BL340" s="9">
        <v>51.159596125450463</v>
      </c>
      <c r="BM340" s="9">
        <f ca="1"/>
        <v>57.636433871438157</v>
      </c>
      <c r="BN340" s="9">
        <v>56.970066715417147</v>
      </c>
      <c r="BY340" s="9"/>
      <c r="BZ340" s="9"/>
      <c r="CA340" s="33"/>
      <c r="CB340" s="9"/>
      <c r="CC340" s="9"/>
      <c r="CD340" s="33"/>
    </row>
    <row r="341" spans="1:82" x14ac:dyDescent="0.25">
      <c r="A341" s="6">
        <v>65.099999999999994</v>
      </c>
      <c r="B341" s="7" t="b">
        <v>1</v>
      </c>
      <c r="U341" s="9"/>
      <c r="V341" s="9"/>
      <c r="W341" s="10"/>
      <c r="X341" s="20"/>
      <c r="Y341" s="20"/>
      <c r="Z341" s="20"/>
      <c r="AA341" s="20"/>
      <c r="AB341" s="20"/>
      <c r="AC341" s="20"/>
      <c r="AD341" s="20"/>
      <c r="AE341" s="20"/>
      <c r="AG341" s="9"/>
      <c r="AH341" s="9"/>
      <c r="AI341" s="10"/>
      <c r="AJ341" s="20"/>
      <c r="AK341" s="20"/>
      <c r="AL341" s="20"/>
      <c r="AM341" s="20"/>
      <c r="AN341" s="20"/>
      <c r="AO341" s="20"/>
      <c r="AP341" s="20"/>
      <c r="AQ341" s="20"/>
      <c r="AS341" s="9"/>
      <c r="AT341" s="9"/>
      <c r="AU341" s="10"/>
      <c r="AV341" s="20"/>
      <c r="AW341" s="20"/>
      <c r="AX341" s="20"/>
      <c r="AY341" s="20"/>
      <c r="AZ341" s="20"/>
      <c r="BA341" s="20"/>
      <c r="BB341" s="20"/>
      <c r="BC341" s="20"/>
      <c r="BE341" s="20">
        <v>0.11492486338797814</v>
      </c>
      <c r="BF341" s="9">
        <v>55.6</v>
      </c>
      <c r="BG341" s="9">
        <v>57.789185467966838</v>
      </c>
      <c r="BH341" s="9">
        <v>57.423977436049654</v>
      </c>
      <c r="BI341" s="9">
        <v>8.4511691610912063</v>
      </c>
      <c r="BJ341" s="9">
        <v>58.127178921046543</v>
      </c>
      <c r="BK341" s="9">
        <v>57.542554808049204</v>
      </c>
      <c r="BL341" s="9">
        <v>51.181803578000213</v>
      </c>
      <c r="BM341" s="9">
        <f ca="1"/>
        <v>57.651364592264386</v>
      </c>
      <c r="BN341" s="9">
        <v>56.989112637829948</v>
      </c>
      <c r="BY341" s="9"/>
      <c r="BZ341" s="9"/>
      <c r="CA341" s="33"/>
      <c r="CB341" s="9"/>
      <c r="CC341" s="9"/>
      <c r="CD341" s="33"/>
    </row>
    <row r="342" spans="1:82" x14ac:dyDescent="0.25">
      <c r="A342" s="6">
        <v>64.2</v>
      </c>
      <c r="B342" s="7" t="b">
        <v>1</v>
      </c>
      <c r="U342" s="9"/>
      <c r="V342" s="9"/>
      <c r="W342" s="10"/>
      <c r="X342" s="20"/>
      <c r="Y342" s="20"/>
      <c r="Z342" s="20"/>
      <c r="AA342" s="20"/>
      <c r="AB342" s="20"/>
      <c r="AC342" s="20"/>
      <c r="AD342" s="20"/>
      <c r="AE342" s="20"/>
      <c r="AG342" s="9"/>
      <c r="AH342" s="9"/>
      <c r="AI342" s="10"/>
      <c r="AJ342" s="20"/>
      <c r="AK342" s="20"/>
      <c r="AL342" s="20"/>
      <c r="AM342" s="20"/>
      <c r="AN342" s="20"/>
      <c r="AO342" s="20"/>
      <c r="AP342" s="20"/>
      <c r="AQ342" s="20"/>
      <c r="AS342" s="9"/>
      <c r="AT342" s="9"/>
      <c r="AU342" s="10"/>
      <c r="AV342" s="20"/>
      <c r="AW342" s="20"/>
      <c r="AX342" s="20"/>
      <c r="AY342" s="20"/>
      <c r="AZ342" s="20"/>
      <c r="BA342" s="20"/>
      <c r="BB342" s="20"/>
      <c r="BC342" s="20"/>
      <c r="BE342" s="20">
        <v>0.11526639344262295</v>
      </c>
      <c r="BF342" s="9">
        <v>55.6</v>
      </c>
      <c r="BG342" s="9">
        <v>57.805933153330329</v>
      </c>
      <c r="BH342" s="9">
        <v>57.438829545878747</v>
      </c>
      <c r="BI342" s="9">
        <v>8.47788661865712</v>
      </c>
      <c r="BJ342" s="9">
        <v>58.147322544193436</v>
      </c>
      <c r="BK342" s="9">
        <v>57.557996595910048</v>
      </c>
      <c r="BL342" s="9">
        <v>51.203978057291913</v>
      </c>
      <c r="BM342" s="9">
        <f ca="1"/>
        <v>57.666266579101617</v>
      </c>
      <c r="BN342" s="9">
        <v>57.008123692382874</v>
      </c>
      <c r="BY342" s="9"/>
      <c r="BZ342" s="9"/>
      <c r="CA342" s="33"/>
      <c r="CB342" s="9"/>
      <c r="CC342" s="9"/>
      <c r="CD342" s="33"/>
    </row>
    <row r="343" spans="1:82" x14ac:dyDescent="0.25">
      <c r="A343" s="6">
        <v>63.4</v>
      </c>
      <c r="B343" s="7" t="b">
        <v>1</v>
      </c>
      <c r="U343" s="9"/>
      <c r="V343" s="9"/>
      <c r="W343" s="10"/>
      <c r="X343" s="20"/>
      <c r="Y343" s="20"/>
      <c r="Z343" s="20"/>
      <c r="AA343" s="20"/>
      <c r="AB343" s="20"/>
      <c r="AC343" s="20"/>
      <c r="AD343" s="20"/>
      <c r="AE343" s="20"/>
      <c r="AG343" s="9"/>
      <c r="AH343" s="9"/>
      <c r="AI343" s="10"/>
      <c r="AJ343" s="20"/>
      <c r="AK343" s="20"/>
      <c r="AL343" s="20"/>
      <c r="AM343" s="20"/>
      <c r="AN343" s="20"/>
      <c r="AO343" s="20"/>
      <c r="AP343" s="20"/>
      <c r="AQ343" s="20"/>
      <c r="AS343" s="9"/>
      <c r="AT343" s="9"/>
      <c r="AU343" s="10"/>
      <c r="AV343" s="20"/>
      <c r="AW343" s="20"/>
      <c r="AX343" s="20"/>
      <c r="AY343" s="20"/>
      <c r="AZ343" s="20"/>
      <c r="BA343" s="20"/>
      <c r="BB343" s="20"/>
      <c r="BC343" s="20"/>
      <c r="BE343" s="20">
        <v>0.11560792349726776</v>
      </c>
      <c r="BF343" s="9">
        <v>55.7</v>
      </c>
      <c r="BG343" s="9">
        <v>57.82264560187437</v>
      </c>
      <c r="BH343" s="9">
        <v>57.453654236371392</v>
      </c>
      <c r="BI343" s="9">
        <v>8.5046143918439814</v>
      </c>
      <c r="BJ343" s="9">
        <v>58.167417478461402</v>
      </c>
      <c r="BK343" s="9">
        <v>57.57340869095065</v>
      </c>
      <c r="BL343" s="9">
        <v>51.226119709765307</v>
      </c>
      <c r="BM343" s="9">
        <f ca="1"/>
        <v>57.681139986032719</v>
      </c>
      <c r="BN343" s="9">
        <v>57.027100058871852</v>
      </c>
      <c r="BY343" s="9"/>
      <c r="BZ343" s="9"/>
      <c r="CA343" s="33"/>
      <c r="CB343" s="9"/>
      <c r="CC343" s="9"/>
      <c r="CD343" s="33"/>
    </row>
    <row r="344" spans="1:82" x14ac:dyDescent="0.25">
      <c r="A344" s="6">
        <v>62.2</v>
      </c>
      <c r="B344" s="7" t="b">
        <v>1</v>
      </c>
      <c r="U344" s="9"/>
      <c r="V344" s="9"/>
      <c r="W344" s="10"/>
      <c r="X344" s="20"/>
      <c r="Y344" s="20"/>
      <c r="Z344" s="20"/>
      <c r="AA344" s="20"/>
      <c r="AB344" s="20"/>
      <c r="AC344" s="20"/>
      <c r="AD344" s="20"/>
      <c r="AE344" s="20"/>
      <c r="AG344" s="9"/>
      <c r="AH344" s="9"/>
      <c r="AI344" s="10"/>
      <c r="AJ344" s="20"/>
      <c r="AK344" s="20"/>
      <c r="AL344" s="20"/>
      <c r="AM344" s="20"/>
      <c r="AN344" s="20"/>
      <c r="AO344" s="20"/>
      <c r="AP344" s="20"/>
      <c r="AQ344" s="20"/>
      <c r="AS344" s="9"/>
      <c r="AT344" s="9"/>
      <c r="AU344" s="10"/>
      <c r="AV344" s="20"/>
      <c r="AW344" s="20"/>
      <c r="AX344" s="20"/>
      <c r="AY344" s="20"/>
      <c r="AZ344" s="20"/>
      <c r="BA344" s="20"/>
      <c r="BB344" s="20"/>
      <c r="BC344" s="20"/>
      <c r="BE344" s="20">
        <v>0.11594945355191257</v>
      </c>
      <c r="BF344" s="9">
        <v>55.7</v>
      </c>
      <c r="BG344" s="9">
        <v>57.839323012810254</v>
      </c>
      <c r="BH344" s="9">
        <v>57.468451661093951</v>
      </c>
      <c r="BI344" s="9">
        <v>8.5313524886205787</v>
      </c>
      <c r="BJ344" s="9">
        <v>58.18746399965265</v>
      </c>
      <c r="BK344" s="9">
        <v>57.588791259464649</v>
      </c>
      <c r="BL344" s="9">
        <v>51.248228680779391</v>
      </c>
      <c r="BM344" s="9">
        <f ca="1"/>
        <v>57.695984965882914</v>
      </c>
      <c r="BN344" s="9">
        <v>57.046041915657668</v>
      </c>
      <c r="BY344" s="9"/>
      <c r="BZ344" s="9"/>
      <c r="CA344" s="33"/>
      <c r="CB344" s="9"/>
      <c r="CC344" s="9"/>
      <c r="CD344" s="33"/>
    </row>
    <row r="345" spans="1:82" x14ac:dyDescent="0.25">
      <c r="A345" s="6">
        <v>61.1</v>
      </c>
      <c r="B345" s="7" t="b">
        <v>1</v>
      </c>
      <c r="U345" s="9"/>
      <c r="V345" s="9"/>
      <c r="W345" s="10"/>
      <c r="X345" s="20"/>
      <c r="Y345" s="20"/>
      <c r="Z345" s="20"/>
      <c r="AA345" s="20"/>
      <c r="AB345" s="20"/>
      <c r="AC345" s="20"/>
      <c r="AD345" s="20"/>
      <c r="AE345" s="20"/>
      <c r="AG345" s="9"/>
      <c r="AH345" s="9"/>
      <c r="AI345" s="10"/>
      <c r="AJ345" s="20"/>
      <c r="AK345" s="20"/>
      <c r="AL345" s="20"/>
      <c r="AM345" s="20"/>
      <c r="AN345" s="20"/>
      <c r="AO345" s="20"/>
      <c r="AP345" s="20"/>
      <c r="AQ345" s="20"/>
      <c r="AS345" s="9"/>
      <c r="AT345" s="9"/>
      <c r="AU345" s="10"/>
      <c r="AV345" s="20"/>
      <c r="AW345" s="20"/>
      <c r="AX345" s="20"/>
      <c r="AY345" s="20"/>
      <c r="AZ345" s="20"/>
      <c r="BA345" s="20"/>
      <c r="BB345" s="20"/>
      <c r="BC345" s="20"/>
      <c r="BE345" s="20">
        <v>0.11629098360655737</v>
      </c>
      <c r="BF345" s="9">
        <v>55.7</v>
      </c>
      <c r="BG345" s="9">
        <v>57.855965583669615</v>
      </c>
      <c r="BH345" s="9">
        <v>57.483221972342683</v>
      </c>
      <c r="BI345" s="9">
        <v>8.5581009169649676</v>
      </c>
      <c r="BJ345" s="9">
        <v>58.207462381225639</v>
      </c>
      <c r="BK345" s="9">
        <v>57.604144466363394</v>
      </c>
      <c r="BL345" s="9">
        <v>51.270305114623575</v>
      </c>
      <c r="BM345" s="9">
        <f ca="1"/>
        <v>57.710801670233749</v>
      </c>
      <c r="BN345" s="9">
        <v>57.064949439681698</v>
      </c>
      <c r="BY345" s="9"/>
      <c r="BZ345" s="9"/>
      <c r="CA345" s="33"/>
      <c r="CB345" s="9"/>
      <c r="CC345" s="9"/>
      <c r="CD345" s="33"/>
    </row>
    <row r="346" spans="1:82" x14ac:dyDescent="0.25">
      <c r="A346" s="6">
        <v>59.2</v>
      </c>
      <c r="B346" s="7" t="b">
        <v>1</v>
      </c>
      <c r="U346" s="9"/>
      <c r="V346" s="9"/>
      <c r="W346" s="10"/>
      <c r="X346" s="20"/>
      <c r="Y346" s="20"/>
      <c r="Z346" s="20"/>
      <c r="AA346" s="20"/>
      <c r="AB346" s="20"/>
      <c r="AC346" s="20"/>
      <c r="AD346" s="20"/>
      <c r="AE346" s="20"/>
      <c r="AG346" s="9"/>
      <c r="AH346" s="9"/>
      <c r="AI346" s="10"/>
      <c r="AJ346" s="20"/>
      <c r="AK346" s="20"/>
      <c r="AL346" s="20"/>
      <c r="AM346" s="20"/>
      <c r="AN346" s="20"/>
      <c r="AO346" s="20"/>
      <c r="AP346" s="20"/>
      <c r="AQ346" s="20"/>
      <c r="AS346" s="9"/>
      <c r="AT346" s="9"/>
      <c r="AU346" s="10"/>
      <c r="AV346" s="20"/>
      <c r="AW346" s="20"/>
      <c r="AX346" s="20"/>
      <c r="AY346" s="20"/>
      <c r="AZ346" s="20"/>
      <c r="BA346" s="20"/>
      <c r="BB346" s="20"/>
      <c r="BC346" s="20"/>
      <c r="BE346" s="20">
        <v>0.11663251366120218</v>
      </c>
      <c r="BF346" s="9">
        <v>55.7</v>
      </c>
      <c r="BG346" s="9">
        <v>57.872573510323591</v>
      </c>
      <c r="BH346" s="9">
        <v>57.497965321157636</v>
      </c>
      <c r="BI346" s="9">
        <v>8.5848596848644529</v>
      </c>
      <c r="BJ346" s="9">
        <v>58.227412894321851</v>
      </c>
      <c r="BK346" s="9">
        <v>57.61946847519151</v>
      </c>
      <c r="BL346" s="9">
        <v>51.292349154528623</v>
      </c>
      <c r="BM346" s="9">
        <f ca="1"/>
        <v>57.725590249436912</v>
      </c>
      <c r="BN346" s="9">
        <v>57.083822806481294</v>
      </c>
      <c r="BY346" s="9"/>
      <c r="BZ346" s="9"/>
      <c r="CA346" s="33"/>
      <c r="CB346" s="9"/>
      <c r="CC346" s="9"/>
      <c r="CD346" s="33"/>
    </row>
    <row r="347" spans="1:82" x14ac:dyDescent="0.25">
      <c r="A347" s="6">
        <v>57.5</v>
      </c>
      <c r="B347" s="7" t="b">
        <v>1</v>
      </c>
      <c r="U347" s="9"/>
      <c r="V347" s="9"/>
      <c r="W347" s="10"/>
      <c r="X347" s="20"/>
      <c r="Y347" s="20"/>
      <c r="Z347" s="20"/>
      <c r="AA347" s="20"/>
      <c r="AB347" s="20"/>
      <c r="AC347" s="20"/>
      <c r="AD347" s="20"/>
      <c r="AE347" s="20"/>
      <c r="AG347" s="9"/>
      <c r="AH347" s="9"/>
      <c r="AI347" s="10"/>
      <c r="AJ347" s="20"/>
      <c r="AK347" s="20"/>
      <c r="AL347" s="20"/>
      <c r="AM347" s="20"/>
      <c r="AN347" s="20"/>
      <c r="AO347" s="20"/>
      <c r="AP347" s="20"/>
      <c r="AQ347" s="20"/>
      <c r="AS347" s="9"/>
      <c r="AT347" s="9"/>
      <c r="AU347" s="10"/>
      <c r="AV347" s="20"/>
      <c r="AW347" s="20"/>
      <c r="AX347" s="20"/>
      <c r="AY347" s="20"/>
      <c r="AZ347" s="20"/>
      <c r="BA347" s="20"/>
      <c r="BB347" s="20"/>
      <c r="BC347" s="20"/>
      <c r="BE347" s="20">
        <v>0.11697404371584699</v>
      </c>
      <c r="BF347" s="9">
        <v>55.7</v>
      </c>
      <c r="BG347" s="9">
        <v>57.889146987001688</v>
      </c>
      <c r="BH347" s="9">
        <v>57.512681857336965</v>
      </c>
      <c r="BI347" s="9">
        <v>8.611628800315577</v>
      </c>
      <c r="BJ347" s="9">
        <v>58.247315807792134</v>
      </c>
      <c r="BK347" s="9">
        <v>57.634763448142287</v>
      </c>
      <c r="BL347" s="9">
        <v>51.314360942677524</v>
      </c>
      <c r="BM347" s="9">
        <f ca="1"/>
        <v>57.740350852627806</v>
      </c>
      <c r="BN347" s="9">
        <v>57.102662190205102</v>
      </c>
      <c r="BY347" s="9"/>
      <c r="BZ347" s="9"/>
      <c r="CA347" s="33"/>
      <c r="CB347" s="9"/>
      <c r="CC347" s="9"/>
      <c r="CD347" s="33"/>
    </row>
    <row r="348" spans="1:82" x14ac:dyDescent="0.25">
      <c r="A348" s="6">
        <v>56.9</v>
      </c>
      <c r="B348" s="7" t="b">
        <v>1</v>
      </c>
      <c r="U348" s="9"/>
      <c r="V348" s="9"/>
      <c r="W348" s="10"/>
      <c r="X348" s="20"/>
      <c r="Y348" s="20"/>
      <c r="Z348" s="20"/>
      <c r="AA348" s="20"/>
      <c r="AB348" s="20"/>
      <c r="AC348" s="20"/>
      <c r="AD348" s="20"/>
      <c r="AE348" s="20"/>
      <c r="AG348" s="9"/>
      <c r="AH348" s="9"/>
      <c r="AI348" s="10"/>
      <c r="AJ348" s="20"/>
      <c r="AK348" s="20"/>
      <c r="AL348" s="20"/>
      <c r="AM348" s="20"/>
      <c r="AN348" s="20"/>
      <c r="AO348" s="20"/>
      <c r="AP348" s="20"/>
      <c r="AQ348" s="20"/>
      <c r="AS348" s="9"/>
      <c r="AT348" s="9"/>
      <c r="AU348" s="10"/>
      <c r="AV348" s="20"/>
      <c r="AW348" s="20"/>
      <c r="AX348" s="20"/>
      <c r="AY348" s="20"/>
      <c r="AZ348" s="20"/>
      <c r="BA348" s="20"/>
      <c r="BB348" s="20"/>
      <c r="BC348" s="20"/>
      <c r="BE348" s="20">
        <v>0.1173155737704918</v>
      </c>
      <c r="BF348" s="9">
        <v>55.8</v>
      </c>
      <c r="BG348" s="9">
        <v>57.905686206310342</v>
      </c>
      <c r="BH348" s="9">
        <v>57.527371729450969</v>
      </c>
      <c r="BI348" s="9">
        <v>8.6384082713242041</v>
      </c>
      <c r="BJ348" s="9">
        <v>58.267171388222756</v>
      </c>
      <c r="BK348" s="9">
        <v>57.650029546072801</v>
      </c>
      <c r="BL348" s="9">
        <v>51.336340620216205</v>
      </c>
      <c r="BM348" s="9">
        <f ca="1"/>
        <v>57.755083627738941</v>
      </c>
      <c r="BN348" s="9">
        <v>57.121467763628075</v>
      </c>
      <c r="BY348" s="9"/>
      <c r="BZ348" s="9"/>
      <c r="CA348" s="33"/>
      <c r="CB348" s="9"/>
      <c r="CC348" s="9"/>
      <c r="CD348" s="33"/>
    </row>
    <row r="349" spans="1:82" x14ac:dyDescent="0.25">
      <c r="A349" s="6">
        <v>54.8</v>
      </c>
      <c r="B349" s="7" t="b">
        <v>1</v>
      </c>
      <c r="U349" s="9"/>
      <c r="V349" s="9"/>
      <c r="W349" s="10"/>
      <c r="X349" s="20"/>
      <c r="Y349" s="20"/>
      <c r="Z349" s="20"/>
      <c r="AA349" s="20"/>
      <c r="AB349" s="20"/>
      <c r="AC349" s="20"/>
      <c r="AD349" s="20"/>
      <c r="AE349" s="20"/>
      <c r="AG349" s="9"/>
      <c r="AH349" s="9"/>
      <c r="AI349" s="10"/>
      <c r="AJ349" s="20"/>
      <c r="AK349" s="20"/>
      <c r="AL349" s="20"/>
      <c r="AM349" s="20"/>
      <c r="AN349" s="20"/>
      <c r="AO349" s="20"/>
      <c r="AP349" s="20"/>
      <c r="AQ349" s="20"/>
      <c r="AS349" s="9"/>
      <c r="AT349" s="9"/>
      <c r="AU349" s="10"/>
      <c r="AV349" s="20"/>
      <c r="AW349" s="20"/>
      <c r="AX349" s="20"/>
      <c r="AY349" s="20"/>
      <c r="AZ349" s="20"/>
      <c r="BA349" s="20"/>
      <c r="BB349" s="20"/>
      <c r="BC349" s="20"/>
      <c r="BE349" s="20">
        <v>0.11765710382513661</v>
      </c>
      <c r="BF349" s="9">
        <v>55.9</v>
      </c>
      <c r="BG349" s="9">
        <v>57.922191359251258</v>
      </c>
      <c r="BH349" s="9">
        <v>57.542035084855407</v>
      </c>
      <c r="BI349" s="9">
        <v>8.6651981059054517</v>
      </c>
      <c r="BJ349" s="9">
        <v>58.286979899961004</v>
      </c>
      <c r="BK349" s="9">
        <v>57.665266928518946</v>
      </c>
      <c r="BL349" s="9">
        <v>51.35828832726407</v>
      </c>
      <c r="BM349" s="9">
        <f ca="1"/>
        <v>57.769788721513194</v>
      </c>
      <c r="BN349" s="9">
        <v>57.140239698166319</v>
      </c>
      <c r="BY349" s="9"/>
      <c r="BZ349" s="9"/>
      <c r="CA349" s="33"/>
      <c r="CB349" s="9"/>
      <c r="CC349" s="9"/>
      <c r="CD349" s="33"/>
    </row>
    <row r="350" spans="1:82" x14ac:dyDescent="0.25">
      <c r="A350" s="6">
        <v>51.7</v>
      </c>
      <c r="B350" s="7" t="b">
        <v>1</v>
      </c>
      <c r="U350" s="9"/>
      <c r="V350" s="9"/>
      <c r="W350" s="10"/>
      <c r="X350" s="20"/>
      <c r="Y350" s="20"/>
      <c r="Z350" s="20"/>
      <c r="AA350" s="20"/>
      <c r="AB350" s="20"/>
      <c r="AC350" s="20"/>
      <c r="AD350" s="20"/>
      <c r="AE350" s="20"/>
      <c r="AG350" s="9"/>
      <c r="AH350" s="9"/>
      <c r="AI350" s="10"/>
      <c r="AJ350" s="20"/>
      <c r="AK350" s="20"/>
      <c r="AL350" s="20"/>
      <c r="AM350" s="20"/>
      <c r="AN350" s="20"/>
      <c r="AO350" s="20"/>
      <c r="AP350" s="20"/>
      <c r="AQ350" s="20"/>
      <c r="AS350" s="9"/>
      <c r="AT350" s="9"/>
      <c r="AU350" s="10"/>
      <c r="AV350" s="20"/>
      <c r="AW350" s="20"/>
      <c r="AX350" s="20"/>
      <c r="AY350" s="20"/>
      <c r="AZ350" s="20"/>
      <c r="BA350" s="20"/>
      <c r="BB350" s="20"/>
      <c r="BC350" s="20"/>
      <c r="BE350" s="20">
        <v>0.11799863387978142</v>
      </c>
      <c r="BF350" s="9">
        <v>55.9</v>
      </c>
      <c r="BG350" s="9">
        <v>57.938662635239496</v>
      </c>
      <c r="BH350" s="9">
        <v>57.556672069705336</v>
      </c>
      <c r="BI350" s="9">
        <v>8.6919983120837774</v>
      </c>
      <c r="BJ350" s="9">
        <v>58.306741605140459</v>
      </c>
      <c r="BK350" s="9">
        <v>57.680475753710127</v>
      </c>
      <c r="BL350" s="9">
        <v>51.380204202924411</v>
      </c>
      <c r="BM350" s="9">
        <f ca="1"/>
        <v>57.784466279516792</v>
      </c>
      <c r="BN350" s="9">
        <v>57.158978163891703</v>
      </c>
      <c r="BY350" s="9"/>
      <c r="BZ350" s="9"/>
      <c r="CA350" s="33"/>
      <c r="CB350" s="9"/>
      <c r="CC350" s="9"/>
      <c r="CD350" s="33"/>
    </row>
    <row r="351" spans="1:82" x14ac:dyDescent="0.25">
      <c r="A351" s="6">
        <v>48.1</v>
      </c>
      <c r="B351" s="7" t="b">
        <v>1</v>
      </c>
      <c r="U351" s="9"/>
      <c r="V351" s="9"/>
      <c r="W351" s="10"/>
      <c r="X351" s="20"/>
      <c r="Y351" s="20"/>
      <c r="Z351" s="20"/>
      <c r="AA351" s="20"/>
      <c r="AB351" s="20"/>
      <c r="AC351" s="20"/>
      <c r="AD351" s="20"/>
      <c r="AE351" s="20"/>
      <c r="AG351" s="9"/>
      <c r="AH351" s="9"/>
      <c r="AI351" s="10"/>
      <c r="AJ351" s="20"/>
      <c r="AK351" s="20"/>
      <c r="AL351" s="20"/>
      <c r="AM351" s="20"/>
      <c r="AN351" s="20"/>
      <c r="AO351" s="20"/>
      <c r="AP351" s="20"/>
      <c r="AQ351" s="20"/>
      <c r="AS351" s="9"/>
      <c r="AT351" s="9"/>
      <c r="AU351" s="10"/>
      <c r="AV351" s="20"/>
      <c r="AW351" s="20"/>
      <c r="AX351" s="20"/>
      <c r="AY351" s="20"/>
      <c r="AZ351" s="20"/>
      <c r="BA351" s="20"/>
      <c r="BB351" s="20"/>
      <c r="BC351" s="20"/>
      <c r="BE351" s="20">
        <v>0.11834016393442623</v>
      </c>
      <c r="BF351" s="9">
        <v>55.9</v>
      </c>
      <c r="BG351" s="9">
        <v>57.955100222121274</v>
      </c>
      <c r="BH351" s="9">
        <v>57.571282828968279</v>
      </c>
      <c r="BI351" s="9">
        <v>8.718808897892961</v>
      </c>
      <c r="BJ351" s="9">
        <v>58.326456763705956</v>
      </c>
      <c r="BK351" s="9">
        <v>57.695656178583768</v>
      </c>
      <c r="BL351" s="9">
        <v>51.402088385294711</v>
      </c>
      <c r="BM351" s="9">
        <f ca="1"/>
        <v>57.799116446152183</v>
      </c>
      <c r="BN351" s="9">
        <v>57.17768332954634</v>
      </c>
      <c r="BY351" s="9"/>
      <c r="BZ351" s="9"/>
      <c r="CA351" s="33"/>
      <c r="CB351" s="9"/>
      <c r="CC351" s="9"/>
      <c r="CD351" s="33"/>
    </row>
    <row r="352" spans="1:82" x14ac:dyDescent="0.25">
      <c r="A352" s="6">
        <v>46.4</v>
      </c>
      <c r="B352" s="7" t="b">
        <v>1</v>
      </c>
      <c r="U352" s="9"/>
      <c r="V352" s="9"/>
      <c r="W352" s="10"/>
      <c r="X352" s="20"/>
      <c r="Y352" s="20"/>
      <c r="Z352" s="20"/>
      <c r="AA352" s="20"/>
      <c r="AB352" s="20"/>
      <c r="AC352" s="20"/>
      <c r="AD352" s="20"/>
      <c r="AE352" s="20"/>
      <c r="AG352" s="9"/>
      <c r="AH352" s="9"/>
      <c r="AI352" s="10"/>
      <c r="AJ352" s="20"/>
      <c r="AK352" s="20"/>
      <c r="AL352" s="20"/>
      <c r="AM352" s="20"/>
      <c r="AN352" s="20"/>
      <c r="AO352" s="20"/>
      <c r="AP352" s="20"/>
      <c r="AQ352" s="20"/>
      <c r="AS352" s="9"/>
      <c r="AT352" s="9"/>
      <c r="AU352" s="10"/>
      <c r="AV352" s="20"/>
      <c r="AW352" s="20"/>
      <c r="AX352" s="20"/>
      <c r="AY352" s="20"/>
      <c r="AZ352" s="20"/>
      <c r="BA352" s="20"/>
      <c r="BB352" s="20"/>
      <c r="BC352" s="20"/>
      <c r="BE352" s="20">
        <v>0.11868169398907104</v>
      </c>
      <c r="BF352" s="9">
        <v>56</v>
      </c>
      <c r="BG352" s="9">
        <v>57.971504306191484</v>
      </c>
      <c r="BH352" s="9">
        <v>57.585867506437381</v>
      </c>
      <c r="BI352" s="9">
        <v>8.7456298713760905</v>
      </c>
      <c r="BJ352" s="9">
        <v>58.346125633438028</v>
      </c>
      <c r="BK352" s="9">
        <v>57.71080835879971</v>
      </c>
      <c r="BL352" s="9">
        <v>51.423941011476806</v>
      </c>
      <c r="BM352" s="9">
        <f ca="1"/>
        <v>57.813739364670738</v>
      </c>
      <c r="BN352" s="9">
        <v>57.196355362556744</v>
      </c>
      <c r="BY352" s="9"/>
      <c r="BZ352" s="9"/>
      <c r="CA352" s="33"/>
      <c r="CB352" s="9"/>
      <c r="CC352" s="9"/>
      <c r="CD352" s="33"/>
    </row>
    <row r="353" spans="1:82" x14ac:dyDescent="0.25">
      <c r="A353" s="6">
        <v>46</v>
      </c>
      <c r="B353" s="7" t="b">
        <v>1</v>
      </c>
      <c r="U353" s="9"/>
      <c r="V353" s="9"/>
      <c r="W353" s="10"/>
      <c r="X353" s="20"/>
      <c r="Y353" s="20"/>
      <c r="Z353" s="20"/>
      <c r="AA353" s="20"/>
      <c r="AB353" s="20"/>
      <c r="AC353" s="20"/>
      <c r="AD353" s="20"/>
      <c r="AE353" s="20"/>
      <c r="AG353" s="9"/>
      <c r="AH353" s="9"/>
      <c r="AI353" s="10"/>
      <c r="AJ353" s="20"/>
      <c r="AK353" s="20"/>
      <c r="AL353" s="20"/>
      <c r="AM353" s="20"/>
      <c r="AN353" s="20"/>
      <c r="AO353" s="20"/>
      <c r="AP353" s="20"/>
      <c r="AQ353" s="20"/>
      <c r="AS353" s="9"/>
      <c r="AT353" s="9"/>
      <c r="AU353" s="10"/>
      <c r="AV353" s="20"/>
      <c r="AW353" s="20"/>
      <c r="AX353" s="20"/>
      <c r="AY353" s="20"/>
      <c r="AZ353" s="20"/>
      <c r="BA353" s="20"/>
      <c r="BB353" s="20"/>
      <c r="BC353" s="20"/>
      <c r="BE353" s="20">
        <v>0.11902322404371585</v>
      </c>
      <c r="BF353" s="9">
        <v>56</v>
      </c>
      <c r="BG353" s="9">
        <v>57.987875072211096</v>
      </c>
      <c r="BH353" s="9">
        <v>57.600426244744398</v>
      </c>
      <c r="BI353" s="9">
        <v>8.7724612405856419</v>
      </c>
      <c r="BJ353" s="9">
        <v>58.365748469977305</v>
      </c>
      <c r="BK353" s="9">
        <v>57.72593244875425</v>
      </c>
      <c r="BL353" s="9">
        <v>51.445762217586882</v>
      </c>
      <c r="BM353" s="9">
        <f ca="1"/>
        <v>57.828335177185224</v>
      </c>
      <c r="BN353" s="9">
        <v>57.214994429047977</v>
      </c>
      <c r="BY353" s="9"/>
      <c r="BZ353" s="9"/>
      <c r="CA353" s="33"/>
      <c r="CB353" s="9"/>
      <c r="CC353" s="9"/>
      <c r="CD353" s="33"/>
    </row>
    <row r="354" spans="1:82" x14ac:dyDescent="0.25">
      <c r="A354" s="6">
        <v>46.7</v>
      </c>
      <c r="B354" s="7" t="b">
        <v>1</v>
      </c>
      <c r="U354" s="9"/>
      <c r="V354" s="9"/>
      <c r="W354" s="10"/>
      <c r="X354" s="20"/>
      <c r="Y354" s="20"/>
      <c r="Z354" s="20"/>
      <c r="AA354" s="20"/>
      <c r="AB354" s="20"/>
      <c r="AC354" s="20"/>
      <c r="AD354" s="20"/>
      <c r="AE354" s="20"/>
      <c r="AG354" s="9"/>
      <c r="AH354" s="9"/>
      <c r="AI354" s="10"/>
      <c r="AJ354" s="20"/>
      <c r="AK354" s="20"/>
      <c r="AL354" s="20"/>
      <c r="AM354" s="20"/>
      <c r="AN354" s="20"/>
      <c r="AO354" s="20"/>
      <c r="AP354" s="20"/>
      <c r="AQ354" s="20"/>
      <c r="AS354" s="9"/>
      <c r="AT354" s="9"/>
      <c r="AU354" s="10"/>
      <c r="AV354" s="20"/>
      <c r="AW354" s="20"/>
      <c r="AX354" s="20"/>
      <c r="AY354" s="20"/>
      <c r="AZ354" s="20"/>
      <c r="BA354" s="20"/>
      <c r="BB354" s="20"/>
      <c r="BC354" s="20"/>
      <c r="BE354" s="20">
        <v>0.11936475409836066</v>
      </c>
      <c r="BF354" s="9">
        <v>56</v>
      </c>
      <c r="BG354" s="9">
        <v>58.004212703424145</v>
      </c>
      <c r="BH354" s="9">
        <v>57.614959185372378</v>
      </c>
      <c r="BI354" s="9">
        <v>8.7993030135834331</v>
      </c>
      <c r="BJ354" s="9">
        <v>58.385325526848177</v>
      </c>
      <c r="BK354" s="9">
        <v>57.741028601594167</v>
      </c>
      <c r="BL354" s="9">
        <v>51.467552138765384</v>
      </c>
      <c r="BM354" s="9">
        <f ca="1"/>
        <v>57.842904024682127</v>
      </c>
      <c r="BN354" s="9">
        <v>57.233600693857426</v>
      </c>
      <c r="BY354" s="9"/>
      <c r="BZ354" s="9"/>
      <c r="CA354" s="33"/>
      <c r="CB354" s="9"/>
      <c r="CC354" s="9"/>
      <c r="CD354" s="33"/>
    </row>
    <row r="355" spans="1:82" x14ac:dyDescent="0.25">
      <c r="A355" s="6">
        <v>47.8</v>
      </c>
      <c r="B355" s="7" t="b">
        <v>1</v>
      </c>
      <c r="U355" s="9"/>
      <c r="V355" s="9"/>
      <c r="W355" s="10"/>
      <c r="X355" s="20"/>
      <c r="Y355" s="20"/>
      <c r="Z355" s="20"/>
      <c r="AA355" s="20"/>
      <c r="AB355" s="20"/>
      <c r="AC355" s="20"/>
      <c r="AD355" s="20"/>
      <c r="AE355" s="20"/>
      <c r="AG355" s="9"/>
      <c r="AH355" s="9"/>
      <c r="AI355" s="10"/>
      <c r="AJ355" s="20"/>
      <c r="AK355" s="20"/>
      <c r="AL355" s="20"/>
      <c r="AM355" s="20"/>
      <c r="AN355" s="20"/>
      <c r="AO355" s="20"/>
      <c r="AP355" s="20"/>
      <c r="AQ355" s="20"/>
      <c r="AS355" s="9"/>
      <c r="AT355" s="9"/>
      <c r="AU355" s="10"/>
      <c r="AV355" s="20"/>
      <c r="AW355" s="20"/>
      <c r="AX355" s="20"/>
      <c r="AY355" s="20"/>
      <c r="AZ355" s="20"/>
      <c r="BA355" s="20"/>
      <c r="BB355" s="20"/>
      <c r="BC355" s="20"/>
      <c r="BE355" s="20">
        <v>0.11970628415300547</v>
      </c>
      <c r="BF355" s="9">
        <v>56</v>
      </c>
      <c r="BG355" s="9">
        <v>58.020517381574592</v>
      </c>
      <c r="BH355" s="9">
        <v>57.629466468668461</v>
      </c>
      <c r="BI355" s="9">
        <v>8.8261551984406754</v>
      </c>
      <c r="BJ355" s="9">
        <v>58.404857055482545</v>
      </c>
      <c r="BK355" s="9">
        <v>57.756096969230377</v>
      </c>
      <c r="BL355" s="9">
        <v>51.489310909186763</v>
      </c>
      <c r="BM355" s="9">
        <f ca="1"/>
        <v>57.857446047033889</v>
      </c>
      <c r="BN355" s="9">
        <v>57.252174320548491</v>
      </c>
      <c r="BY355" s="9"/>
      <c r="BZ355" s="9"/>
      <c r="CA355" s="33"/>
      <c r="CB355" s="9"/>
      <c r="CC355" s="9"/>
      <c r="CD355" s="33"/>
    </row>
    <row r="356" spans="1:82" x14ac:dyDescent="0.25">
      <c r="A356" s="6">
        <v>75</v>
      </c>
      <c r="B356" s="7" t="b">
        <v>1</v>
      </c>
      <c r="U356" s="9"/>
      <c r="V356" s="9"/>
      <c r="W356" s="10"/>
      <c r="X356" s="20"/>
      <c r="Y356" s="20"/>
      <c r="Z356" s="20"/>
      <c r="AA356" s="20"/>
      <c r="AB356" s="20"/>
      <c r="AC356" s="20"/>
      <c r="AD356" s="20"/>
      <c r="AE356" s="20"/>
      <c r="AG356" s="9"/>
      <c r="AH356" s="9"/>
      <c r="AI356" s="10"/>
      <c r="AJ356" s="20"/>
      <c r="AK356" s="20"/>
      <c r="AL356" s="20"/>
      <c r="AM356" s="20"/>
      <c r="AN356" s="20"/>
      <c r="AO356" s="20"/>
      <c r="AP356" s="20"/>
      <c r="AQ356" s="20"/>
      <c r="AS356" s="9"/>
      <c r="AT356" s="9"/>
      <c r="AU356" s="10"/>
      <c r="AV356" s="20"/>
      <c r="AW356" s="20"/>
      <c r="AX356" s="20"/>
      <c r="AY356" s="20"/>
      <c r="AZ356" s="20"/>
      <c r="BA356" s="20"/>
      <c r="BB356" s="20"/>
      <c r="BC356" s="20"/>
      <c r="BE356" s="20">
        <v>0.12004781420765027</v>
      </c>
      <c r="BF356" s="9">
        <v>56</v>
      </c>
      <c r="BG356" s="9">
        <v>58.036789286922982</v>
      </c>
      <c r="BH356" s="9">
        <v>57.643948233856079</v>
      </c>
      <c r="BI356" s="9">
        <v>8.8530178032379858</v>
      </c>
      <c r="BJ356" s="9">
        <v>58.424343305242878</v>
      </c>
      <c r="BK356" s="9">
        <v>57.77113770235156</v>
      </c>
      <c r="BL356" s="9">
        <v>51.511038662069154</v>
      </c>
      <c r="BM356" s="9">
        <f ca="1"/>
        <v>57.871961383010778</v>
      </c>
      <c r="BN356" s="9">
        <v>57.27071547142409</v>
      </c>
      <c r="BY356" s="9"/>
      <c r="BZ356" s="9"/>
      <c r="CA356" s="33"/>
      <c r="CB356" s="9"/>
      <c r="CC356" s="9"/>
      <c r="CD356" s="33"/>
    </row>
    <row r="357" spans="1:82" x14ac:dyDescent="0.25">
      <c r="A357" s="6">
        <v>74.8</v>
      </c>
      <c r="B357" s="7" t="b">
        <v>1</v>
      </c>
      <c r="U357" s="9"/>
      <c r="V357" s="9"/>
      <c r="W357" s="10"/>
      <c r="X357" s="20"/>
      <c r="Y357" s="20"/>
      <c r="Z357" s="20"/>
      <c r="AA357" s="20"/>
      <c r="AB357" s="20"/>
      <c r="AC357" s="20"/>
      <c r="AD357" s="20"/>
      <c r="AE357" s="20"/>
      <c r="AG357" s="9"/>
      <c r="AH357" s="9"/>
      <c r="AI357" s="10"/>
      <c r="AJ357" s="20"/>
      <c r="AK357" s="20"/>
      <c r="AL357" s="20"/>
      <c r="AM357" s="20"/>
      <c r="AN357" s="20"/>
      <c r="AO357" s="20"/>
      <c r="AP357" s="20"/>
      <c r="AQ357" s="20"/>
      <c r="AS357" s="9"/>
      <c r="AT357" s="9"/>
      <c r="AU357" s="10"/>
      <c r="AV357" s="20"/>
      <c r="AW357" s="20"/>
      <c r="AX357" s="20"/>
      <c r="AY357" s="20"/>
      <c r="AZ357" s="20"/>
      <c r="BA357" s="20"/>
      <c r="BB357" s="20"/>
      <c r="BC357" s="20"/>
      <c r="BE357" s="20">
        <v>0.12038934426229508</v>
      </c>
      <c r="BF357" s="9">
        <v>56</v>
      </c>
      <c r="BG357" s="9">
        <v>58.053028598262706</v>
      </c>
      <c r="BH357" s="9">
        <v>57.658404619047239</v>
      </c>
      <c r="BI357" s="9">
        <v>8.8798908360653623</v>
      </c>
      <c r="BJ357" s="9">
        <v>58.443784523445181</v>
      </c>
      <c r="BK357" s="9">
        <v>57.78615095043746</v>
      </c>
      <c r="BL357" s="9">
        <v>51.532735529683833</v>
      </c>
      <c r="BM357" s="9">
        <f ca="1"/>
        <v>57.886450170292846</v>
      </c>
      <c r="BN357" s="9">
        <v>57.289224307539932</v>
      </c>
      <c r="BY357" s="9"/>
      <c r="BZ357" s="9"/>
      <c r="CA357" s="33"/>
      <c r="CB357" s="9"/>
      <c r="CC357" s="9"/>
      <c r="CD357" s="33"/>
    </row>
    <row r="358" spans="1:82" x14ac:dyDescent="0.25">
      <c r="A358" s="6">
        <v>74.7</v>
      </c>
      <c r="B358" s="7" t="b">
        <v>1</v>
      </c>
      <c r="U358" s="9"/>
      <c r="V358" s="9"/>
      <c r="W358" s="10"/>
      <c r="X358" s="20"/>
      <c r="Y358" s="20"/>
      <c r="Z358" s="20"/>
      <c r="AA358" s="20"/>
      <c r="AB358" s="20"/>
      <c r="AC358" s="20"/>
      <c r="AD358" s="20"/>
      <c r="AE358" s="20"/>
      <c r="AG358" s="9"/>
      <c r="AH358" s="9"/>
      <c r="AI358" s="10"/>
      <c r="AJ358" s="20"/>
      <c r="AK358" s="20"/>
      <c r="AL358" s="20"/>
      <c r="AM358" s="20"/>
      <c r="AN358" s="20"/>
      <c r="AO358" s="20"/>
      <c r="AP358" s="20"/>
      <c r="AQ358" s="20"/>
      <c r="AS358" s="9"/>
      <c r="AT358" s="9"/>
      <c r="AU358" s="10"/>
      <c r="AV358" s="20"/>
      <c r="AW358" s="20"/>
      <c r="AX358" s="20"/>
      <c r="AY358" s="20"/>
      <c r="AZ358" s="20"/>
      <c r="BA358" s="20"/>
      <c r="BB358" s="20"/>
      <c r="BC358" s="20"/>
      <c r="BE358" s="20">
        <v>0.12073087431693989</v>
      </c>
      <c r="BF358" s="9">
        <v>56</v>
      </c>
      <c r="BG358" s="9">
        <v>58.069235492936208</v>
      </c>
      <c r="BH358" s="9">
        <v>57.672835761254738</v>
      </c>
      <c r="BI358" s="9">
        <v>8.9067743050222532</v>
      </c>
      <c r="BJ358" s="9">
        <v>58.463180955381567</v>
      </c>
      <c r="BK358" s="9">
        <v>57.801136861772122</v>
      </c>
      <c r="BL358" s="9">
        <v>51.554401643364656</v>
      </c>
      <c r="BM358" s="9">
        <f ca="1"/>
        <v>57.900912545481539</v>
      </c>
      <c r="BN358" s="9">
        <v>57.307700988717656</v>
      </c>
      <c r="BY358" s="9"/>
      <c r="BZ358" s="9"/>
      <c r="CA358" s="33"/>
      <c r="CB358" s="9"/>
      <c r="CC358" s="9"/>
      <c r="CD358" s="33"/>
    </row>
    <row r="359" spans="1:82" x14ac:dyDescent="0.25">
      <c r="A359" s="6">
        <v>74.5</v>
      </c>
      <c r="B359" s="7" t="b">
        <v>1</v>
      </c>
      <c r="U359" s="9"/>
      <c r="V359" s="9"/>
      <c r="W359" s="10"/>
      <c r="X359" s="20"/>
      <c r="Y359" s="20"/>
      <c r="Z359" s="20"/>
      <c r="AA359" s="20"/>
      <c r="AB359" s="20"/>
      <c r="AC359" s="20"/>
      <c r="AD359" s="20"/>
      <c r="AE359" s="20"/>
      <c r="AG359" s="9"/>
      <c r="AH359" s="9"/>
      <c r="AI359" s="10"/>
      <c r="AJ359" s="20"/>
      <c r="AK359" s="20"/>
      <c r="AL359" s="20"/>
      <c r="AM359" s="20"/>
      <c r="AN359" s="20"/>
      <c r="AO359" s="20"/>
      <c r="AP359" s="20"/>
      <c r="AQ359" s="20"/>
      <c r="AS359" s="9"/>
      <c r="AT359" s="9"/>
      <c r="AU359" s="10"/>
      <c r="AV359" s="20"/>
      <c r="AW359" s="20"/>
      <c r="AX359" s="20"/>
      <c r="AY359" s="20"/>
      <c r="AZ359" s="20"/>
      <c r="BA359" s="20"/>
      <c r="BB359" s="20"/>
      <c r="BC359" s="20"/>
      <c r="BE359" s="20">
        <v>0.1210724043715847</v>
      </c>
      <c r="BF359" s="9">
        <v>56</v>
      </c>
      <c r="BG359" s="9">
        <v>58.085410146850933</v>
      </c>
      <c r="BH359" s="9">
        <v>57.687241796403988</v>
      </c>
      <c r="BI359" s="9">
        <v>8.9336682182175498</v>
      </c>
      <c r="BJ359" s="9">
        <v>58.482532844342515</v>
      </c>
      <c r="BK359" s="9">
        <v>57.816095583456821</v>
      </c>
      <c r="BL359" s="9">
        <v>51.576037133517332</v>
      </c>
      <c r="BM359" s="9">
        <f ca="1"/>
        <v>57.915348644111212</v>
      </c>
      <c r="BN359" s="9">
        <v>57.326145673557789</v>
      </c>
      <c r="BY359" s="9"/>
      <c r="BZ359" s="9"/>
      <c r="CA359" s="33"/>
      <c r="CB359" s="9"/>
      <c r="CC359" s="9"/>
      <c r="CD359" s="33"/>
    </row>
    <row r="360" spans="1:82" x14ac:dyDescent="0.25">
      <c r="A360" s="6">
        <v>74.099999999999994</v>
      </c>
      <c r="B360" s="7" t="b">
        <v>1</v>
      </c>
      <c r="U360" s="9"/>
      <c r="V360" s="9"/>
      <c r="W360" s="10"/>
      <c r="X360" s="20"/>
      <c r="Y360" s="20"/>
      <c r="Z360" s="20"/>
      <c r="AA360" s="20"/>
      <c r="AB360" s="20"/>
      <c r="AC360" s="20"/>
      <c r="AD360" s="20"/>
      <c r="AE360" s="20"/>
      <c r="AG360" s="9"/>
      <c r="AH360" s="9"/>
      <c r="AI360" s="10"/>
      <c r="AJ360" s="20"/>
      <c r="AK360" s="20"/>
      <c r="AL360" s="20"/>
      <c r="AM360" s="20"/>
      <c r="AN360" s="20"/>
      <c r="AO360" s="20"/>
      <c r="AP360" s="20"/>
      <c r="AQ360" s="20"/>
      <c r="AS360" s="9"/>
      <c r="AT360" s="9"/>
      <c r="AU360" s="10"/>
      <c r="AV360" s="20"/>
      <c r="AW360" s="20"/>
      <c r="AX360" s="20"/>
      <c r="AY360" s="20"/>
      <c r="AZ360" s="20"/>
      <c r="BA360" s="20"/>
      <c r="BB360" s="20"/>
      <c r="BC360" s="20"/>
      <c r="BE360" s="20">
        <v>0.12141393442622951</v>
      </c>
      <c r="BF360" s="9">
        <v>56</v>
      </c>
      <c r="BG360" s="9">
        <v>58.101552734494931</v>
      </c>
      <c r="BH360" s="9">
        <v>57.701622859344809</v>
      </c>
      <c r="BI360" s="9">
        <v>8.9605725837695722</v>
      </c>
      <c r="BJ360" s="9">
        <v>58.501840431638769</v>
      </c>
      <c r="BK360" s="9">
        <v>57.831027261422975</v>
      </c>
      <c r="BL360" s="9">
        <v>51.597642129628561</v>
      </c>
      <c r="BM360" s="9">
        <f ca="1"/>
        <v>57.929758600660506</v>
      </c>
      <c r="BN360" s="9">
        <v>57.344558519452534</v>
      </c>
      <c r="BY360" s="9"/>
      <c r="BZ360" s="9"/>
      <c r="CA360" s="33"/>
      <c r="CB360" s="9"/>
      <c r="CC360" s="9"/>
      <c r="CD360" s="33"/>
    </row>
    <row r="361" spans="1:82" x14ac:dyDescent="0.25">
      <c r="A361" s="6">
        <v>73.8</v>
      </c>
      <c r="B361" s="7" t="b">
        <v>1</v>
      </c>
      <c r="U361" s="9"/>
      <c r="V361" s="9"/>
      <c r="W361" s="10"/>
      <c r="X361" s="20"/>
      <c r="Y361" s="20"/>
      <c r="Z361" s="20"/>
      <c r="AA361" s="20"/>
      <c r="AB361" s="20"/>
      <c r="AC361" s="20"/>
      <c r="AD361" s="20"/>
      <c r="AE361" s="20"/>
      <c r="AG361" s="9"/>
      <c r="AH361" s="9"/>
      <c r="AI361" s="10"/>
      <c r="AJ361" s="20"/>
      <c r="AK361" s="20"/>
      <c r="AL361" s="20"/>
      <c r="AM361" s="20"/>
      <c r="AN361" s="20"/>
      <c r="AO361" s="20"/>
      <c r="AP361" s="20"/>
      <c r="AQ361" s="20"/>
      <c r="AS361" s="9"/>
      <c r="AT361" s="9"/>
      <c r="AU361" s="10"/>
      <c r="AV361" s="20"/>
      <c r="AW361" s="20"/>
      <c r="AX361" s="20"/>
      <c r="AY361" s="20"/>
      <c r="AZ361" s="20"/>
      <c r="BA361" s="20"/>
      <c r="BB361" s="20"/>
      <c r="BC361" s="20"/>
      <c r="BE361" s="20">
        <v>0.12175546448087432</v>
      </c>
      <c r="BF361" s="9">
        <v>56.1</v>
      </c>
      <c r="BG361" s="9">
        <v>58.117663428952461</v>
      </c>
      <c r="BH361" s="9">
        <v>57.715979083862933</v>
      </c>
      <c r="BI361" s="9">
        <v>8.9874874098061284</v>
      </c>
      <c r="BJ361" s="9">
        <v>58.521103956623129</v>
      </c>
      <c r="BK361" s="9">
        <v>57.84593204044468</v>
      </c>
      <c r="BL361" s="9">
        <v>51.619216760275073</v>
      </c>
      <c r="BM361" s="9">
        <f ca="1"/>
        <v>57.94414254856359</v>
      </c>
      <c r="BN361" s="9">
        <v>57.362939682598338</v>
      </c>
      <c r="BY361" s="9"/>
      <c r="BZ361" s="9"/>
      <c r="CA361" s="33"/>
      <c r="CB361" s="9"/>
      <c r="CC361" s="9"/>
      <c r="CD361" s="33"/>
    </row>
    <row r="362" spans="1:82" x14ac:dyDescent="0.25">
      <c r="A362" s="6">
        <v>73.599999999999994</v>
      </c>
      <c r="B362" s="7" t="b">
        <v>1</v>
      </c>
      <c r="U362" s="9"/>
      <c r="V362" s="9"/>
      <c r="W362" s="10"/>
      <c r="X362" s="20"/>
      <c r="Y362" s="20"/>
      <c r="Z362" s="20"/>
      <c r="AA362" s="20"/>
      <c r="AB362" s="20"/>
      <c r="AC362" s="20"/>
      <c r="AD362" s="20"/>
      <c r="AE362" s="20"/>
      <c r="AG362" s="9"/>
      <c r="AH362" s="9"/>
      <c r="AI362" s="10"/>
      <c r="AJ362" s="20"/>
      <c r="AK362" s="20"/>
      <c r="AL362" s="20"/>
      <c r="AM362" s="20"/>
      <c r="AN362" s="20"/>
      <c r="AO362" s="20"/>
      <c r="AP362" s="20"/>
      <c r="AQ362" s="20"/>
      <c r="AS362" s="9"/>
      <c r="AT362" s="9"/>
      <c r="AU362" s="10"/>
      <c r="AV362" s="20"/>
      <c r="AW362" s="20"/>
      <c r="AX362" s="20"/>
      <c r="AY362" s="20"/>
      <c r="AZ362" s="20"/>
      <c r="BA362" s="20"/>
      <c r="BB362" s="20"/>
      <c r="BC362" s="20"/>
      <c r="BE362" s="20">
        <v>0.12209699453551913</v>
      </c>
      <c r="BF362" s="9">
        <v>56.1</v>
      </c>
      <c r="BG362" s="9">
        <v>58.133742401919157</v>
      </c>
      <c r="BH362" s="9">
        <v>57.730310602691553</v>
      </c>
      <c r="BI362" s="9">
        <v>9.0144127044645206</v>
      </c>
      <c r="BJ362" s="9">
        <v>58.540323656711656</v>
      </c>
      <c r="BK362" s="9">
        <v>57.860810064151302</v>
      </c>
      <c r="BL362" s="9">
        <v>51.640761153132587</v>
      </c>
      <c r="BM362" s="9">
        <f ca="1"/>
        <v>57.95850062022113</v>
      </c>
      <c r="BN362" s="9">
        <v>57.381289318008385</v>
      </c>
      <c r="BY362" s="9"/>
      <c r="BZ362" s="9"/>
      <c r="CA362" s="33"/>
      <c r="CB362" s="9"/>
      <c r="CC362" s="9"/>
      <c r="CD362" s="33"/>
    </row>
    <row r="363" spans="1:82" x14ac:dyDescent="0.25">
      <c r="A363" s="6">
        <v>73.400000000000006</v>
      </c>
      <c r="B363" s="7" t="b">
        <v>1</v>
      </c>
      <c r="U363" s="9"/>
      <c r="V363" s="9"/>
      <c r="W363" s="10"/>
      <c r="X363" s="20"/>
      <c r="Y363" s="20"/>
      <c r="Z363" s="20"/>
      <c r="AA363" s="20"/>
      <c r="AB363" s="20"/>
      <c r="AC363" s="20"/>
      <c r="AD363" s="20"/>
      <c r="AE363" s="20"/>
      <c r="AG363" s="9"/>
      <c r="AH363" s="9"/>
      <c r="AI363" s="10"/>
      <c r="AJ363" s="20"/>
      <c r="AK363" s="20"/>
      <c r="AL363" s="20"/>
      <c r="AM363" s="20"/>
      <c r="AN363" s="20"/>
      <c r="AO363" s="20"/>
      <c r="AP363" s="20"/>
      <c r="AQ363" s="20"/>
      <c r="AS363" s="9"/>
      <c r="AT363" s="9"/>
      <c r="AU363" s="10"/>
      <c r="AV363" s="20"/>
      <c r="AW363" s="20"/>
      <c r="AX363" s="20"/>
      <c r="AY363" s="20"/>
      <c r="AZ363" s="20"/>
      <c r="BA363" s="20"/>
      <c r="BB363" s="20"/>
      <c r="BC363" s="20"/>
      <c r="BE363" s="20">
        <v>0.12243852459016394</v>
      </c>
      <c r="BF363" s="9">
        <v>56.1</v>
      </c>
      <c r="BG363" s="9">
        <v>58.149789823717157</v>
      </c>
      <c r="BH363" s="9">
        <v>57.744617547522573</v>
      </c>
      <c r="BI363" s="9">
        <v>9.0413484758915192</v>
      </c>
      <c r="BJ363" s="9">
        <v>58.559499767404823</v>
      </c>
      <c r="BK363" s="9">
        <v>57.875661475039699</v>
      </c>
      <c r="BL363" s="9">
        <v>51.662275434984586</v>
      </c>
      <c r="BM363" s="9">
        <f ca="1"/>
        <v>57.972832947011291</v>
      </c>
      <c r="BN363" s="9">
        <v>57.39960757952484</v>
      </c>
      <c r="BY363" s="9"/>
      <c r="BZ363" s="9"/>
      <c r="CA363" s="33"/>
      <c r="CB363" s="9"/>
      <c r="CC363" s="9"/>
      <c r="CD363" s="33"/>
    </row>
    <row r="364" spans="1:82" x14ac:dyDescent="0.25">
      <c r="A364" s="6">
        <v>73.3</v>
      </c>
      <c r="B364" s="7" t="b">
        <v>1</v>
      </c>
      <c r="U364" s="9"/>
      <c r="V364" s="9"/>
      <c r="W364" s="10"/>
      <c r="X364" s="20"/>
      <c r="Y364" s="20"/>
      <c r="Z364" s="20"/>
      <c r="AA364" s="20"/>
      <c r="AB364" s="20"/>
      <c r="AC364" s="20"/>
      <c r="AD364" s="20"/>
      <c r="AE364" s="20"/>
      <c r="AG364" s="9"/>
      <c r="AH364" s="9"/>
      <c r="AI364" s="10"/>
      <c r="AJ364" s="20"/>
      <c r="AK364" s="20"/>
      <c r="AL364" s="20"/>
      <c r="AM364" s="20"/>
      <c r="AN364" s="20"/>
      <c r="AO364" s="20"/>
      <c r="AP364" s="20"/>
      <c r="AQ364" s="20"/>
      <c r="AS364" s="9"/>
      <c r="AT364" s="9"/>
      <c r="AU364" s="10"/>
      <c r="AV364" s="20"/>
      <c r="AW364" s="20"/>
      <c r="AX364" s="20"/>
      <c r="AY364" s="20"/>
      <c r="AZ364" s="20"/>
      <c r="BA364" s="20"/>
      <c r="BB364" s="20"/>
      <c r="BC364" s="20"/>
      <c r="BE364" s="20">
        <v>0.12278005464480875</v>
      </c>
      <c r="BF364" s="9">
        <v>56.2</v>
      </c>
      <c r="BG364" s="9">
        <v>58.165805863309963</v>
      </c>
      <c r="BH364" s="9">
        <v>57.758900049017768</v>
      </c>
      <c r="BI364" s="9">
        <v>9.0682947322434426</v>
      </c>
      <c r="BJ364" s="9">
        <v>58.578632522308311</v>
      </c>
      <c r="BK364" s="9">
        <v>57.890486414486404</v>
      </c>
      <c r="BL364" s="9">
        <v>51.683759731731058</v>
      </c>
      <c r="BM364" s="9">
        <f ca="1"/>
        <v>57.987139659300468</v>
      </c>
      <c r="BN364" s="9">
        <v>57.417894619830989</v>
      </c>
      <c r="BY364" s="9"/>
      <c r="BZ364" s="9"/>
      <c r="CA364" s="33"/>
      <c r="CB364" s="9"/>
      <c r="CC364" s="9"/>
      <c r="CD364" s="33"/>
    </row>
    <row r="365" spans="1:82" x14ac:dyDescent="0.25">
      <c r="A365" s="6">
        <v>73</v>
      </c>
      <c r="B365" s="7" t="b">
        <v>1</v>
      </c>
      <c r="U365" s="9"/>
      <c r="V365" s="9"/>
      <c r="W365" s="10"/>
      <c r="X365" s="20"/>
      <c r="Y365" s="20"/>
      <c r="Z365" s="20"/>
      <c r="AA365" s="20"/>
      <c r="AB365" s="20"/>
      <c r="AC365" s="20"/>
      <c r="AD365" s="20"/>
      <c r="AE365" s="20"/>
      <c r="AG365" s="9"/>
      <c r="AH365" s="9"/>
      <c r="AI365" s="10"/>
      <c r="AJ365" s="20"/>
      <c r="AK365" s="20"/>
      <c r="AL365" s="20"/>
      <c r="AM365" s="20"/>
      <c r="AN365" s="20"/>
      <c r="AO365" s="20"/>
      <c r="AP365" s="20"/>
      <c r="AQ365" s="20"/>
      <c r="AS365" s="9"/>
      <c r="AT365" s="9"/>
      <c r="AU365" s="10"/>
      <c r="AV365" s="20"/>
      <c r="AW365" s="20"/>
      <c r="AX365" s="20"/>
      <c r="AY365" s="20"/>
      <c r="AZ365" s="20"/>
      <c r="BA365" s="20"/>
      <c r="BB365" s="20"/>
      <c r="BC365" s="20"/>
      <c r="BE365" s="20">
        <v>0.12312158469945356</v>
      </c>
      <c r="BF365" s="9">
        <v>56.2</v>
      </c>
      <c r="BG365" s="9">
        <v>58.181790688317037</v>
      </c>
      <c r="BH365" s="9">
        <v>57.773158236819562</v>
      </c>
      <c r="BI365" s="9">
        <v>9.0952514816860983</v>
      </c>
      <c r="BJ365" s="9">
        <v>58.597722153153413</v>
      </c>
      <c r="BK365" s="9">
        <v>57.905285022759571</v>
      </c>
      <c r="BL365" s="9">
        <v>51.705214168397063</v>
      </c>
      <c r="BM365" s="9">
        <f ca="1"/>
        <v>58.001420886453886</v>
      </c>
      <c r="BN365" s="9">
        <v>57.436150590463178</v>
      </c>
      <c r="BY365" s="9"/>
      <c r="BZ365" s="9"/>
      <c r="CA365" s="33"/>
      <c r="CB365" s="9"/>
      <c r="CC365" s="9"/>
      <c r="CD365" s="33"/>
    </row>
    <row r="366" spans="1:82" x14ac:dyDescent="0.25">
      <c r="A366" s="6">
        <v>72.7</v>
      </c>
      <c r="B366" s="7" t="b">
        <v>1</v>
      </c>
      <c r="U366" s="9"/>
      <c r="V366" s="9"/>
      <c r="W366" s="10"/>
      <c r="X366" s="20"/>
      <c r="Y366" s="20"/>
      <c r="Z366" s="20"/>
      <c r="AA366" s="20"/>
      <c r="AB366" s="20"/>
      <c r="AC366" s="20"/>
      <c r="AD366" s="20"/>
      <c r="AE366" s="20"/>
      <c r="AG366" s="9"/>
      <c r="AH366" s="9"/>
      <c r="AI366" s="10"/>
      <c r="AJ366" s="20"/>
      <c r="AK366" s="20"/>
      <c r="AL366" s="20"/>
      <c r="AM366" s="20"/>
      <c r="AN366" s="20"/>
      <c r="AO366" s="20"/>
      <c r="AP366" s="20"/>
      <c r="AQ366" s="20"/>
      <c r="AS366" s="9"/>
      <c r="AT366" s="9"/>
      <c r="AU366" s="10"/>
      <c r="AV366" s="20"/>
      <c r="AW366" s="20"/>
      <c r="AX366" s="20"/>
      <c r="AY366" s="20"/>
      <c r="AZ366" s="20"/>
      <c r="BA366" s="20"/>
      <c r="BB366" s="20"/>
      <c r="BC366" s="20"/>
      <c r="BE366" s="20">
        <v>0.12346311475409837</v>
      </c>
      <c r="BF366" s="9">
        <v>56.2</v>
      </c>
      <c r="BG366" s="9">
        <v>58.197744465028343</v>
      </c>
      <c r="BH366" s="9">
        <v>57.787392239562323</v>
      </c>
      <c r="BI366" s="9">
        <v>9.1222187323948738</v>
      </c>
      <c r="BJ366" s="9">
        <v>58.616768889817358</v>
      </c>
      <c r="BK366" s="9">
        <v>57.920057439030813</v>
      </c>
      <c r="BL366" s="9">
        <v>51.72663886914124</v>
      </c>
      <c r="BM366" s="9">
        <f ca="1"/>
        <v>58.015676756846119</v>
      </c>
      <c r="BN366" s="9">
        <v>57.454375641822637</v>
      </c>
      <c r="BY366" s="9"/>
      <c r="BZ366" s="9"/>
      <c r="CA366" s="33"/>
      <c r="CB366" s="9"/>
      <c r="CC366" s="9"/>
      <c r="CD366" s="33"/>
    </row>
    <row r="367" spans="1:82" x14ac:dyDescent="0.25">
      <c r="A367" s="6">
        <v>72</v>
      </c>
      <c r="B367" s="7" t="b">
        <v>1</v>
      </c>
      <c r="U367" s="9"/>
      <c r="V367" s="9"/>
      <c r="W367" s="10"/>
      <c r="X367" s="20"/>
      <c r="Y367" s="20"/>
      <c r="Z367" s="20"/>
      <c r="AA367" s="20"/>
      <c r="AB367" s="20"/>
      <c r="AC367" s="20"/>
      <c r="AD367" s="20"/>
      <c r="AE367" s="20"/>
      <c r="AG367" s="9"/>
      <c r="AH367" s="9"/>
      <c r="AI367" s="10"/>
      <c r="AJ367" s="20"/>
      <c r="AK367" s="20"/>
      <c r="AL367" s="20"/>
      <c r="AM367" s="20"/>
      <c r="AN367" s="20"/>
      <c r="AO367" s="20"/>
      <c r="AP367" s="20"/>
      <c r="AQ367" s="20"/>
      <c r="AS367" s="9"/>
      <c r="AT367" s="9"/>
      <c r="AU367" s="10"/>
      <c r="AV367" s="20"/>
      <c r="AW367" s="20"/>
      <c r="AX367" s="20"/>
      <c r="AY367" s="20"/>
      <c r="AZ367" s="20"/>
      <c r="BA367" s="20"/>
      <c r="BB367" s="20"/>
      <c r="BC367" s="20"/>
      <c r="BE367" s="20">
        <v>0.12380464480874318</v>
      </c>
      <c r="BF367" s="9">
        <v>56.2</v>
      </c>
      <c r="BG367" s="9">
        <v>58.213667358418554</v>
      </c>
      <c r="BH367" s="9">
        <v>57.801602184882427</v>
      </c>
      <c r="BI367" s="9">
        <v>9.149196492554708</v>
      </c>
      <c r="BJ367" s="9">
        <v>58.635772960343196</v>
      </c>
      <c r="BK367" s="9">
        <v>57.934803801386849</v>
      </c>
      <c r="BL367" s="9">
        <v>51.748033957264191</v>
      </c>
      <c r="BM367" s="9">
        <f ca="1"/>
        <v>58.029907397871412</v>
      </c>
      <c r="BN367" s="9">
        <v>57.472569923187123</v>
      </c>
      <c r="BY367" s="9"/>
      <c r="BZ367" s="9"/>
      <c r="CA367" s="33"/>
      <c r="CB367" s="9"/>
      <c r="CC367" s="9"/>
      <c r="CD367" s="33"/>
    </row>
    <row r="368" spans="1:82" x14ac:dyDescent="0.25">
      <c r="A368" s="6">
        <v>71.8</v>
      </c>
      <c r="B368" s="7" t="b">
        <v>1</v>
      </c>
      <c r="U368" s="9"/>
      <c r="V368" s="9"/>
      <c r="W368" s="10"/>
      <c r="X368" s="20"/>
      <c r="Y368" s="20"/>
      <c r="Z368" s="20"/>
      <c r="AA368" s="20"/>
      <c r="AB368" s="20"/>
      <c r="AC368" s="20"/>
      <c r="AD368" s="20"/>
      <c r="AE368" s="20"/>
      <c r="AG368" s="9"/>
      <c r="AH368" s="9"/>
      <c r="AI368" s="10"/>
      <c r="AJ368" s="20"/>
      <c r="AK368" s="20"/>
      <c r="AL368" s="20"/>
      <c r="AM368" s="20"/>
      <c r="AN368" s="20"/>
      <c r="AO368" s="20"/>
      <c r="AP368" s="20"/>
      <c r="AQ368" s="20"/>
      <c r="AS368" s="9"/>
      <c r="AT368" s="9"/>
      <c r="AU368" s="10"/>
      <c r="AV368" s="20"/>
      <c r="AW368" s="20"/>
      <c r="AX368" s="20"/>
      <c r="AY368" s="20"/>
      <c r="AZ368" s="20"/>
      <c r="BA368" s="20"/>
      <c r="BB368" s="20"/>
      <c r="BC368" s="20"/>
      <c r="BE368" s="20">
        <v>0.12414617486338798</v>
      </c>
      <c r="BF368" s="9">
        <v>56.2</v>
      </c>
      <c r="BG368" s="9">
        <v>58.229559532161126</v>
      </c>
      <c r="BH368" s="9">
        <v>57.815788199429441</v>
      </c>
      <c r="BI368" s="9">
        <v>9.1761847703600843</v>
      </c>
      <c r="BJ368" s="9">
        <v>58.654734590959485</v>
      </c>
      <c r="BK368" s="9">
        <v>57.949524246841023</v>
      </c>
      <c r="BL368" s="9">
        <v>51.769399555216729</v>
      </c>
      <c r="BM368" s="9">
        <f ca="1"/>
        <v>58.044112935953905</v>
      </c>
      <c r="BN368" s="9">
        <v>57.490733582722413</v>
      </c>
      <c r="BY368" s="9"/>
      <c r="BZ368" s="9"/>
      <c r="CA368" s="33"/>
      <c r="CB368" s="9"/>
      <c r="CC368" s="9"/>
      <c r="CD368" s="33"/>
    </row>
    <row r="369" spans="1:82" x14ac:dyDescent="0.25">
      <c r="A369" s="6">
        <v>71.400000000000006</v>
      </c>
      <c r="B369" s="7" t="b">
        <v>1</v>
      </c>
      <c r="U369" s="9"/>
      <c r="V369" s="9"/>
      <c r="W369" s="10"/>
      <c r="X369" s="20"/>
      <c r="Y369" s="20"/>
      <c r="Z369" s="20"/>
      <c r="AA369" s="20"/>
      <c r="AB369" s="20"/>
      <c r="AC369" s="20"/>
      <c r="AD369" s="20"/>
      <c r="AE369" s="20"/>
      <c r="AG369" s="9"/>
      <c r="AH369" s="9"/>
      <c r="AI369" s="10"/>
      <c r="AJ369" s="20"/>
      <c r="AK369" s="20"/>
      <c r="AL369" s="20"/>
      <c r="AM369" s="20"/>
      <c r="AN369" s="20"/>
      <c r="AO369" s="20"/>
      <c r="AP369" s="20"/>
      <c r="AQ369" s="20"/>
      <c r="AS369" s="9"/>
      <c r="AT369" s="9"/>
      <c r="AU369" s="10"/>
      <c r="AV369" s="20"/>
      <c r="AW369" s="20"/>
      <c r="AX369" s="20"/>
      <c r="AY369" s="20"/>
      <c r="AZ369" s="20"/>
      <c r="BA369" s="20"/>
      <c r="BB369" s="20"/>
      <c r="BC369" s="20"/>
      <c r="BE369" s="20">
        <v>0.12448770491803279</v>
      </c>
      <c r="BF369" s="9">
        <v>56.3</v>
      </c>
      <c r="BG369" s="9">
        <v>58.245421148642244</v>
      </c>
      <c r="BH369" s="9">
        <v>57.829950408875995</v>
      </c>
      <c r="BI369" s="9">
        <v>9.2031835740151156</v>
      </c>
      <c r="BJ369" s="9">
        <v>58.673654006099717</v>
      </c>
      <c r="BK369" s="9">
        <v>57.964218911344616</v>
      </c>
      <c r="BL369" s="9">
        <v>51.790735784608103</v>
      </c>
      <c r="BM369" s="9">
        <f ca="1"/>
        <v>58.058293496557695</v>
      </c>
      <c r="BN369" s="9">
        <v>57.508866767493643</v>
      </c>
      <c r="BY369" s="9"/>
      <c r="BZ369" s="9"/>
      <c r="CA369" s="33"/>
      <c r="CB369" s="9"/>
      <c r="CC369" s="9"/>
      <c r="CD369" s="33"/>
    </row>
    <row r="370" spans="1:82" x14ac:dyDescent="0.25">
      <c r="A370" s="6">
        <v>71</v>
      </c>
      <c r="B370" s="7" t="b">
        <v>1</v>
      </c>
      <c r="U370" s="9"/>
      <c r="V370" s="9"/>
      <c r="W370" s="10"/>
      <c r="X370" s="20"/>
      <c r="Y370" s="20"/>
      <c r="Z370" s="20"/>
      <c r="AA370" s="20"/>
      <c r="AB370" s="20"/>
      <c r="AC370" s="20"/>
      <c r="AD370" s="20"/>
      <c r="AE370" s="20"/>
      <c r="AG370" s="9"/>
      <c r="AH370" s="9"/>
      <c r="AI370" s="10"/>
      <c r="AJ370" s="20"/>
      <c r="AK370" s="20"/>
      <c r="AL370" s="20"/>
      <c r="AM370" s="20"/>
      <c r="AN370" s="20"/>
      <c r="AO370" s="20"/>
      <c r="AP370" s="20"/>
      <c r="AQ370" s="20"/>
      <c r="AS370" s="9"/>
      <c r="AT370" s="9"/>
      <c r="AU370" s="10"/>
      <c r="AV370" s="20"/>
      <c r="AW370" s="20"/>
      <c r="AX370" s="20"/>
      <c r="AY370" s="20"/>
      <c r="AZ370" s="20"/>
      <c r="BA370" s="20"/>
      <c r="BB370" s="20"/>
      <c r="BC370" s="20"/>
      <c r="BE370" s="20">
        <v>0.1248292349726776</v>
      </c>
      <c r="BF370" s="9">
        <v>56.3</v>
      </c>
      <c r="BG370" s="9">
        <v>58.261252368974425</v>
      </c>
      <c r="BH370" s="9">
        <v>57.844088937928518</v>
      </c>
      <c r="BI370" s="9">
        <v>9.2301929117334787</v>
      </c>
      <c r="BJ370" s="9">
        <v>58.692531428421454</v>
      </c>
      <c r="BK370" s="9">
        <v>57.978887929798098</v>
      </c>
      <c r="BL370" s="9">
        <v>51.812042766214027</v>
      </c>
      <c r="BM370" s="9">
        <f ca="1"/>
        <v>58.072449204196765</v>
      </c>
      <c r="BN370" s="9">
        <v>57.526969623476532</v>
      </c>
      <c r="BY370" s="9"/>
      <c r="BZ370" s="9"/>
      <c r="CA370" s="33"/>
      <c r="CB370" s="9"/>
      <c r="CC370" s="9"/>
      <c r="CD370" s="33"/>
    </row>
    <row r="371" spans="1:82" x14ac:dyDescent="0.25">
      <c r="A371" s="6">
        <v>75</v>
      </c>
      <c r="B371" s="7" t="b">
        <v>1</v>
      </c>
      <c r="U371" s="9"/>
      <c r="V371" s="9"/>
      <c r="W371" s="10"/>
      <c r="X371" s="20"/>
      <c r="Y371" s="20"/>
      <c r="Z371" s="20"/>
      <c r="AA371" s="20"/>
      <c r="AB371" s="20"/>
      <c r="AC371" s="20"/>
      <c r="AD371" s="20"/>
      <c r="AE371" s="20"/>
      <c r="AG371" s="9"/>
      <c r="AH371" s="9"/>
      <c r="AI371" s="10"/>
      <c r="AJ371" s="20"/>
      <c r="AK371" s="20"/>
      <c r="AL371" s="20"/>
      <c r="AM371" s="20"/>
      <c r="AN371" s="20"/>
      <c r="AO371" s="20"/>
      <c r="AP371" s="20"/>
      <c r="AQ371" s="20"/>
      <c r="AS371" s="9"/>
      <c r="AT371" s="9"/>
      <c r="AU371" s="10"/>
      <c r="AV371" s="20"/>
      <c r="AW371" s="20"/>
      <c r="AX371" s="20"/>
      <c r="AY371" s="20"/>
      <c r="AZ371" s="20"/>
      <c r="BA371" s="20"/>
      <c r="BB371" s="20"/>
      <c r="BC371" s="20"/>
      <c r="BE371" s="20">
        <v>0.12517076502732241</v>
      </c>
      <c r="BF371" s="9">
        <v>56.3</v>
      </c>
      <c r="BG371" s="9">
        <v>58.27705335301011</v>
      </c>
      <c r="BH371" s="9">
        <v>57.858203910336904</v>
      </c>
      <c r="BI371" s="9">
        <v>9.2572127917384943</v>
      </c>
      <c r="BJ371" s="9">
        <v>58.711367078825219</v>
      </c>
      <c r="BK371" s="9">
        <v>57.993531436062113</v>
      </c>
      <c r="BL371" s="9">
        <v>51.83332061998469</v>
      </c>
      <c r="BM371" s="9">
        <f ca="1"/>
        <v>58.08658018244482</v>
      </c>
      <c r="BN371" s="9">
        <v>57.54504229556845</v>
      </c>
      <c r="BY371" s="9"/>
      <c r="BZ371" s="9"/>
      <c r="CA371" s="33"/>
      <c r="CB371" s="9"/>
      <c r="CC371" s="9"/>
      <c r="CD371" s="33"/>
    </row>
    <row r="372" spans="1:82" x14ac:dyDescent="0.25">
      <c r="A372" s="6">
        <v>77.7</v>
      </c>
      <c r="B372" s="7" t="b">
        <v>1</v>
      </c>
      <c r="U372" s="9"/>
      <c r="V372" s="9"/>
      <c r="W372" s="10"/>
      <c r="X372" s="20"/>
      <c r="Y372" s="20"/>
      <c r="Z372" s="20"/>
      <c r="AA372" s="20"/>
      <c r="AB372" s="20"/>
      <c r="AC372" s="20"/>
      <c r="AD372" s="20"/>
      <c r="AE372" s="20"/>
      <c r="AG372" s="9"/>
      <c r="AH372" s="9"/>
      <c r="AI372" s="10"/>
      <c r="AJ372" s="20"/>
      <c r="AK372" s="20"/>
      <c r="AL372" s="20"/>
      <c r="AM372" s="20"/>
      <c r="AN372" s="20"/>
      <c r="AO372" s="20"/>
      <c r="AP372" s="20"/>
      <c r="AQ372" s="20"/>
      <c r="AS372" s="9"/>
      <c r="AT372" s="9"/>
      <c r="AU372" s="10"/>
      <c r="AV372" s="20"/>
      <c r="AW372" s="20"/>
      <c r="AX372" s="20"/>
      <c r="AY372" s="20"/>
      <c r="AZ372" s="20"/>
      <c r="BA372" s="20"/>
      <c r="BB372" s="20"/>
      <c r="BC372" s="20"/>
      <c r="BE372" s="20">
        <v>0.12551229508196721</v>
      </c>
      <c r="BF372" s="9">
        <v>56.3</v>
      </c>
      <c r="BG372" s="9">
        <v>58.292824259354951</v>
      </c>
      <c r="BH372" s="9">
        <v>57.872295448904872</v>
      </c>
      <c r="BI372" s="9">
        <v>9.2842432222631057</v>
      </c>
      <c r="BJ372" s="9">
        <v>58.730161176473167</v>
      </c>
      <c r="BK372" s="9">
        <v>58.008149562968427</v>
      </c>
      <c r="BL372" s="9">
        <v>51.854569465052634</v>
      </c>
      <c r="BM372" s="9">
        <f ca="1"/>
        <v>58.100686553944954</v>
      </c>
      <c r="BN372" s="9">
        <v>57.563084927599292</v>
      </c>
      <c r="BY372" s="9"/>
      <c r="BZ372" s="9"/>
      <c r="CA372" s="33"/>
      <c r="CB372" s="9"/>
      <c r="CC372" s="9"/>
      <c r="CD372" s="33"/>
    </row>
    <row r="373" spans="1:82" x14ac:dyDescent="0.25">
      <c r="A373" s="6">
        <v>77.599999999999994</v>
      </c>
      <c r="B373" s="7" t="b">
        <v>1</v>
      </c>
      <c r="U373" s="9"/>
      <c r="V373" s="9"/>
      <c r="W373" s="10"/>
      <c r="X373" s="20"/>
      <c r="Y373" s="20"/>
      <c r="Z373" s="20"/>
      <c r="AA373" s="20"/>
      <c r="AB373" s="20"/>
      <c r="AC373" s="20"/>
      <c r="AD373" s="20"/>
      <c r="AE373" s="20"/>
      <c r="AG373" s="9"/>
      <c r="AH373" s="9"/>
      <c r="AI373" s="10"/>
      <c r="AJ373" s="20"/>
      <c r="AK373" s="20"/>
      <c r="AL373" s="20"/>
      <c r="AM373" s="20"/>
      <c r="AN373" s="20"/>
      <c r="AO373" s="20"/>
      <c r="AP373" s="20"/>
      <c r="AQ373" s="20"/>
      <c r="AS373" s="9"/>
      <c r="AT373" s="9"/>
      <c r="AU373" s="10"/>
      <c r="AV373" s="20"/>
      <c r="AW373" s="20"/>
      <c r="AX373" s="20"/>
      <c r="AY373" s="20"/>
      <c r="AZ373" s="20"/>
      <c r="BA373" s="20"/>
      <c r="BB373" s="20"/>
      <c r="BC373" s="20"/>
      <c r="BE373" s="20">
        <v>0.12585382513661203</v>
      </c>
      <c r="BF373" s="9">
        <v>56.4</v>
      </c>
      <c r="BG373" s="9">
        <v>58.308565245380997</v>
      </c>
      <c r="BH373" s="9">
        <v>57.886363675499759</v>
      </c>
      <c r="BI373" s="9">
        <v>9.3112842115499195</v>
      </c>
      <c r="BJ373" s="9">
        <v>58.748913938807483</v>
      </c>
      <c r="BK373" s="9">
        <v>58.022742442330674</v>
      </c>
      <c r="BL373" s="9">
        <v>51.875789419740492</v>
      </c>
      <c r="BM373" s="9">
        <f ca="1"/>
        <v>58.114768440419233</v>
      </c>
      <c r="BN373" s="9">
        <v>57.581097662342273</v>
      </c>
      <c r="BY373" s="9"/>
      <c r="BZ373" s="9"/>
      <c r="CA373" s="33"/>
      <c r="CB373" s="9"/>
      <c r="CC373" s="9"/>
      <c r="CD373" s="33"/>
    </row>
    <row r="374" spans="1:82" x14ac:dyDescent="0.25">
      <c r="A374" s="6">
        <v>77.099999999999994</v>
      </c>
      <c r="B374" s="7" t="b">
        <v>1</v>
      </c>
      <c r="U374" s="9"/>
      <c r="V374" s="9"/>
      <c r="W374" s="10"/>
      <c r="X374" s="20"/>
      <c r="Y374" s="20"/>
      <c r="Z374" s="20"/>
      <c r="AA374" s="20"/>
      <c r="AB374" s="20"/>
      <c r="AC374" s="20"/>
      <c r="AD374" s="20"/>
      <c r="AE374" s="20"/>
      <c r="AG374" s="9"/>
      <c r="AH374" s="9"/>
      <c r="AI374" s="10"/>
      <c r="AJ374" s="20"/>
      <c r="AK374" s="20"/>
      <c r="AL374" s="20"/>
      <c r="AM374" s="20"/>
      <c r="AN374" s="20"/>
      <c r="AO374" s="20"/>
      <c r="AP374" s="20"/>
      <c r="AQ374" s="20"/>
      <c r="AS374" s="9"/>
      <c r="AT374" s="9"/>
      <c r="AU374" s="10"/>
      <c r="AV374" s="20"/>
      <c r="AW374" s="20"/>
      <c r="AX374" s="20"/>
      <c r="AY374" s="20"/>
      <c r="AZ374" s="20"/>
      <c r="BA374" s="20"/>
      <c r="BB374" s="20"/>
      <c r="BC374" s="20"/>
      <c r="BE374" s="20">
        <v>0.12619535519125682</v>
      </c>
      <c r="BF374" s="9">
        <v>56.4</v>
      </c>
      <c r="BG374" s="9">
        <v>58.32427646723967</v>
      </c>
      <c r="BH374" s="9">
        <v>57.90040871106212</v>
      </c>
      <c r="BI374" s="9">
        <v>9.3383357678511754</v>
      </c>
      <c r="BJ374" s="9">
        <v>58.76762558156846</v>
      </c>
      <c r="BK374" s="9">
        <v>58.037310204954963</v>
      </c>
      <c r="BL374" s="9">
        <v>51.896980601568735</v>
      </c>
      <c r="BM374" s="9">
        <f ca="1"/>
        <v>58.128825962678086</v>
      </c>
      <c r="BN374" s="9">
        <v>57.599080641524594</v>
      </c>
      <c r="BY374" s="9"/>
      <c r="BZ374" s="9"/>
      <c r="CA374" s="33"/>
      <c r="CB374" s="9"/>
      <c r="CC374" s="9"/>
      <c r="CD374" s="33"/>
    </row>
    <row r="375" spans="1:82" x14ac:dyDescent="0.25">
      <c r="A375" s="6">
        <v>78.3</v>
      </c>
      <c r="B375" s="7" t="b">
        <v>1</v>
      </c>
      <c r="U375" s="9"/>
      <c r="V375" s="9"/>
      <c r="W375" s="10"/>
      <c r="X375" s="20"/>
      <c r="Y375" s="20"/>
      <c r="Z375" s="20"/>
      <c r="AA375" s="20"/>
      <c r="AB375" s="20"/>
      <c r="AC375" s="20"/>
      <c r="AD375" s="20"/>
      <c r="AE375" s="20"/>
      <c r="AG375" s="9"/>
      <c r="AH375" s="9"/>
      <c r="AI375" s="10"/>
      <c r="AJ375" s="20"/>
      <c r="AK375" s="20"/>
      <c r="AL375" s="20"/>
      <c r="AM375" s="20"/>
      <c r="AN375" s="20"/>
      <c r="AO375" s="20"/>
      <c r="AP375" s="20"/>
      <c r="AQ375" s="20"/>
      <c r="AS375" s="9"/>
      <c r="AT375" s="9"/>
      <c r="AU375" s="10"/>
      <c r="AV375" s="20"/>
      <c r="AW375" s="20"/>
      <c r="AX375" s="20"/>
      <c r="AY375" s="20"/>
      <c r="AZ375" s="20"/>
      <c r="BA375" s="20"/>
      <c r="BB375" s="20"/>
      <c r="BC375" s="20"/>
      <c r="BE375" s="20">
        <v>0.12653688524590165</v>
      </c>
      <c r="BF375" s="9">
        <v>56.4</v>
      </c>
      <c r="BG375" s="9">
        <v>58.33995807987457</v>
      </c>
      <c r="BH375" s="9">
        <v>57.914430675615442</v>
      </c>
      <c r="BI375" s="9">
        <v>9.3653978994288209</v>
      </c>
      <c r="BJ375" s="9">
        <v>58.786296318812525</v>
      </c>
      <c r="BK375" s="9">
        <v>58.051852980650402</v>
      </c>
      <c r="BL375" s="9">
        <v>51.918143127263221</v>
      </c>
      <c r="BM375" s="9">
        <f ca="1"/>
        <v>58.142859240629662</v>
      </c>
      <c r="BN375" s="9">
        <v>57.617034005837915</v>
      </c>
      <c r="BY375" s="9"/>
      <c r="BZ375" s="9"/>
      <c r="CA375" s="33"/>
      <c r="CB375" s="9"/>
      <c r="CC375" s="9"/>
      <c r="CD375" s="33"/>
    </row>
    <row r="376" spans="1:82" x14ac:dyDescent="0.25">
      <c r="A376" s="6">
        <v>77.400000000000006</v>
      </c>
      <c r="B376" s="7" t="b">
        <v>1</v>
      </c>
      <c r="U376" s="9"/>
      <c r="V376" s="9"/>
      <c r="W376" s="10"/>
      <c r="X376" s="20"/>
      <c r="Y376" s="20"/>
      <c r="Z376" s="20"/>
      <c r="AA376" s="20"/>
      <c r="AB376" s="20"/>
      <c r="AC376" s="20"/>
      <c r="AD376" s="20"/>
      <c r="AE376" s="20"/>
      <c r="AG376" s="9"/>
      <c r="AH376" s="9"/>
      <c r="AI376" s="10"/>
      <c r="AJ376" s="20"/>
      <c r="AK376" s="20"/>
      <c r="AL376" s="20"/>
      <c r="AM376" s="20"/>
      <c r="AN376" s="20"/>
      <c r="AO376" s="20"/>
      <c r="AP376" s="20"/>
      <c r="AQ376" s="20"/>
      <c r="AS376" s="9"/>
      <c r="AT376" s="9"/>
      <c r="AU376" s="10"/>
      <c r="AV376" s="20"/>
      <c r="AW376" s="20"/>
      <c r="AX376" s="20"/>
      <c r="AY376" s="20"/>
      <c r="AZ376" s="20"/>
      <c r="BA376" s="20"/>
      <c r="BB376" s="20"/>
      <c r="BC376" s="20"/>
      <c r="BE376" s="20">
        <v>0.12687841530054644</v>
      </c>
      <c r="BF376" s="9">
        <v>56.5</v>
      </c>
      <c r="BG376" s="9">
        <v>58.355610237034107</v>
      </c>
      <c r="BH376" s="9">
        <v>57.928429688275713</v>
      </c>
      <c r="BI376" s="9">
        <v>9.3924706145544707</v>
      </c>
      <c r="BJ376" s="9">
        <v>58.80492636292982</v>
      </c>
      <c r="BK376" s="9">
        <v>58.066370898239363</v>
      </c>
      <c r="BL376" s="9">
        <v>51.939277112762724</v>
      </c>
      <c r="BM376" s="9">
        <f ca="1"/>
        <v>58.156868393289002</v>
      </c>
      <c r="BN376" s="9">
        <v>57.63495789494872</v>
      </c>
      <c r="BY376" s="9"/>
      <c r="BZ376" s="9"/>
      <c r="CA376" s="33"/>
      <c r="CB376" s="9"/>
      <c r="CC376" s="9"/>
      <c r="CD376" s="33"/>
    </row>
    <row r="377" spans="1:82" x14ac:dyDescent="0.25">
      <c r="A377" s="6">
        <v>76.900000000000006</v>
      </c>
      <c r="B377" s="7" t="b">
        <v>1</v>
      </c>
      <c r="U377" s="9"/>
      <c r="V377" s="9"/>
      <c r="W377" s="10"/>
      <c r="X377" s="20"/>
      <c r="Y377" s="20"/>
      <c r="Z377" s="20"/>
      <c r="AA377" s="20"/>
      <c r="AB377" s="20"/>
      <c r="AC377" s="20"/>
      <c r="AD377" s="20"/>
      <c r="AE377" s="20"/>
      <c r="AG377" s="9"/>
      <c r="AH377" s="9"/>
      <c r="AI377" s="10"/>
      <c r="AJ377" s="20"/>
      <c r="AK377" s="20"/>
      <c r="AL377" s="20"/>
      <c r="AM377" s="20"/>
      <c r="AN377" s="20"/>
      <c r="AO377" s="20"/>
      <c r="AP377" s="20"/>
      <c r="AQ377" s="20"/>
      <c r="AS377" s="9"/>
      <c r="AT377" s="9"/>
      <c r="AU377" s="10"/>
      <c r="AV377" s="20"/>
      <c r="AW377" s="20"/>
      <c r="AX377" s="20"/>
      <c r="AY377" s="20"/>
      <c r="AZ377" s="20"/>
      <c r="BA377" s="20"/>
      <c r="BB377" s="20"/>
      <c r="BC377" s="20"/>
      <c r="BE377" s="20">
        <v>0.12721994535519127</v>
      </c>
      <c r="BF377" s="9">
        <v>56.5</v>
      </c>
      <c r="BG377" s="9">
        <v>58.371233091284033</v>
      </c>
      <c r="BH377" s="9">
        <v>57.942405867260604</v>
      </c>
      <c r="BI377" s="9">
        <v>9.4195539215094719</v>
      </c>
      <c r="BJ377" s="9">
        <v>58.823515924661699</v>
      </c>
      <c r="BK377" s="9">
        <v>58.080864085567761</v>
      </c>
      <c r="BL377" s="9">
        <v>51.960382673226327</v>
      </c>
      <c r="BM377" s="9">
        <f ca="1"/>
        <v>58.1708535387871</v>
      </c>
      <c r="BN377" s="9">
        <v>57.652852447508579</v>
      </c>
      <c r="BY377" s="9"/>
      <c r="BZ377" s="9"/>
      <c r="CA377" s="33"/>
      <c r="CB377" s="9"/>
      <c r="CC377" s="9"/>
      <c r="CD377" s="33"/>
    </row>
    <row r="378" spans="1:82" x14ac:dyDescent="0.25">
      <c r="A378" s="6">
        <v>76.8</v>
      </c>
      <c r="B378" s="7" t="b">
        <v>1</v>
      </c>
      <c r="U378" s="9"/>
      <c r="V378" s="9"/>
      <c r="W378" s="10"/>
      <c r="X378" s="20"/>
      <c r="Y378" s="20"/>
      <c r="Z378" s="20"/>
      <c r="AA378" s="20"/>
      <c r="AB378" s="20"/>
      <c r="AC378" s="20"/>
      <c r="AD378" s="20"/>
      <c r="AE378" s="20"/>
      <c r="AG378" s="9"/>
      <c r="AH378" s="9"/>
      <c r="AI378" s="10"/>
      <c r="AJ378" s="20"/>
      <c r="AK378" s="20"/>
      <c r="AL378" s="20"/>
      <c r="AM378" s="20"/>
      <c r="AN378" s="20"/>
      <c r="AO378" s="20"/>
      <c r="AP378" s="20"/>
      <c r="AQ378" s="20"/>
      <c r="AS378" s="9"/>
      <c r="AT378" s="9"/>
      <c r="AU378" s="10"/>
      <c r="AV378" s="20"/>
      <c r="AW378" s="20"/>
      <c r="AX378" s="20"/>
      <c r="AY378" s="20"/>
      <c r="AZ378" s="20"/>
      <c r="BA378" s="20"/>
      <c r="BB378" s="20"/>
      <c r="BC378" s="20"/>
      <c r="BE378" s="20">
        <v>0.12756147540983606</v>
      </c>
      <c r="BF378" s="9">
        <v>56.5</v>
      </c>
      <c r="BG378" s="9">
        <v>58.386826794019683</v>
      </c>
      <c r="BH378" s="9">
        <v>57.956359329898795</v>
      </c>
      <c r="BI378" s="9">
        <v>9.4466478285848883</v>
      </c>
      <c r="BJ378" s="9">
        <v>58.842065213117941</v>
      </c>
      <c r="BK378" s="9">
        <v>58.095332669515095</v>
      </c>
      <c r="BL378" s="9">
        <v>51.981459923040745</v>
      </c>
      <c r="BM378" s="9">
        <f ca="1"/>
        <v>58.184814794379889</v>
      </c>
      <c r="BN378" s="9">
        <v>57.670717801164244</v>
      </c>
      <c r="BY378" s="9"/>
      <c r="BZ378" s="9"/>
      <c r="CA378" s="33"/>
      <c r="CB378" s="9"/>
      <c r="CC378" s="9"/>
      <c r="CD378" s="33"/>
    </row>
    <row r="379" spans="1:82" x14ac:dyDescent="0.25">
      <c r="A379" s="6">
        <v>77.2</v>
      </c>
      <c r="B379" s="7" t="b">
        <v>1</v>
      </c>
      <c r="U379" s="9"/>
      <c r="V379" s="9"/>
      <c r="W379" s="10"/>
      <c r="X379" s="20"/>
      <c r="Y379" s="20"/>
      <c r="Z379" s="20"/>
      <c r="AA379" s="20"/>
      <c r="AB379" s="20"/>
      <c r="AC379" s="20"/>
      <c r="AD379" s="20"/>
      <c r="AE379" s="20"/>
      <c r="AG379" s="9"/>
      <c r="AH379" s="9"/>
      <c r="AI379" s="10"/>
      <c r="AJ379" s="20"/>
      <c r="AK379" s="20"/>
      <c r="AL379" s="20"/>
      <c r="AM379" s="20"/>
      <c r="AN379" s="20"/>
      <c r="AO379" s="20"/>
      <c r="AP379" s="20"/>
      <c r="AQ379" s="20"/>
      <c r="AS379" s="9"/>
      <c r="AT379" s="9"/>
      <c r="AU379" s="10"/>
      <c r="AV379" s="20"/>
      <c r="AW379" s="20"/>
      <c r="AX379" s="20"/>
      <c r="AY379" s="20"/>
      <c r="AZ379" s="20"/>
      <c r="BA379" s="20"/>
      <c r="BB379" s="20"/>
      <c r="BC379" s="20"/>
      <c r="BE379" s="20">
        <v>0.12790300546448088</v>
      </c>
      <c r="BF379" s="9">
        <v>56.5</v>
      </c>
      <c r="BG379" s="9">
        <v>58.402391495478163</v>
      </c>
      <c r="BH379" s="9">
        <v>57.970290192639162</v>
      </c>
      <c r="BI379" s="9">
        <v>9.4737523440815075</v>
      </c>
      <c r="BJ379" s="9">
        <v>58.860574435793694</v>
      </c>
      <c r="BK379" s="9">
        <v>58.109776776004388</v>
      </c>
      <c r="BL379" s="9">
        <v>52.002508975827581</v>
      </c>
      <c r="BM379" s="9">
        <f ca="1"/>
        <v>58.198752276457057</v>
      </c>
      <c r="BN379" s="9">
        <v>57.688554092567642</v>
      </c>
      <c r="BY379" s="9"/>
      <c r="BZ379" s="9"/>
      <c r="CA379" s="33"/>
      <c r="CB379" s="9"/>
      <c r="CC379" s="9"/>
      <c r="CD379" s="33"/>
    </row>
    <row r="380" spans="1:82" x14ac:dyDescent="0.25">
      <c r="A380" s="6">
        <v>76</v>
      </c>
      <c r="B380" s="7" t="b">
        <v>1</v>
      </c>
      <c r="U380" s="9"/>
      <c r="V380" s="9"/>
      <c r="W380" s="10"/>
      <c r="X380" s="20"/>
      <c r="Y380" s="20"/>
      <c r="Z380" s="20"/>
      <c r="AA380" s="20"/>
      <c r="AB380" s="20"/>
      <c r="AC380" s="20"/>
      <c r="AD380" s="20"/>
      <c r="AE380" s="20"/>
      <c r="AG380" s="9"/>
      <c r="AH380" s="9"/>
      <c r="AI380" s="10"/>
      <c r="AJ380" s="20"/>
      <c r="AK380" s="20"/>
      <c r="AL380" s="20"/>
      <c r="AM380" s="20"/>
      <c r="AN380" s="20"/>
      <c r="AO380" s="20"/>
      <c r="AP380" s="20"/>
      <c r="AQ380" s="20"/>
      <c r="AS380" s="9"/>
      <c r="AT380" s="9"/>
      <c r="AU380" s="10"/>
      <c r="AV380" s="20"/>
      <c r="AW380" s="20"/>
      <c r="AX380" s="20"/>
      <c r="AY380" s="20"/>
      <c r="AZ380" s="20"/>
      <c r="BA380" s="20"/>
      <c r="BB380" s="20"/>
      <c r="BC380" s="20"/>
      <c r="BE380" s="20">
        <v>0.12824453551912568</v>
      </c>
      <c r="BF380" s="9">
        <v>56.5</v>
      </c>
      <c r="BG380" s="9">
        <v>58.417927344750368</v>
      </c>
      <c r="BH380" s="9">
        <v>57.984198571059693</v>
      </c>
      <c r="BI380" s="9">
        <v>9.5008674763098959</v>
      </c>
      <c r="BJ380" s="9">
        <v>58.879043798586324</v>
      </c>
      <c r="BK380" s="9">
        <v>58.124196530012021</v>
      </c>
      <c r="BL380" s="9">
        <v>52.023529944450416</v>
      </c>
      <c r="BM380" s="9">
        <f ca="1"/>
        <v>58.212666100550834</v>
      </c>
      <c r="BN380" s="9">
        <v>57.706361457385697</v>
      </c>
      <c r="BY380" s="9"/>
      <c r="BZ380" s="9"/>
      <c r="CA380" s="33"/>
      <c r="CB380" s="9"/>
      <c r="CC380" s="9"/>
      <c r="CD380" s="33"/>
    </row>
    <row r="381" spans="1:82" x14ac:dyDescent="0.25">
      <c r="A381" s="6">
        <v>76.3</v>
      </c>
      <c r="B381" s="7" t="b">
        <v>1</v>
      </c>
      <c r="U381" s="9"/>
      <c r="V381" s="9"/>
      <c r="W381" s="10"/>
      <c r="X381" s="20"/>
      <c r="Y381" s="20"/>
      <c r="Z381" s="20"/>
      <c r="AA381" s="20"/>
      <c r="AB381" s="20"/>
      <c r="AC381" s="20"/>
      <c r="AD381" s="20"/>
      <c r="AE381" s="20"/>
      <c r="AG381" s="9"/>
      <c r="AH381" s="9"/>
      <c r="AI381" s="10"/>
      <c r="AJ381" s="20"/>
      <c r="AK381" s="20"/>
      <c r="AL381" s="20"/>
      <c r="AM381" s="20"/>
      <c r="AN381" s="20"/>
      <c r="AO381" s="20"/>
      <c r="AP381" s="20"/>
      <c r="AQ381" s="20"/>
      <c r="AS381" s="9"/>
      <c r="AT381" s="9"/>
      <c r="AU381" s="10"/>
      <c r="AV381" s="20"/>
      <c r="AW381" s="20"/>
      <c r="AX381" s="20"/>
      <c r="AY381" s="20"/>
      <c r="AZ381" s="20"/>
      <c r="BA381" s="20"/>
      <c r="BB381" s="20"/>
      <c r="BC381" s="20"/>
      <c r="BE381" s="20">
        <v>0.1285860655737705</v>
      </c>
      <c r="BF381" s="9">
        <v>56.6</v>
      </c>
      <c r="BG381" s="9">
        <v>58.433434489792774</v>
      </c>
      <c r="BH381" s="9">
        <v>57.998084579876377</v>
      </c>
      <c r="BI381" s="9">
        <v>9.5279932335903617</v>
      </c>
      <c r="BJ381" s="9">
        <v>58.897473505811838</v>
      </c>
      <c r="BK381" s="9">
        <v>58.138592055577391</v>
      </c>
      <c r="BL381" s="9">
        <v>52.044522941021953</v>
      </c>
      <c r="BM381" s="9">
        <f ca="1"/>
        <v>58.226556381344494</v>
      </c>
      <c r="BN381" s="9">
        <v>57.724140030310096</v>
      </c>
      <c r="BY381" s="9"/>
      <c r="BZ381" s="9"/>
      <c r="CA381" s="33"/>
      <c r="CB381" s="9"/>
      <c r="CC381" s="9"/>
      <c r="CD381" s="33"/>
    </row>
    <row r="382" spans="1:82" x14ac:dyDescent="0.25">
      <c r="A382" s="6">
        <v>76.2</v>
      </c>
      <c r="B382" s="7" t="b">
        <v>1</v>
      </c>
      <c r="U382" s="9"/>
      <c r="V382" s="9"/>
      <c r="W382" s="10"/>
      <c r="X382" s="20"/>
      <c r="Y382" s="20"/>
      <c r="Z382" s="20"/>
      <c r="AA382" s="20"/>
      <c r="AB382" s="20"/>
      <c r="AC382" s="20"/>
      <c r="AD382" s="20"/>
      <c r="AE382" s="20"/>
      <c r="AG382" s="9"/>
      <c r="AH382" s="9"/>
      <c r="AI382" s="10"/>
      <c r="AJ382" s="20"/>
      <c r="AK382" s="20"/>
      <c r="AL382" s="20"/>
      <c r="AM382" s="20"/>
      <c r="AN382" s="20"/>
      <c r="AO382" s="20"/>
      <c r="AP382" s="20"/>
      <c r="AQ382" s="20"/>
      <c r="AS382" s="9"/>
      <c r="AT382" s="9"/>
      <c r="AU382" s="10"/>
      <c r="AV382" s="20"/>
      <c r="AW382" s="20"/>
      <c r="AX382" s="20"/>
      <c r="AY382" s="20"/>
      <c r="AZ382" s="20"/>
      <c r="BA382" s="20"/>
      <c r="BB382" s="20"/>
      <c r="BC382" s="20"/>
      <c r="BE382" s="20">
        <v>0.1289275956284153</v>
      </c>
      <c r="BF382" s="9">
        <v>56.6</v>
      </c>
      <c r="BG382" s="9">
        <v>58.448913077439151</v>
      </c>
      <c r="BH382" s="9">
        <v>58.01194833295208</v>
      </c>
      <c r="BI382" s="9">
        <v>9.5551296242530217</v>
      </c>
      <c r="BJ382" s="9">
        <v>58.915863760221363</v>
      </c>
      <c r="BK382" s="9">
        <v>58.152963475812527</v>
      </c>
      <c r="BL382" s="9">
        <v>52.06548807691091</v>
      </c>
      <c r="BM382" s="9">
        <f ca="1"/>
        <v>58.24042323268101</v>
      </c>
      <c r="BN382" s="9">
        <v>57.741889945066887</v>
      </c>
      <c r="BY382" s="9"/>
      <c r="BZ382" s="9"/>
      <c r="CA382" s="33"/>
      <c r="CB382" s="9"/>
      <c r="CC382" s="9"/>
      <c r="CD382" s="33"/>
    </row>
    <row r="383" spans="1:82" x14ac:dyDescent="0.25">
      <c r="A383" s="6">
        <v>76.400000000000006</v>
      </c>
      <c r="B383" s="7" t="b">
        <v>1</v>
      </c>
      <c r="U383" s="9"/>
      <c r="V383" s="9"/>
      <c r="W383" s="10"/>
      <c r="X383" s="20"/>
      <c r="Y383" s="20"/>
      <c r="Z383" s="20"/>
      <c r="AA383" s="20"/>
      <c r="AB383" s="20"/>
      <c r="AC383" s="20"/>
      <c r="AD383" s="20"/>
      <c r="AE383" s="20"/>
      <c r="AG383" s="9"/>
      <c r="AH383" s="9"/>
      <c r="AI383" s="10"/>
      <c r="AJ383" s="20"/>
      <c r="AK383" s="20"/>
      <c r="AL383" s="20"/>
      <c r="AM383" s="20"/>
      <c r="AN383" s="20"/>
      <c r="AO383" s="20"/>
      <c r="AP383" s="20"/>
      <c r="AQ383" s="20"/>
      <c r="AS383" s="9"/>
      <c r="AT383" s="9"/>
      <c r="AU383" s="10"/>
      <c r="AV383" s="20"/>
      <c r="AW383" s="20"/>
      <c r="AX383" s="20"/>
      <c r="AY383" s="20"/>
      <c r="AZ383" s="20"/>
      <c r="BA383" s="20"/>
      <c r="BB383" s="20"/>
      <c r="BC383" s="20"/>
      <c r="BE383" s="20">
        <v>0.12926912568306012</v>
      </c>
      <c r="BF383" s="9">
        <v>56.6</v>
      </c>
      <c r="BG383" s="9">
        <v>58.46436325341211</v>
      </c>
      <c r="BH383" s="9">
        <v>58.025789943305099</v>
      </c>
      <c r="BI383" s="9">
        <v>9.5822766566377897</v>
      </c>
      <c r="BJ383" s="9">
        <v>58.934214763017181</v>
      </c>
      <c r="BK383" s="9">
        <v>58.167310912911468</v>
      </c>
      <c r="BL383" s="9">
        <v>52.08642546274897</v>
      </c>
      <c r="BM383" s="9">
        <f ca="1"/>
        <v>58.254266767571373</v>
      </c>
      <c r="BN383" s="9">
        <v>57.759611334425998</v>
      </c>
      <c r="BY383" s="9"/>
      <c r="BZ383" s="9"/>
      <c r="CA383" s="33"/>
      <c r="CB383" s="9"/>
      <c r="CC383" s="9"/>
      <c r="CD383" s="33"/>
    </row>
    <row r="384" spans="1:82" x14ac:dyDescent="0.25">
      <c r="A384" s="6">
        <v>76</v>
      </c>
      <c r="B384" s="7" t="b">
        <v>1</v>
      </c>
      <c r="U384" s="9"/>
      <c r="V384" s="9"/>
      <c r="W384" s="10"/>
      <c r="X384" s="20"/>
      <c r="Y384" s="20"/>
      <c r="Z384" s="20"/>
      <c r="AA384" s="20"/>
      <c r="AB384" s="20"/>
      <c r="AC384" s="20"/>
      <c r="AD384" s="20"/>
      <c r="AE384" s="20"/>
      <c r="AG384" s="9"/>
      <c r="AH384" s="9"/>
      <c r="AI384" s="10"/>
      <c r="AJ384" s="20"/>
      <c r="AK384" s="20"/>
      <c r="AL384" s="20"/>
      <c r="AM384" s="20"/>
      <c r="AN384" s="20"/>
      <c r="AO384" s="20"/>
      <c r="AP384" s="20"/>
      <c r="AQ384" s="20"/>
      <c r="AS384" s="9"/>
      <c r="AT384" s="9"/>
      <c r="AU384" s="10"/>
      <c r="AV384" s="20"/>
      <c r="AW384" s="20"/>
      <c r="AX384" s="20"/>
      <c r="AY384" s="20"/>
      <c r="AZ384" s="20"/>
      <c r="BA384" s="20"/>
      <c r="BB384" s="20"/>
      <c r="BC384" s="20"/>
      <c r="BE384" s="20">
        <v>0.12961065573770492</v>
      </c>
      <c r="BF384" s="9">
        <v>56.7</v>
      </c>
      <c r="BG384" s="9">
        <v>58.479785162334444</v>
      </c>
      <c r="BH384" s="9">
        <v>58.039609523117768</v>
      </c>
      <c r="BI384" s="9">
        <v>9.6094343390943742</v>
      </c>
      <c r="BJ384" s="9">
        <v>58.952526713868671</v>
      </c>
      <c r="BK384" s="9">
        <v>58.181634488159652</v>
      </c>
      <c r="BL384" s="9">
        <v>52.107335208437561</v>
      </c>
      <c r="BM384" s="9">
        <f ca="1"/>
        <v>58.268087098202869</v>
      </c>
      <c r="BN384" s="9">
        <v>57.777304330210555</v>
      </c>
      <c r="BY384" s="9"/>
      <c r="BZ384" s="9"/>
      <c r="CA384" s="33"/>
      <c r="CB384" s="9"/>
      <c r="CC384" s="9"/>
      <c r="CD384" s="33"/>
    </row>
    <row r="385" spans="1:82" x14ac:dyDescent="0.25">
      <c r="A385" s="6">
        <v>74.8</v>
      </c>
      <c r="B385" s="7" t="b">
        <v>1</v>
      </c>
      <c r="U385" s="9"/>
      <c r="V385" s="9"/>
      <c r="W385" s="10"/>
      <c r="X385" s="20"/>
      <c r="Y385" s="20"/>
      <c r="Z385" s="20"/>
      <c r="AA385" s="20"/>
      <c r="AB385" s="20"/>
      <c r="AC385" s="20"/>
      <c r="AD385" s="20"/>
      <c r="AE385" s="20"/>
      <c r="AG385" s="9"/>
      <c r="AH385" s="9"/>
      <c r="AI385" s="10"/>
      <c r="AJ385" s="20"/>
      <c r="AK385" s="20"/>
      <c r="AL385" s="20"/>
      <c r="AM385" s="20"/>
      <c r="AN385" s="20"/>
      <c r="AO385" s="20"/>
      <c r="AP385" s="20"/>
      <c r="AQ385" s="20"/>
      <c r="AS385" s="9"/>
      <c r="AT385" s="9"/>
      <c r="AU385" s="10"/>
      <c r="AV385" s="20"/>
      <c r="AW385" s="20"/>
      <c r="AX385" s="20"/>
      <c r="AY385" s="20"/>
      <c r="AZ385" s="20"/>
      <c r="BA385" s="20"/>
      <c r="BB385" s="20"/>
      <c r="BC385" s="20"/>
      <c r="BE385" s="20">
        <v>0.12995218579234974</v>
      </c>
      <c r="BF385" s="9">
        <v>56.7</v>
      </c>
      <c r="BG385" s="9">
        <v>58.495178947740413</v>
      </c>
      <c r="BH385" s="9">
        <v>58.053407183744817</v>
      </c>
      <c r="BI385" s="9">
        <v>9.6366026799823459</v>
      </c>
      <c r="BJ385" s="9">
        <v>58.970799810928007</v>
      </c>
      <c r="BK385" s="9">
        <v>58.195934321943049</v>
      </c>
      <c r="BL385" s="9">
        <v>52.128217423154595</v>
      </c>
      <c r="BM385" s="9">
        <f ca="1"/>
        <v>58.281884335947339</v>
      </c>
      <c r="BN385" s="9">
        <v>57.794969063306148</v>
      </c>
      <c r="BY385" s="9"/>
      <c r="BZ385" s="9"/>
      <c r="CA385" s="33"/>
      <c r="CB385" s="9"/>
      <c r="CC385" s="9"/>
      <c r="CD385" s="33"/>
    </row>
    <row r="386" spans="1:82" x14ac:dyDescent="0.25">
      <c r="A386" s="6">
        <v>74.7</v>
      </c>
      <c r="B386" s="7" t="b">
        <v>1</v>
      </c>
      <c r="U386" s="9"/>
      <c r="V386" s="9"/>
      <c r="W386" s="10"/>
      <c r="X386" s="20"/>
      <c r="Y386" s="20"/>
      <c r="Z386" s="20"/>
      <c r="AA386" s="20"/>
      <c r="AB386" s="20"/>
      <c r="AC386" s="20"/>
      <c r="AD386" s="20"/>
      <c r="AE386" s="20"/>
      <c r="AG386" s="9"/>
      <c r="AH386" s="9"/>
      <c r="AI386" s="10"/>
      <c r="AJ386" s="20"/>
      <c r="AK386" s="20"/>
      <c r="AL386" s="20"/>
      <c r="AM386" s="20"/>
      <c r="AN386" s="20"/>
      <c r="AO386" s="20"/>
      <c r="AP386" s="20"/>
      <c r="AQ386" s="20"/>
      <c r="AS386" s="9"/>
      <c r="AT386" s="9"/>
      <c r="AU386" s="10"/>
      <c r="AV386" s="20"/>
      <c r="AW386" s="20"/>
      <c r="AX386" s="20"/>
      <c r="AY386" s="20"/>
      <c r="AZ386" s="20"/>
      <c r="BA386" s="20"/>
      <c r="BB386" s="20"/>
      <c r="BC386" s="20"/>
      <c r="BE386" s="20">
        <v>0.13029371584699453</v>
      </c>
      <c r="BF386" s="9">
        <v>56.7</v>
      </c>
      <c r="BG386" s="9">
        <v>58.510544752086822</v>
      </c>
      <c r="BH386" s="9">
        <v>58.067183035721833</v>
      </c>
      <c r="BI386" s="9">
        <v>9.66378168767109</v>
      </c>
      <c r="BJ386" s="9">
        <v>58.989034250845663</v>
      </c>
      <c r="BK386" s="9">
        <v>58.21021053375727</v>
      </c>
      <c r="BL386" s="9">
        <v>52.149072215361137</v>
      </c>
      <c r="BM386" s="9">
        <f ca="1"/>
        <v>58.295658591369246</v>
      </c>
      <c r="BN386" s="9">
        <v>57.812605663670041</v>
      </c>
      <c r="BY386" s="9"/>
      <c r="BZ386" s="9"/>
      <c r="CA386" s="33"/>
      <c r="CB386" s="9"/>
      <c r="CC386" s="9"/>
      <c r="CD386" s="33"/>
    </row>
    <row r="387" spans="1:82" x14ac:dyDescent="0.25">
      <c r="A387" s="6">
        <v>74.400000000000006</v>
      </c>
      <c r="B387" s="7" t="b">
        <v>1</v>
      </c>
      <c r="U387" s="9"/>
      <c r="V387" s="9"/>
      <c r="W387" s="10"/>
      <c r="X387" s="20"/>
      <c r="Y387" s="20"/>
      <c r="Z387" s="20"/>
      <c r="AA387" s="20"/>
      <c r="AB387" s="20"/>
      <c r="AC387" s="20"/>
      <c r="AD387" s="20"/>
      <c r="AE387" s="20"/>
      <c r="AG387" s="9"/>
      <c r="AH387" s="9"/>
      <c r="AI387" s="10"/>
      <c r="AJ387" s="20"/>
      <c r="AK387" s="20"/>
      <c r="AL387" s="20"/>
      <c r="AM387" s="20"/>
      <c r="AN387" s="20"/>
      <c r="AO387" s="20"/>
      <c r="AP387" s="20"/>
      <c r="AQ387" s="20"/>
      <c r="AS387" s="9"/>
      <c r="AT387" s="9"/>
      <c r="AU387" s="10"/>
      <c r="AV387" s="20"/>
      <c r="AW387" s="20"/>
      <c r="AX387" s="20"/>
      <c r="AY387" s="20"/>
      <c r="AZ387" s="20"/>
      <c r="BA387" s="20"/>
      <c r="BB387" s="20"/>
      <c r="BC387" s="20"/>
      <c r="BE387" s="20">
        <v>0.13063524590163936</v>
      </c>
      <c r="BF387" s="9">
        <v>56.7</v>
      </c>
      <c r="BG387" s="9">
        <v>58.525882716763952</v>
      </c>
      <c r="BH387" s="9">
        <v>58.080937188773397</v>
      </c>
      <c r="BI387" s="9">
        <v>9.6909713705398772</v>
      </c>
      <c r="BJ387" s="9">
        <v>59.007230228785765</v>
      </c>
      <c r="BK387" s="9">
        <v>58.224463242216601</v>
      </c>
      <c r="BL387" s="9">
        <v>52.169899692807945</v>
      </c>
      <c r="BM387" s="9">
        <f ca="1"/>
        <v>58.309409974233631</v>
      </c>
      <c r="BN387" s="9">
        <v>57.830214260340128</v>
      </c>
      <c r="BY387" s="9"/>
      <c r="BZ387" s="9"/>
      <c r="CA387" s="33"/>
      <c r="CB387" s="9"/>
      <c r="CC387" s="9"/>
      <c r="CD387" s="33"/>
    </row>
    <row r="388" spans="1:82" x14ac:dyDescent="0.25">
      <c r="A388" s="6">
        <v>74.5</v>
      </c>
      <c r="B388" s="7" t="b">
        <v>1</v>
      </c>
      <c r="U388" s="9"/>
      <c r="V388" s="9"/>
      <c r="W388" s="10"/>
      <c r="X388" s="20"/>
      <c r="Y388" s="20"/>
      <c r="Z388" s="20"/>
      <c r="AA388" s="20"/>
      <c r="AB388" s="20"/>
      <c r="AC388" s="20"/>
      <c r="AD388" s="20"/>
      <c r="AE388" s="20"/>
      <c r="AG388" s="9"/>
      <c r="AH388" s="9"/>
      <c r="AI388" s="10"/>
      <c r="AJ388" s="20"/>
      <c r="AK388" s="20"/>
      <c r="AL388" s="20"/>
      <c r="AM388" s="20"/>
      <c r="AN388" s="20"/>
      <c r="AO388" s="20"/>
      <c r="AP388" s="20"/>
      <c r="AQ388" s="20"/>
      <c r="AS388" s="9"/>
      <c r="AT388" s="9"/>
      <c r="AU388" s="10"/>
      <c r="AV388" s="20"/>
      <c r="AW388" s="20"/>
      <c r="AX388" s="20"/>
      <c r="AY388" s="20"/>
      <c r="AZ388" s="20"/>
      <c r="BA388" s="20"/>
      <c r="BB388" s="20"/>
      <c r="BC388" s="20"/>
      <c r="BE388" s="20">
        <v>0.13097677595628415</v>
      </c>
      <c r="BF388" s="9">
        <v>56.7</v>
      </c>
      <c r="BG388" s="9">
        <v>58.541192982106416</v>
      </c>
      <c r="BH388" s="9">
        <v>58.094669751821343</v>
      </c>
      <c r="BI388" s="9">
        <v>9.718171736977844</v>
      </c>
      <c r="BJ388" s="9">
        <v>59.025387938441142</v>
      </c>
      <c r="BK388" s="9">
        <v>58.238692565062728</v>
      </c>
      <c r="BL388" s="9">
        <v>52.190699962541991</v>
      </c>
      <c r="BM388" s="9">
        <f ca="1"/>
        <v>58.323138593514017</v>
      </c>
      <c r="BN388" s="9">
        <v>57.847794981443862</v>
      </c>
      <c r="BY388" s="9"/>
      <c r="BZ388" s="9"/>
      <c r="CA388" s="33"/>
      <c r="CB388" s="9"/>
      <c r="CC388" s="9"/>
      <c r="CD388" s="33"/>
    </row>
    <row r="389" spans="1:82" x14ac:dyDescent="0.25">
      <c r="A389" s="6">
        <v>74.3</v>
      </c>
      <c r="B389" s="7" t="b">
        <v>1</v>
      </c>
      <c r="U389" s="9"/>
      <c r="V389" s="9"/>
      <c r="W389" s="10"/>
      <c r="X389" s="20"/>
      <c r="Y389" s="20"/>
      <c r="Z389" s="20"/>
      <c r="AA389" s="20"/>
      <c r="AB389" s="20"/>
      <c r="AC389" s="20"/>
      <c r="AD389" s="20"/>
      <c r="AE389" s="20"/>
      <c r="AG389" s="9"/>
      <c r="AH389" s="9"/>
      <c r="AI389" s="10"/>
      <c r="AJ389" s="20"/>
      <c r="AK389" s="20"/>
      <c r="AL389" s="20"/>
      <c r="AM389" s="20"/>
      <c r="AN389" s="20"/>
      <c r="AO389" s="20"/>
      <c r="AP389" s="20"/>
      <c r="AQ389" s="20"/>
      <c r="AS389" s="9"/>
      <c r="AT389" s="9"/>
      <c r="AU389" s="10"/>
      <c r="AV389" s="20"/>
      <c r="AW389" s="20"/>
      <c r="AX389" s="20"/>
      <c r="AY389" s="20"/>
      <c r="AZ389" s="20"/>
      <c r="BA389" s="20"/>
      <c r="BB389" s="20"/>
      <c r="BC389" s="20"/>
      <c r="BE389" s="20">
        <v>0.13131830601092895</v>
      </c>
      <c r="BF389" s="9">
        <v>56.7</v>
      </c>
      <c r="BG389" s="9">
        <v>58.556475687403811</v>
      </c>
      <c r="BH389" s="9">
        <v>58.108380832992566</v>
      </c>
      <c r="BI389" s="9">
        <v>9.7453827953840371</v>
      </c>
      <c r="BJ389" s="9">
        <v>59.043507572048313</v>
      </c>
      <c r="BK389" s="9">
        <v>58.252898619173607</v>
      </c>
      <c r="BL389" s="9">
        <v>52.211473130912864</v>
      </c>
      <c r="BM389" s="9">
        <f ca="1"/>
        <v>58.336844557400255</v>
      </c>
      <c r="BN389" s="9">
        <v>57.865347954207088</v>
      </c>
      <c r="BY389" s="9"/>
      <c r="BZ389" s="9"/>
      <c r="CA389" s="33"/>
      <c r="CB389" s="9"/>
      <c r="CC389" s="9"/>
      <c r="CD389" s="33"/>
    </row>
    <row r="390" spans="1:82" x14ac:dyDescent="0.25">
      <c r="A390" s="6">
        <v>74.099999999999994</v>
      </c>
      <c r="B390" s="7" t="b">
        <v>1</v>
      </c>
      <c r="U390" s="9"/>
      <c r="V390" s="9"/>
      <c r="W390" s="10"/>
      <c r="X390" s="20"/>
      <c r="Y390" s="20"/>
      <c r="Z390" s="20"/>
      <c r="AA390" s="20"/>
      <c r="AB390" s="20"/>
      <c r="AC390" s="20"/>
      <c r="AD390" s="20"/>
      <c r="AE390" s="20"/>
      <c r="AG390" s="9"/>
      <c r="AH390" s="9"/>
      <c r="AI390" s="10"/>
      <c r="AJ390" s="20"/>
      <c r="AK390" s="20"/>
      <c r="AL390" s="20"/>
      <c r="AM390" s="20"/>
      <c r="AN390" s="20"/>
      <c r="AO390" s="20"/>
      <c r="AP390" s="20"/>
      <c r="AQ390" s="20"/>
      <c r="AS390" s="9"/>
      <c r="AT390" s="9"/>
      <c r="AU390" s="10"/>
      <c r="AV390" s="20"/>
      <c r="AW390" s="20"/>
      <c r="AX390" s="20"/>
      <c r="AY390" s="20"/>
      <c r="AZ390" s="20"/>
      <c r="BA390" s="20"/>
      <c r="BB390" s="20"/>
      <c r="BC390" s="20"/>
      <c r="BE390" s="20">
        <v>0.13165983606557377</v>
      </c>
      <c r="BF390" s="9">
        <v>56.7</v>
      </c>
      <c r="BG390" s="9">
        <v>58.571730970911261</v>
      </c>
      <c r="BH390" s="9">
        <v>58.122070539627138</v>
      </c>
      <c r="BI390" s="9">
        <v>9.7726045541673745</v>
      </c>
      <c r="BJ390" s="9">
        <v>59.061589320402163</v>
      </c>
      <c r="BK390" s="9">
        <v>58.267081520572027</v>
      </c>
      <c r="BL390" s="9">
        <v>52.232219303579122</v>
      </c>
      <c r="BM390" s="9">
        <f ca="1"/>
        <v>58.350527973306114</v>
      </c>
      <c r="BN390" s="9">
        <v>57.882873304962736</v>
      </c>
      <c r="BY390" s="9"/>
      <c r="BZ390" s="9"/>
      <c r="CA390" s="33"/>
      <c r="CB390" s="9"/>
      <c r="CC390" s="9"/>
      <c r="CD390" s="33"/>
    </row>
    <row r="391" spans="1:82" x14ac:dyDescent="0.25">
      <c r="A391" s="6">
        <v>73.900000000000006</v>
      </c>
      <c r="B391" s="7" t="b">
        <v>1</v>
      </c>
      <c r="U391" s="9"/>
      <c r="V391" s="9"/>
      <c r="W391" s="10"/>
      <c r="X391" s="20"/>
      <c r="Y391" s="20"/>
      <c r="Z391" s="20"/>
      <c r="AA391" s="20"/>
      <c r="AB391" s="20"/>
      <c r="AC391" s="20"/>
      <c r="AD391" s="20"/>
      <c r="AE391" s="20"/>
      <c r="AG391" s="9"/>
      <c r="AH391" s="9"/>
      <c r="AI391" s="10"/>
      <c r="AJ391" s="20"/>
      <c r="AK391" s="20"/>
      <c r="AL391" s="20"/>
      <c r="AM391" s="20"/>
      <c r="AN391" s="20"/>
      <c r="AO391" s="20"/>
      <c r="AP391" s="20"/>
      <c r="AQ391" s="20"/>
      <c r="AS391" s="9"/>
      <c r="AT391" s="9"/>
      <c r="AU391" s="10"/>
      <c r="AV391" s="20"/>
      <c r="AW391" s="20"/>
      <c r="AX391" s="20"/>
      <c r="AY391" s="20"/>
      <c r="AZ391" s="20"/>
      <c r="BA391" s="20"/>
      <c r="BB391" s="20"/>
      <c r="BC391" s="20"/>
      <c r="BE391" s="20">
        <v>0.13200136612021857</v>
      </c>
      <c r="BF391" s="9">
        <v>56.7</v>
      </c>
      <c r="BG391" s="9">
        <v>58.586958969859829</v>
      </c>
      <c r="BH391" s="9">
        <v>58.135738978286021</v>
      </c>
      <c r="BI391" s="9">
        <v>9.7998370217467414</v>
      </c>
      <c r="BJ391" s="9">
        <v>59.079633372870511</v>
      </c>
      <c r="BK391" s="9">
        <v>58.281241384434153</v>
      </c>
      <c r="BL391" s="9">
        <v>52.252938585514563</v>
      </c>
      <c r="BM391" s="9">
        <f ca="1"/>
        <v>58.364188947876983</v>
      </c>
      <c r="BN391" s="9">
        <v>57.900371159159398</v>
      </c>
      <c r="BY391" s="9"/>
      <c r="BZ391" s="9"/>
      <c r="CA391" s="33"/>
      <c r="CB391" s="9"/>
      <c r="CC391" s="9"/>
      <c r="CD391" s="33"/>
    </row>
    <row r="392" spans="1:82" x14ac:dyDescent="0.25">
      <c r="A392" s="6">
        <v>73.7</v>
      </c>
      <c r="B392" s="7" t="b">
        <v>1</v>
      </c>
      <c r="U392" s="9"/>
      <c r="V392" s="9"/>
      <c r="W392" s="10"/>
      <c r="X392" s="20"/>
      <c r="Y392" s="20"/>
      <c r="Z392" s="20"/>
      <c r="AA392" s="20"/>
      <c r="AB392" s="20"/>
      <c r="AC392" s="20"/>
      <c r="AD392" s="20"/>
      <c r="AE392" s="20"/>
      <c r="AG392" s="9"/>
      <c r="AH392" s="9"/>
      <c r="AI392" s="10"/>
      <c r="AJ392" s="20"/>
      <c r="AK392" s="20"/>
      <c r="AL392" s="20"/>
      <c r="AM392" s="20"/>
      <c r="AN392" s="20"/>
      <c r="AO392" s="20"/>
      <c r="AP392" s="20"/>
      <c r="AQ392" s="20"/>
      <c r="AS392" s="9"/>
      <c r="AT392" s="9"/>
      <c r="AU392" s="10"/>
      <c r="AV392" s="20"/>
      <c r="AW392" s="20"/>
      <c r="AX392" s="20"/>
      <c r="AY392" s="20"/>
      <c r="AZ392" s="20"/>
      <c r="BA392" s="20"/>
      <c r="BB392" s="20"/>
      <c r="BC392" s="20"/>
      <c r="BE392" s="20">
        <v>0.13234289617486339</v>
      </c>
      <c r="BF392" s="9">
        <v>56.7</v>
      </c>
      <c r="BG392" s="9">
        <v>58.602159820466774</v>
      </c>
      <c r="BH392" s="9">
        <v>58.149386254758802</v>
      </c>
      <c r="BI392" s="9">
        <v>9.827080206550928</v>
      </c>
      <c r="BJ392" s="9">
        <v>59.097639917408493</v>
      </c>
      <c r="BK392" s="9">
        <v>58.295378325097943</v>
      </c>
      <c r="BL392" s="9">
        <v>52.273631081014422</v>
      </c>
      <c r="BM392" s="9">
        <f ca="1"/>
        <v>58.377827586997299</v>
      </c>
      <c r="BN392" s="9">
        <v>57.917841641369847</v>
      </c>
      <c r="BY392" s="9"/>
      <c r="BZ392" s="9"/>
      <c r="CA392" s="33"/>
      <c r="CB392" s="9"/>
      <c r="CC392" s="9"/>
      <c r="CD392" s="33"/>
    </row>
    <row r="393" spans="1:82" x14ac:dyDescent="0.25">
      <c r="A393" s="6">
        <v>73.400000000000006</v>
      </c>
      <c r="B393" s="7" t="b">
        <v>1</v>
      </c>
      <c r="U393" s="9"/>
      <c r="V393" s="9"/>
      <c r="W393" s="10"/>
      <c r="X393" s="20"/>
      <c r="Y393" s="20"/>
      <c r="Z393" s="20"/>
      <c r="AA393" s="20"/>
      <c r="AB393" s="20"/>
      <c r="AC393" s="20"/>
      <c r="AD393" s="20"/>
      <c r="AE393" s="20"/>
      <c r="AG393" s="9"/>
      <c r="AH393" s="9"/>
      <c r="AI393" s="10"/>
      <c r="AJ393" s="20"/>
      <c r="AK393" s="20"/>
      <c r="AL393" s="20"/>
      <c r="AM393" s="20"/>
      <c r="AN393" s="20"/>
      <c r="AO393" s="20"/>
      <c r="AP393" s="20"/>
      <c r="AQ393" s="20"/>
      <c r="AS393" s="9"/>
      <c r="AT393" s="9"/>
      <c r="AU393" s="10"/>
      <c r="AV393" s="20"/>
      <c r="AW393" s="20"/>
      <c r="AX393" s="20"/>
      <c r="AY393" s="20"/>
      <c r="AZ393" s="20"/>
      <c r="BA393" s="20"/>
      <c r="BB393" s="20"/>
      <c r="BC393" s="20"/>
      <c r="BE393" s="20">
        <v>0.13268442622950818</v>
      </c>
      <c r="BF393" s="9">
        <v>56.8</v>
      </c>
      <c r="BG393" s="9">
        <v>58.617333657945721</v>
      </c>
      <c r="BH393" s="9">
        <v>58.163012474071415</v>
      </c>
      <c r="BI393" s="9">
        <v>9.8543341170186967</v>
      </c>
      <c r="BJ393" s="9">
        <v>59.115609140572701</v>
      </c>
      <c r="BK393" s="9">
        <v>58.309492456071474</v>
      </c>
      <c r="BL393" s="9">
        <v>52.294296893701485</v>
      </c>
      <c r="BM393" s="9">
        <f ca="1"/>
        <v>58.391443995797999</v>
      </c>
      <c r="BN393" s="9">
        <v>57.935284875299388</v>
      </c>
      <c r="BY393" s="9"/>
      <c r="BZ393" s="9"/>
      <c r="CA393" s="33"/>
      <c r="CB393" s="9"/>
      <c r="CC393" s="9"/>
      <c r="CD393" s="33"/>
    </row>
    <row r="394" spans="1:82" x14ac:dyDescent="0.25">
      <c r="A394" s="6">
        <v>73.2</v>
      </c>
      <c r="B394" s="7" t="b">
        <v>1</v>
      </c>
      <c r="U394" s="9"/>
      <c r="V394" s="9"/>
      <c r="W394" s="10"/>
      <c r="X394" s="20"/>
      <c r="Y394" s="20"/>
      <c r="Z394" s="20"/>
      <c r="AA394" s="20"/>
      <c r="AB394" s="20"/>
      <c r="AC394" s="20"/>
      <c r="AD394" s="20"/>
      <c r="AE394" s="20"/>
      <c r="AG394" s="9"/>
      <c r="AH394" s="9"/>
      <c r="AI394" s="10"/>
      <c r="AJ394" s="20"/>
      <c r="AK394" s="20"/>
      <c r="AL394" s="20"/>
      <c r="AM394" s="20"/>
      <c r="AN394" s="20"/>
      <c r="AO394" s="20"/>
      <c r="AP394" s="20"/>
      <c r="AQ394" s="20"/>
      <c r="AS394" s="9"/>
      <c r="AT394" s="9"/>
      <c r="AU394" s="10"/>
      <c r="AV394" s="20"/>
      <c r="AW394" s="20"/>
      <c r="AX394" s="20"/>
      <c r="AY394" s="20"/>
      <c r="AZ394" s="20"/>
      <c r="BA394" s="20"/>
      <c r="BB394" s="20"/>
      <c r="BC394" s="20"/>
      <c r="BE394" s="20">
        <v>0.13302595628415301</v>
      </c>
      <c r="BF394" s="9">
        <v>56.8</v>
      </c>
      <c r="BG394" s="9">
        <v>58.632480616516688</v>
      </c>
      <c r="BH394" s="9">
        <v>58.176617740493619</v>
      </c>
      <c r="BI394" s="9">
        <v>9.881598761598795</v>
      </c>
      <c r="BJ394" s="9">
        <v>59.133541227535225</v>
      </c>
      <c r="BK394" s="9">
        <v>58.323583890041142</v>
      </c>
      <c r="BL394" s="9">
        <v>52.31493612653216</v>
      </c>
      <c r="BM394" s="9">
        <f ca="1"/>
        <v>58.405038278663852</v>
      </c>
      <c r="BN394" s="9">
        <v>57.952700983794159</v>
      </c>
      <c r="BY394" s="9"/>
      <c r="BZ394" s="9"/>
      <c r="CA394" s="33"/>
      <c r="CB394" s="9"/>
      <c r="CC394" s="9"/>
      <c r="CD394" s="33"/>
    </row>
    <row r="395" spans="1:82" x14ac:dyDescent="0.25">
      <c r="A395" s="6">
        <v>72.900000000000006</v>
      </c>
      <c r="B395" s="7" t="b">
        <v>1</v>
      </c>
      <c r="U395" s="9"/>
      <c r="V395" s="9"/>
      <c r="W395" s="10"/>
      <c r="X395" s="20"/>
      <c r="Y395" s="20"/>
      <c r="Z395" s="20"/>
      <c r="AA395" s="20"/>
      <c r="AB395" s="20"/>
      <c r="AC395" s="20"/>
      <c r="AD395" s="20"/>
      <c r="AE395" s="20"/>
      <c r="AG395" s="9"/>
      <c r="AH395" s="9"/>
      <c r="AI395" s="10"/>
      <c r="AJ395" s="20"/>
      <c r="AK395" s="20"/>
      <c r="AL395" s="20"/>
      <c r="AM395" s="20"/>
      <c r="AN395" s="20"/>
      <c r="AO395" s="20"/>
      <c r="AP395" s="20"/>
      <c r="AQ395" s="20"/>
      <c r="AS395" s="9"/>
      <c r="AT395" s="9"/>
      <c r="AU395" s="10"/>
      <c r="AV395" s="20"/>
      <c r="AW395" s="20"/>
      <c r="AX395" s="20"/>
      <c r="AY395" s="20"/>
      <c r="AZ395" s="20"/>
      <c r="BA395" s="20"/>
      <c r="BB395" s="20"/>
      <c r="BC395" s="20"/>
      <c r="BE395" s="20">
        <v>0.1333674863387978</v>
      </c>
      <c r="BF395" s="9">
        <v>56.8</v>
      </c>
      <c r="BG395" s="9">
        <v>58.64760082941595</v>
      </c>
      <c r="BH395" s="9">
        <v>58.190202157546352</v>
      </c>
      <c r="BI395" s="9">
        <v>9.9088741487499163</v>
      </c>
      <c r="BJ395" s="9">
        <v>59.151436362097449</v>
      </c>
      <c r="BK395" s="9">
        <v>58.337652738879754</v>
      </c>
      <c r="BL395" s="9">
        <v>52.335548881802438</v>
      </c>
      <c r="BM395" s="9">
        <f ca="1"/>
        <v>58.418610539240646</v>
      </c>
      <c r="BN395" s="9">
        <v>57.970090088849346</v>
      </c>
      <c r="BY395" s="9"/>
      <c r="BZ395" s="9"/>
      <c r="CA395" s="33"/>
      <c r="CB395" s="9"/>
      <c r="CC395" s="9"/>
      <c r="CD395" s="33"/>
    </row>
    <row r="396" spans="1:82" x14ac:dyDescent="0.25">
      <c r="A396" s="6">
        <v>72.599999999999994</v>
      </c>
      <c r="B396" s="7" t="b">
        <v>1</v>
      </c>
      <c r="U396" s="9"/>
      <c r="V396" s="9"/>
      <c r="W396" s="10"/>
      <c r="X396" s="20"/>
      <c r="Y396" s="20"/>
      <c r="Z396" s="20"/>
      <c r="AA396" s="20"/>
      <c r="AB396" s="20"/>
      <c r="AC396" s="20"/>
      <c r="AD396" s="20"/>
      <c r="AE396" s="20"/>
      <c r="AG396" s="9"/>
      <c r="AH396" s="9"/>
      <c r="AI396" s="10"/>
      <c r="AJ396" s="20"/>
      <c r="AK396" s="20"/>
      <c r="AL396" s="20"/>
      <c r="AM396" s="20"/>
      <c r="AN396" s="20"/>
      <c r="AO396" s="20"/>
      <c r="AP396" s="20"/>
      <c r="AQ396" s="20"/>
      <c r="AS396" s="9"/>
      <c r="AT396" s="9"/>
      <c r="AU396" s="10"/>
      <c r="AV396" s="20"/>
      <c r="AW396" s="20"/>
      <c r="AX396" s="20"/>
      <c r="AY396" s="20"/>
      <c r="AZ396" s="20"/>
      <c r="BA396" s="20"/>
      <c r="BB396" s="20"/>
      <c r="BC396" s="20"/>
      <c r="BE396" s="20">
        <v>0.13370901639344263</v>
      </c>
      <c r="BF396" s="9">
        <v>56.8</v>
      </c>
      <c r="BG396" s="9">
        <v>58.662694428905802</v>
      </c>
      <c r="BH396" s="9">
        <v>58.203765828009203</v>
      </c>
      <c r="BI396" s="9">
        <v>9.9361602869408028</v>
      </c>
      <c r="BJ396" s="9">
        <v>59.169294726703725</v>
      </c>
      <c r="BK396" s="9">
        <v>58.351699113654561</v>
      </c>
      <c r="BL396" s="9">
        <v>52.356135261153852</v>
      </c>
      <c r="BM396" s="9">
        <f ca="1"/>
        <v>58.432160880442368</v>
      </c>
      <c r="BN396" s="9">
        <v>57.987452311617204</v>
      </c>
      <c r="BY396" s="9"/>
      <c r="BZ396" s="9"/>
      <c r="CA396" s="33"/>
      <c r="CB396" s="9"/>
      <c r="CC396" s="9"/>
      <c r="CD396" s="33"/>
    </row>
    <row r="397" spans="1:82" x14ac:dyDescent="0.25">
      <c r="A397" s="6">
        <v>72.2</v>
      </c>
      <c r="B397" s="7" t="b">
        <v>1</v>
      </c>
      <c r="U397" s="9"/>
      <c r="V397" s="9"/>
      <c r="W397" s="10"/>
      <c r="X397" s="20"/>
      <c r="Y397" s="20"/>
      <c r="Z397" s="20"/>
      <c r="AA397" s="20"/>
      <c r="AB397" s="20"/>
      <c r="AC397" s="20"/>
      <c r="AD397" s="20"/>
      <c r="AE397" s="20"/>
      <c r="AG397" s="9"/>
      <c r="AH397" s="9"/>
      <c r="AI397" s="10"/>
      <c r="AJ397" s="20"/>
      <c r="AK397" s="20"/>
      <c r="AL397" s="20"/>
      <c r="AM397" s="20"/>
      <c r="AN397" s="20"/>
      <c r="AO397" s="20"/>
      <c r="AP397" s="20"/>
      <c r="AQ397" s="20"/>
      <c r="AS397" s="9"/>
      <c r="AT397" s="9"/>
      <c r="AU397" s="10"/>
      <c r="AV397" s="20"/>
      <c r="AW397" s="20"/>
      <c r="AX397" s="20"/>
      <c r="AY397" s="20"/>
      <c r="AZ397" s="20"/>
      <c r="BA397" s="20"/>
      <c r="BB397" s="20"/>
      <c r="BC397" s="20"/>
      <c r="BE397" s="20">
        <v>0.13405054644808742</v>
      </c>
      <c r="BF397" s="9">
        <v>56.8</v>
      </c>
      <c r="BG397" s="9">
        <v>58.677761546284273</v>
      </c>
      <c r="BH397" s="9">
        <v>58.217308853927619</v>
      </c>
      <c r="BI397" s="9">
        <v>9.9634571846501707</v>
      </c>
      <c r="BJ397" s="9">
        <v>59.187116502454828</v>
      </c>
      <c r="BK397" s="9">
        <v>58.365723124635153</v>
      </c>
      <c r="BL397" s="9">
        <v>52.376695365579266</v>
      </c>
      <c r="BM397" s="9">
        <f ca="1"/>
        <v>58.445689404458236</v>
      </c>
      <c r="BN397" s="9">
        <v>58.004787772415099</v>
      </c>
      <c r="BY397" s="9"/>
      <c r="BZ397" s="9"/>
      <c r="CA397" s="33"/>
      <c r="CB397" s="9"/>
      <c r="CC397" s="9"/>
      <c r="CD397" s="33"/>
    </row>
    <row r="398" spans="1:82" x14ac:dyDescent="0.25">
      <c r="A398" s="6">
        <v>72.099999999999994</v>
      </c>
      <c r="B398" s="7" t="b">
        <v>1</v>
      </c>
      <c r="U398" s="9"/>
      <c r="V398" s="9"/>
      <c r="W398" s="10"/>
      <c r="X398" s="20"/>
      <c r="Y398" s="20"/>
      <c r="Z398" s="20"/>
      <c r="AA398" s="20"/>
      <c r="AB398" s="20"/>
      <c r="AC398" s="20"/>
      <c r="AD398" s="20"/>
      <c r="AE398" s="20"/>
      <c r="AG398" s="9"/>
      <c r="AH398" s="9"/>
      <c r="AI398" s="10"/>
      <c r="AJ398" s="20"/>
      <c r="AK398" s="20"/>
      <c r="AL398" s="20"/>
      <c r="AM398" s="20"/>
      <c r="AN398" s="20"/>
      <c r="AO398" s="20"/>
      <c r="AP398" s="20"/>
      <c r="AQ398" s="20"/>
      <c r="AS398" s="9"/>
      <c r="AT398" s="9"/>
      <c r="AU398" s="10"/>
      <c r="AV398" s="20"/>
      <c r="AW398" s="20"/>
      <c r="AX398" s="20"/>
      <c r="AY398" s="20"/>
      <c r="AZ398" s="20"/>
      <c r="BA398" s="20"/>
      <c r="BB398" s="20"/>
      <c r="BC398" s="20"/>
      <c r="BE398" s="20">
        <v>0.13439207650273224</v>
      </c>
      <c r="BF398" s="9">
        <v>56.9</v>
      </c>
      <c r="BG398" s="9">
        <v>58.692802311894567</v>
      </c>
      <c r="BH398" s="9">
        <v>58.230831336620149</v>
      </c>
      <c r="BI398" s="9">
        <v>9.9907648503668049</v>
      </c>
      <c r="BJ398" s="9">
        <v>59.204901869121329</v>
      </c>
      <c r="BK398" s="9">
        <v>58.379724881301271</v>
      </c>
      <c r="BL398" s="9">
        <v>52.397229295428701</v>
      </c>
      <c r="BM398" s="9">
        <f ca="1"/>
        <v>58.459196212759707</v>
      </c>
      <c r="BN398" s="9">
        <v>58.022096590733398</v>
      </c>
      <c r="BY398" s="9"/>
      <c r="BZ398" s="9"/>
      <c r="CA398" s="33"/>
      <c r="CB398" s="9"/>
      <c r="CC398" s="9"/>
      <c r="CD398" s="33"/>
    </row>
    <row r="399" spans="1:82" x14ac:dyDescent="0.25">
      <c r="A399" s="6">
        <v>72.2</v>
      </c>
      <c r="B399" s="7" t="b">
        <v>1</v>
      </c>
      <c r="U399" s="9"/>
      <c r="V399" s="9"/>
      <c r="W399" s="10"/>
      <c r="X399" s="20"/>
      <c r="Y399" s="20"/>
      <c r="Z399" s="20"/>
      <c r="AA399" s="20"/>
      <c r="AB399" s="20"/>
      <c r="AC399" s="20"/>
      <c r="AD399" s="20"/>
      <c r="AE399" s="20"/>
      <c r="AG399" s="9"/>
      <c r="AH399" s="9"/>
      <c r="AI399" s="10"/>
      <c r="AJ399" s="20"/>
      <c r="AK399" s="20"/>
      <c r="AL399" s="20"/>
      <c r="AM399" s="20"/>
      <c r="AN399" s="20"/>
      <c r="AO399" s="20"/>
      <c r="AP399" s="20"/>
      <c r="AQ399" s="20"/>
      <c r="AS399" s="9"/>
      <c r="AT399" s="9"/>
      <c r="AU399" s="10"/>
      <c r="AV399" s="20"/>
      <c r="AW399" s="20"/>
      <c r="AX399" s="20"/>
      <c r="AY399" s="20"/>
      <c r="AZ399" s="20"/>
      <c r="BA399" s="20"/>
      <c r="BB399" s="20"/>
      <c r="BC399" s="20"/>
      <c r="BE399" s="20">
        <v>0.13473360655737704</v>
      </c>
      <c r="BF399" s="9">
        <v>56.9</v>
      </c>
      <c r="BG399" s="9">
        <v>58.70781685513456</v>
      </c>
      <c r="BH399" s="9">
        <v>58.244333376685375</v>
      </c>
      <c r="BI399" s="9">
        <v>10.018083292589527</v>
      </c>
      <c r="BJ399" s="9">
        <v>59.222651005156663</v>
      </c>
      <c r="BK399" s="9">
        <v>58.393704492350537</v>
      </c>
      <c r="BL399" s="9">
        <v>52.417737150415022</v>
      </c>
      <c r="BM399" s="9">
        <f ca="1"/>
        <v>58.472681406107313</v>
      </c>
      <c r="BN399" s="9">
        <v>58.039378885243217</v>
      </c>
      <c r="BY399" s="9"/>
      <c r="BZ399" s="9"/>
      <c r="CA399" s="33"/>
      <c r="CB399" s="9"/>
      <c r="CC399" s="9"/>
      <c r="CD399" s="33"/>
    </row>
    <row r="400" spans="1:82" x14ac:dyDescent="0.25">
      <c r="A400" s="6">
        <v>72</v>
      </c>
      <c r="B400" s="7" t="b">
        <v>1</v>
      </c>
      <c r="U400" s="9"/>
      <c r="V400" s="9"/>
      <c r="W400" s="10"/>
      <c r="X400" s="20"/>
      <c r="Y400" s="20"/>
      <c r="Z400" s="20"/>
      <c r="AA400" s="20"/>
      <c r="AB400" s="20"/>
      <c r="AC400" s="20"/>
      <c r="AD400" s="20"/>
      <c r="AE400" s="20"/>
      <c r="AG400" s="9"/>
      <c r="AH400" s="9"/>
      <c r="AI400" s="10"/>
      <c r="AJ400" s="20"/>
      <c r="AK400" s="20"/>
      <c r="AL400" s="20"/>
      <c r="AM400" s="20"/>
      <c r="AN400" s="20"/>
      <c r="AO400" s="20"/>
      <c r="AP400" s="20"/>
      <c r="AQ400" s="20"/>
      <c r="AS400" s="9"/>
      <c r="AT400" s="9"/>
      <c r="AU400" s="10"/>
      <c r="AV400" s="20"/>
      <c r="AW400" s="20"/>
      <c r="AX400" s="20"/>
      <c r="AY400" s="20"/>
      <c r="AZ400" s="20"/>
      <c r="BA400" s="20"/>
      <c r="BB400" s="20"/>
      <c r="BC400" s="20"/>
      <c r="BE400" s="20">
        <v>0.13507513661202186</v>
      </c>
      <c r="BF400" s="9">
        <v>56.9</v>
      </c>
      <c r="BG400" s="9">
        <v>58.722805304466007</v>
      </c>
      <c r="BH400" s="9">
        <v>58.257815074009024</v>
      </c>
      <c r="BI400" s="9">
        <v>10.045412519827234</v>
      </c>
      <c r="BJ400" s="9">
        <v>59.240364087710219</v>
      </c>
      <c r="BK400" s="9">
        <v>58.407662065706027</v>
      </c>
      <c r="BL400" s="9">
        <v>52.438219029619617</v>
      </c>
      <c r="BM400" s="9">
        <f ca="1"/>
        <v>58.486145084557506</v>
      </c>
      <c r="BN400" s="9">
        <v>58.056634773804191</v>
      </c>
      <c r="BY400" s="9"/>
      <c r="BZ400" s="9"/>
      <c r="CA400" s="33"/>
      <c r="CB400" s="9"/>
      <c r="CC400" s="9"/>
      <c r="CD400" s="33"/>
    </row>
    <row r="401" spans="1:82" x14ac:dyDescent="0.25">
      <c r="A401" s="6">
        <v>71.8</v>
      </c>
      <c r="B401" s="7" t="b">
        <v>1</v>
      </c>
      <c r="U401" s="9"/>
      <c r="V401" s="9"/>
      <c r="W401" s="10"/>
      <c r="X401" s="20"/>
      <c r="Y401" s="20"/>
      <c r="Z401" s="20"/>
      <c r="AA401" s="20"/>
      <c r="AB401" s="20"/>
      <c r="AC401" s="20"/>
      <c r="AD401" s="20"/>
      <c r="AE401" s="20"/>
      <c r="AG401" s="9"/>
      <c r="AH401" s="9"/>
      <c r="AI401" s="10"/>
      <c r="AJ401" s="20"/>
      <c r="AK401" s="20"/>
      <c r="AL401" s="20"/>
      <c r="AM401" s="20"/>
      <c r="AN401" s="20"/>
      <c r="AO401" s="20"/>
      <c r="AP401" s="20"/>
      <c r="AQ401" s="20"/>
      <c r="AS401" s="9"/>
      <c r="AT401" s="9"/>
      <c r="AU401" s="10"/>
      <c r="AV401" s="20"/>
      <c r="AW401" s="20"/>
      <c r="AX401" s="20"/>
      <c r="AY401" s="20"/>
      <c r="AZ401" s="20"/>
      <c r="BA401" s="20"/>
      <c r="BB401" s="20"/>
      <c r="BC401" s="20"/>
      <c r="BE401" s="20">
        <v>0.13541666666666666</v>
      </c>
      <c r="BF401" s="9">
        <v>56.9</v>
      </c>
      <c r="BG401" s="9">
        <v>58.737767787423792</v>
      </c>
      <c r="BH401" s="9">
        <v>58.271276527770887</v>
      </c>
      <c r="BI401" s="9">
        <v>10.072752540598877</v>
      </c>
      <c r="BJ401" s="9">
        <v>59.258041292640023</v>
      </c>
      <c r="BK401" s="9">
        <v>58.421597708523876</v>
      </c>
      <c r="BL401" s="9">
        <v>52.458675031497947</v>
      </c>
      <c r="BM401" s="9">
        <f ca="1"/>
        <v>58.499587347469358</v>
      </c>
      <c r="BN401" s="9">
        <v>58.073864373472048</v>
      </c>
      <c r="BY401" s="9"/>
      <c r="BZ401" s="9"/>
      <c r="CA401" s="33"/>
      <c r="CB401" s="9"/>
      <c r="CC401" s="9"/>
      <c r="CD401" s="33"/>
    </row>
    <row r="402" spans="1:82" x14ac:dyDescent="0.25">
      <c r="A402" s="6">
        <v>71.599999999999994</v>
      </c>
      <c r="B402" s="7" t="b">
        <v>1</v>
      </c>
      <c r="U402" s="9"/>
      <c r="V402" s="9"/>
      <c r="W402" s="10"/>
      <c r="X402" s="20"/>
      <c r="Y402" s="20"/>
      <c r="Z402" s="20"/>
      <c r="AA402" s="20"/>
      <c r="AB402" s="20"/>
      <c r="AC402" s="20"/>
      <c r="AD402" s="20"/>
      <c r="AE402" s="20"/>
      <c r="AG402" s="9"/>
      <c r="AH402" s="9"/>
      <c r="AI402" s="10"/>
      <c r="AJ402" s="20"/>
      <c r="AK402" s="20"/>
      <c r="AL402" s="20"/>
      <c r="AM402" s="20"/>
      <c r="AN402" s="20"/>
      <c r="AO402" s="20"/>
      <c r="AP402" s="20"/>
      <c r="AQ402" s="20"/>
      <c r="AS402" s="9"/>
      <c r="AT402" s="9"/>
      <c r="AU402" s="10"/>
      <c r="AV402" s="20"/>
      <c r="AW402" s="20"/>
      <c r="AX402" s="20"/>
      <c r="AY402" s="20"/>
      <c r="AZ402" s="20"/>
      <c r="BA402" s="20"/>
      <c r="BB402" s="20"/>
      <c r="BC402" s="20"/>
      <c r="BE402" s="20">
        <v>0.13575819672131148</v>
      </c>
      <c r="BF402" s="9">
        <v>57</v>
      </c>
      <c r="BG402" s="9">
        <v>58.752704430624959</v>
      </c>
      <c r="BH402" s="9">
        <v>58.284717836451456</v>
      </c>
      <c r="BI402" s="9">
        <v>10.100103363433538</v>
      </c>
      <c r="BJ402" s="9">
        <v>59.275682794525579</v>
      </c>
      <c r="BK402" s="9">
        <v>58.435511527200624</v>
      </c>
      <c r="BL402" s="9">
        <v>52.479105253885081</v>
      </c>
      <c r="BM402" s="9">
        <f ca="1"/>
        <v>58.513008293511199</v>
      </c>
      <c r="BN402" s="9">
        <v>58.091067800506153</v>
      </c>
      <c r="BY402" s="9"/>
      <c r="BZ402" s="9"/>
      <c r="CA402" s="33"/>
      <c r="CB402" s="9"/>
      <c r="CC402" s="9"/>
      <c r="CD402" s="33"/>
    </row>
    <row r="403" spans="1:82" x14ac:dyDescent="0.25">
      <c r="A403" s="6">
        <v>71.099999999999994</v>
      </c>
      <c r="B403" s="7" t="b">
        <v>1</v>
      </c>
      <c r="U403" s="9"/>
      <c r="V403" s="9"/>
      <c r="W403" s="10"/>
      <c r="X403" s="20"/>
      <c r="Y403" s="20"/>
      <c r="Z403" s="20"/>
      <c r="AA403" s="20"/>
      <c r="AB403" s="20"/>
      <c r="AC403" s="20"/>
      <c r="AD403" s="20"/>
      <c r="AE403" s="20"/>
      <c r="AG403" s="9"/>
      <c r="AH403" s="9"/>
      <c r="AI403" s="10"/>
      <c r="AJ403" s="20"/>
      <c r="AK403" s="20"/>
      <c r="AL403" s="20"/>
      <c r="AM403" s="20"/>
      <c r="AN403" s="20"/>
      <c r="AO403" s="20"/>
      <c r="AP403" s="20"/>
      <c r="AQ403" s="20"/>
      <c r="AS403" s="9"/>
      <c r="AT403" s="9"/>
      <c r="AU403" s="10"/>
      <c r="AV403" s="20"/>
      <c r="AW403" s="20"/>
      <c r="AX403" s="20"/>
      <c r="AY403" s="20"/>
      <c r="AZ403" s="20"/>
      <c r="BA403" s="20"/>
      <c r="BB403" s="20"/>
      <c r="BC403" s="20"/>
      <c r="BE403" s="20">
        <v>0.13609972677595628</v>
      </c>
      <c r="BF403" s="9">
        <v>57</v>
      </c>
      <c r="BG403" s="9">
        <v>58.767615359777672</v>
      </c>
      <c r="BH403" s="9">
        <v>58.298139097838977</v>
      </c>
      <c r="BI403" s="9">
        <v>10.127464996870385</v>
      </c>
      <c r="BJ403" s="9">
        <v>59.293288766680234</v>
      </c>
      <c r="BK403" s="9">
        <v>58.449403627380633</v>
      </c>
      <c r="BL403" s="9">
        <v>52.49950979400117</v>
      </c>
      <c r="BM403" s="9">
        <f ca="1"/>
        <v>58.526408020667176</v>
      </c>
      <c r="BN403" s="9">
        <v>58.108245170376918</v>
      </c>
      <c r="BY403" s="9"/>
      <c r="BZ403" s="9"/>
      <c r="CA403" s="33"/>
      <c r="CB403" s="9"/>
      <c r="CC403" s="9"/>
      <c r="CD403" s="33"/>
    </row>
    <row r="404" spans="1:82" x14ac:dyDescent="0.25">
      <c r="A404" s="6">
        <v>59.9</v>
      </c>
      <c r="B404" s="7" t="b">
        <v>1</v>
      </c>
      <c r="U404" s="9"/>
      <c r="V404" s="9"/>
      <c r="W404" s="10"/>
      <c r="X404" s="20"/>
      <c r="Y404" s="20"/>
      <c r="Z404" s="20"/>
      <c r="AA404" s="20"/>
      <c r="AB404" s="20"/>
      <c r="AC404" s="20"/>
      <c r="AD404" s="20"/>
      <c r="AE404" s="20"/>
      <c r="AG404" s="9"/>
      <c r="AH404" s="9"/>
      <c r="AI404" s="10"/>
      <c r="AJ404" s="20"/>
      <c r="AK404" s="20"/>
      <c r="AL404" s="20"/>
      <c r="AM404" s="20"/>
      <c r="AN404" s="20"/>
      <c r="AO404" s="20"/>
      <c r="AP404" s="20"/>
      <c r="AQ404" s="20"/>
      <c r="AS404" s="9"/>
      <c r="AT404" s="9"/>
      <c r="AU404" s="10"/>
      <c r="AV404" s="20"/>
      <c r="AW404" s="20"/>
      <c r="AX404" s="20"/>
      <c r="AY404" s="20"/>
      <c r="AZ404" s="20"/>
      <c r="BA404" s="20"/>
      <c r="BB404" s="20"/>
      <c r="BC404" s="20"/>
      <c r="BE404" s="20">
        <v>0.1364412568306011</v>
      </c>
      <c r="BF404" s="9">
        <v>57</v>
      </c>
      <c r="BG404" s="9">
        <v>58.782500699690068</v>
      </c>
      <c r="BH404" s="9">
        <v>58.311540409035914</v>
      </c>
      <c r="BI404" s="9">
        <v>10.154837449458732</v>
      </c>
      <c r="BJ404" s="9">
        <v>59.310859381163624</v>
      </c>
      <c r="BK404" s="9">
        <v>58.463274113963294</v>
      </c>
      <c r="BL404" s="9">
        <v>52.519888748456822</v>
      </c>
      <c r="BM404" s="9">
        <f ca="1"/>
        <v>58.53978662624376</v>
      </c>
      <c r="BN404" s="9">
        <v>58.125396597773161</v>
      </c>
      <c r="BY404" s="9"/>
      <c r="BZ404" s="9"/>
      <c r="CA404" s="33"/>
      <c r="CB404" s="9"/>
      <c r="CC404" s="9"/>
      <c r="CD404" s="33"/>
    </row>
    <row r="405" spans="1:82" x14ac:dyDescent="0.25">
      <c r="A405" s="6">
        <v>59.3</v>
      </c>
      <c r="B405" s="7" t="b">
        <v>1</v>
      </c>
      <c r="U405" s="9"/>
      <c r="V405" s="9"/>
      <c r="W405" s="10"/>
      <c r="X405" s="20"/>
      <c r="Y405" s="20"/>
      <c r="Z405" s="20"/>
      <c r="AA405" s="20"/>
      <c r="AB405" s="20"/>
      <c r="AC405" s="20"/>
      <c r="AD405" s="20"/>
      <c r="AE405" s="20"/>
      <c r="AG405" s="9"/>
      <c r="AH405" s="9"/>
      <c r="AI405" s="10"/>
      <c r="AJ405" s="20"/>
      <c r="AK405" s="20"/>
      <c r="AL405" s="20"/>
      <c r="AM405" s="20"/>
      <c r="AN405" s="20"/>
      <c r="AO405" s="20"/>
      <c r="AP405" s="20"/>
      <c r="AQ405" s="20"/>
      <c r="AS405" s="9"/>
      <c r="AT405" s="9"/>
      <c r="AU405" s="10"/>
      <c r="AV405" s="20"/>
      <c r="AW405" s="20"/>
      <c r="AX405" s="20"/>
      <c r="AY405" s="20"/>
      <c r="AZ405" s="20"/>
      <c r="BA405" s="20"/>
      <c r="BB405" s="20"/>
      <c r="BC405" s="20"/>
      <c r="BE405" s="20">
        <v>0.13678278688524589</v>
      </c>
      <c r="BF405" s="9">
        <v>57</v>
      </c>
      <c r="BG405" s="9">
        <v>58.79736057427899</v>
      </c>
      <c r="BH405" s="9">
        <v>58.324921866465459</v>
      </c>
      <c r="BI405" s="9">
        <v>10.182220729758047</v>
      </c>
      <c r="BJ405" s="9">
        <v>59.328394808793853</v>
      </c>
      <c r="BK405" s="9">
        <v>58.477123091110215</v>
      </c>
      <c r="BL405" s="9">
        <v>52.540242213258466</v>
      </c>
      <c r="BM405" s="9">
        <f ca="1"/>
        <v>58.553144206876112</v>
      </c>
      <c r="BN405" s="9">
        <v>58.142522196609391</v>
      </c>
      <c r="BY405" s="9"/>
      <c r="BZ405" s="9"/>
      <c r="CA405" s="33"/>
      <c r="CB405" s="9"/>
      <c r="CC405" s="9"/>
      <c r="CD405" s="33"/>
    </row>
    <row r="406" spans="1:82" x14ac:dyDescent="0.25">
      <c r="A406" s="6">
        <v>59</v>
      </c>
      <c r="B406" s="7" t="b">
        <v>1</v>
      </c>
      <c r="U406" s="9"/>
      <c r="V406" s="9"/>
      <c r="W406" s="10"/>
      <c r="X406" s="20"/>
      <c r="Y406" s="20"/>
      <c r="Z406" s="20"/>
      <c r="AA406" s="20"/>
      <c r="AB406" s="20"/>
      <c r="AC406" s="20"/>
      <c r="AD406" s="20"/>
      <c r="AE406" s="20"/>
      <c r="AG406" s="9"/>
      <c r="AH406" s="9"/>
      <c r="AI406" s="10"/>
      <c r="AJ406" s="20"/>
      <c r="AK406" s="20"/>
      <c r="AL406" s="20"/>
      <c r="AM406" s="20"/>
      <c r="AN406" s="20"/>
      <c r="AO406" s="20"/>
      <c r="AP406" s="20"/>
      <c r="AQ406" s="20"/>
      <c r="AS406" s="9"/>
      <c r="AT406" s="9"/>
      <c r="AU406" s="10"/>
      <c r="AV406" s="20"/>
      <c r="AW406" s="20"/>
      <c r="AX406" s="20"/>
      <c r="AY406" s="20"/>
      <c r="AZ406" s="20"/>
      <c r="BA406" s="20"/>
      <c r="BB406" s="20"/>
      <c r="BC406" s="20"/>
      <c r="BE406" s="20">
        <v>0.13712431693989072</v>
      </c>
      <c r="BF406" s="9">
        <v>57</v>
      </c>
      <c r="BG406" s="9">
        <v>58.812195106578613</v>
      </c>
      <c r="BH406" s="9">
        <v>58.338283565878292</v>
      </c>
      <c r="BI406" s="9">
        <v>10.20961484633793</v>
      </c>
      <c r="BJ406" s="9">
        <v>59.345895219159551</v>
      </c>
      <c r="BK406" s="9">
        <v>58.49095066225231</v>
      </c>
      <c r="BL406" s="9">
        <v>52.560570283813604</v>
      </c>
      <c r="BM406" s="9">
        <f ca="1"/>
        <v>58.566480858534412</v>
      </c>
      <c r="BN406" s="9">
        <v>58.159622080032925</v>
      </c>
      <c r="BY406" s="9"/>
      <c r="BZ406" s="9"/>
      <c r="CA406" s="33"/>
      <c r="CB406" s="9"/>
      <c r="CC406" s="9"/>
      <c r="CD406" s="33"/>
    </row>
    <row r="407" spans="1:82" x14ac:dyDescent="0.25">
      <c r="A407" s="6">
        <v>58.6</v>
      </c>
      <c r="B407" s="7" t="b">
        <v>1</v>
      </c>
      <c r="U407" s="9"/>
      <c r="V407" s="9"/>
      <c r="W407" s="10"/>
      <c r="X407" s="20"/>
      <c r="Y407" s="20"/>
      <c r="Z407" s="20"/>
      <c r="AA407" s="20"/>
      <c r="AB407" s="20"/>
      <c r="AC407" s="20"/>
      <c r="AD407" s="20"/>
      <c r="AE407" s="20"/>
      <c r="AG407" s="9"/>
      <c r="AH407" s="9"/>
      <c r="AI407" s="10"/>
      <c r="AJ407" s="20"/>
      <c r="AK407" s="20"/>
      <c r="AL407" s="20"/>
      <c r="AM407" s="20"/>
      <c r="AN407" s="20"/>
      <c r="AO407" s="20"/>
      <c r="AP407" s="20"/>
      <c r="AQ407" s="20"/>
      <c r="AS407" s="9"/>
      <c r="AT407" s="9"/>
      <c r="AU407" s="10"/>
      <c r="AV407" s="20"/>
      <c r="AW407" s="20"/>
      <c r="AX407" s="20"/>
      <c r="AY407" s="20"/>
      <c r="AZ407" s="20"/>
      <c r="BA407" s="20"/>
      <c r="BB407" s="20"/>
      <c r="BC407" s="20"/>
      <c r="BE407" s="20">
        <v>0.13746584699453551</v>
      </c>
      <c r="BF407" s="9">
        <v>57</v>
      </c>
      <c r="BG407" s="9">
        <v>58.827004418748984</v>
      </c>
      <c r="BH407" s="9">
        <v>58.351625602358673</v>
      </c>
      <c r="BI407" s="9">
        <v>10.237019807778191</v>
      </c>
      <c r="BJ407" s="9">
        <v>59.363360780631794</v>
      </c>
      <c r="BK407" s="9">
        <v>58.504756930096761</v>
      </c>
      <c r="BL407" s="9">
        <v>52.580873054936035</v>
      </c>
      <c r="BM407" s="9">
        <f ca="1"/>
        <v>58.579796676530165</v>
      </c>
      <c r="BN407" s="9">
        <v>58.176696360431023</v>
      </c>
      <c r="BY407" s="9"/>
      <c r="BZ407" s="9"/>
      <c r="CA407" s="33"/>
      <c r="CB407" s="9"/>
      <c r="CC407" s="9"/>
      <c r="CD407" s="33"/>
    </row>
    <row r="408" spans="1:82" x14ac:dyDescent="0.25">
      <c r="A408" s="6">
        <v>58.1</v>
      </c>
      <c r="B408" s="7" t="b">
        <v>1</v>
      </c>
      <c r="U408" s="9"/>
      <c r="V408" s="9"/>
      <c r="W408" s="10"/>
      <c r="X408" s="20"/>
      <c r="Y408" s="20"/>
      <c r="Z408" s="20"/>
      <c r="AA408" s="20"/>
      <c r="AB408" s="20"/>
      <c r="AC408" s="20"/>
      <c r="AD408" s="20"/>
      <c r="AE408" s="20"/>
      <c r="AG408" s="9"/>
      <c r="AH408" s="9"/>
      <c r="AI408" s="10"/>
      <c r="AJ408" s="20"/>
      <c r="AK408" s="20"/>
      <c r="AL408" s="20"/>
      <c r="AM408" s="20"/>
      <c r="AN408" s="20"/>
      <c r="AO408" s="20"/>
      <c r="AP408" s="20"/>
      <c r="AQ408" s="20"/>
      <c r="AS408" s="9"/>
      <c r="AT408" s="9"/>
      <c r="AU408" s="10"/>
      <c r="AV408" s="20"/>
      <c r="AW408" s="20"/>
      <c r="AX408" s="20"/>
      <c r="AY408" s="20"/>
      <c r="AZ408" s="20"/>
      <c r="BA408" s="20"/>
      <c r="BB408" s="20"/>
      <c r="BC408" s="20"/>
      <c r="BE408" s="20">
        <v>0.13780737704918034</v>
      </c>
      <c r="BF408" s="9">
        <v>57.1</v>
      </c>
      <c r="BG408" s="9">
        <v>58.841788632084445</v>
      </c>
      <c r="BH408" s="9">
        <v>58.364948070331117</v>
      </c>
      <c r="BI408" s="9">
        <v>10.264435622668802</v>
      </c>
      <c r="BJ408" s="9">
        <v>59.380791660375849</v>
      </c>
      <c r="BK408" s="9">
        <v>58.518541996633978</v>
      </c>
      <c r="BL408" s="9">
        <v>52.601150620851001</v>
      </c>
      <c r="BM408" s="9">
        <f ca="1"/>
        <v>58.593091755522337</v>
      </c>
      <c r="BN408" s="9">
        <v>58.193745149437902</v>
      </c>
      <c r="BY408" s="9"/>
      <c r="BZ408" s="9"/>
      <c r="CA408" s="33"/>
      <c r="CB408" s="9"/>
      <c r="CC408" s="9"/>
      <c r="CD408" s="33"/>
    </row>
    <row r="409" spans="1:82" x14ac:dyDescent="0.25">
      <c r="A409" s="6">
        <v>57.5</v>
      </c>
      <c r="B409" s="7" t="b">
        <v>1</v>
      </c>
      <c r="U409" s="9"/>
      <c r="V409" s="9"/>
      <c r="W409" s="10"/>
      <c r="X409" s="20"/>
      <c r="Y409" s="20"/>
      <c r="Z409" s="20"/>
      <c r="AA409" s="20"/>
      <c r="AB409" s="20"/>
      <c r="AC409" s="20"/>
      <c r="AD409" s="20"/>
      <c r="AE409" s="20"/>
      <c r="AG409" s="9"/>
      <c r="AH409" s="9"/>
      <c r="AI409" s="10"/>
      <c r="AJ409" s="20"/>
      <c r="AK409" s="20"/>
      <c r="AL409" s="20"/>
      <c r="AM409" s="20"/>
      <c r="AN409" s="20"/>
      <c r="AO409" s="20"/>
      <c r="AP409" s="20"/>
      <c r="AQ409" s="20"/>
      <c r="AS409" s="9"/>
      <c r="AT409" s="9"/>
      <c r="AU409" s="10"/>
      <c r="AV409" s="20"/>
      <c r="AW409" s="20"/>
      <c r="AX409" s="20"/>
      <c r="AY409" s="20"/>
      <c r="AZ409" s="20"/>
      <c r="BA409" s="20"/>
      <c r="BB409" s="20"/>
      <c r="BC409" s="20"/>
      <c r="BE409" s="20">
        <v>0.13814890710382513</v>
      </c>
      <c r="BF409" s="9">
        <v>57.1</v>
      </c>
      <c r="BG409" s="9">
        <v>58.856547867021916</v>
      </c>
      <c r="BH409" s="9">
        <v>58.378251063566353</v>
      </c>
      <c r="BI409" s="9">
        <v>10.291862299609972</v>
      </c>
      <c r="BJ409" s="9">
        <v>59.398188024362845</v>
      </c>
      <c r="BK409" s="9">
        <v>58.532305963144374</v>
      </c>
      <c r="BL409" s="9">
        <v>52.62140307520032</v>
      </c>
      <c r="BM409" s="9">
        <f ca="1"/>
        <v>58.606366189523428</v>
      </c>
      <c r="BN409" s="9">
        <v>58.21076855794162</v>
      </c>
      <c r="BY409" s="9"/>
      <c r="BZ409" s="9"/>
      <c r="CA409" s="33"/>
      <c r="CB409" s="9"/>
      <c r="CC409" s="9"/>
      <c r="CD409" s="33"/>
    </row>
    <row r="410" spans="1:82" x14ac:dyDescent="0.25">
      <c r="A410" s="6">
        <v>56.9</v>
      </c>
      <c r="B410" s="7" t="b">
        <v>1</v>
      </c>
      <c r="U410" s="9"/>
      <c r="V410" s="9"/>
      <c r="W410" s="10"/>
      <c r="X410" s="20"/>
      <c r="Y410" s="20"/>
      <c r="Z410" s="20"/>
      <c r="AA410" s="20"/>
      <c r="AB410" s="20"/>
      <c r="AC410" s="20"/>
      <c r="AD410" s="20"/>
      <c r="AE410" s="20"/>
      <c r="AG410" s="9"/>
      <c r="AH410" s="9"/>
      <c r="AI410" s="10"/>
      <c r="AJ410" s="20"/>
      <c r="AK410" s="20"/>
      <c r="AL410" s="20"/>
      <c r="AM410" s="20"/>
      <c r="AN410" s="20"/>
      <c r="AO410" s="20"/>
      <c r="AP410" s="20"/>
      <c r="AQ410" s="20"/>
      <c r="AS410" s="9"/>
      <c r="AT410" s="9"/>
      <c r="AU410" s="10"/>
      <c r="AV410" s="20"/>
      <c r="AW410" s="20"/>
      <c r="AX410" s="20"/>
      <c r="AY410" s="20"/>
      <c r="AZ410" s="20"/>
      <c r="BA410" s="20"/>
      <c r="BB410" s="20"/>
      <c r="BC410" s="20"/>
      <c r="BE410" s="20">
        <v>0.13849043715846995</v>
      </c>
      <c r="BF410" s="9">
        <v>57.1</v>
      </c>
      <c r="BG410" s="9">
        <v>58.871282243149174</v>
      </c>
      <c r="BH410" s="9">
        <v>58.391534675187863</v>
      </c>
      <c r="BI410" s="9">
        <v>10.319299847212132</v>
      </c>
      <c r="BJ410" s="9">
        <v>59.415550037381237</v>
      </c>
      <c r="BK410" s="9">
        <v>58.54604893020516</v>
      </c>
      <c r="BL410" s="9">
        <v>52.641630511047438</v>
      </c>
      <c r="BM410" s="9">
        <f ca="1"/>
        <v>58.619620071905572</v>
      </c>
      <c r="BN410" s="9">
        <v>58.227766696090939</v>
      </c>
      <c r="BY410" s="9"/>
      <c r="BZ410" s="9"/>
      <c r="CA410" s="33"/>
      <c r="CB410" s="9"/>
      <c r="CC410" s="9"/>
      <c r="CD410" s="33"/>
    </row>
    <row r="411" spans="1:82" x14ac:dyDescent="0.25">
      <c r="A411" s="6">
        <v>56.1</v>
      </c>
      <c r="B411" s="7" t="b">
        <v>1</v>
      </c>
      <c r="U411" s="9"/>
      <c r="V411" s="9"/>
      <c r="W411" s="10"/>
      <c r="X411" s="20"/>
      <c r="Y411" s="20"/>
      <c r="Z411" s="20"/>
      <c r="AA411" s="20"/>
      <c r="AB411" s="20"/>
      <c r="AC411" s="20"/>
      <c r="AD411" s="20"/>
      <c r="AE411" s="20"/>
      <c r="AG411" s="9"/>
      <c r="AH411" s="9"/>
      <c r="AI411" s="10"/>
      <c r="AJ411" s="20"/>
      <c r="AK411" s="20"/>
      <c r="AL411" s="20"/>
      <c r="AM411" s="20"/>
      <c r="AN411" s="20"/>
      <c r="AO411" s="20"/>
      <c r="AP411" s="20"/>
      <c r="AQ411" s="20"/>
      <c r="AS411" s="9"/>
      <c r="AT411" s="9"/>
      <c r="AU411" s="10"/>
      <c r="AV411" s="20"/>
      <c r="AW411" s="20"/>
      <c r="AX411" s="20"/>
      <c r="AY411" s="20"/>
      <c r="AZ411" s="20"/>
      <c r="BA411" s="20"/>
      <c r="BB411" s="20"/>
      <c r="BC411" s="20"/>
      <c r="BE411" s="20">
        <v>0.13883196721311475</v>
      </c>
      <c r="BF411" s="9">
        <v>57.2</v>
      </c>
      <c r="BG411" s="9">
        <v>58.885991879212931</v>
      </c>
      <c r="BH411" s="9">
        <v>58.404798997677588</v>
      </c>
      <c r="BI411" s="9">
        <v>10.346748274095933</v>
      </c>
      <c r="BJ411" s="9">
        <v>59.432877863048112</v>
      </c>
      <c r="BK411" s="9">
        <v>58.559770997696958</v>
      </c>
      <c r="BL411" s="9">
        <v>52.661833020882355</v>
      </c>
      <c r="BM411" s="9">
        <f ca="1"/>
        <v>58.632853495406465</v>
      </c>
      <c r="BN411" s="9">
        <v>58.244739673302121</v>
      </c>
      <c r="BY411" s="9"/>
      <c r="BZ411" s="9"/>
      <c r="CA411" s="33"/>
      <c r="CB411" s="9"/>
      <c r="CC411" s="9"/>
      <c r="CD411" s="33"/>
    </row>
    <row r="412" spans="1:82" x14ac:dyDescent="0.25">
      <c r="A412" s="6">
        <v>55.3</v>
      </c>
      <c r="B412" s="7" t="b">
        <v>1</v>
      </c>
      <c r="U412" s="9"/>
      <c r="V412" s="9"/>
      <c r="W412" s="10"/>
      <c r="X412" s="20"/>
      <c r="Y412" s="20"/>
      <c r="Z412" s="20"/>
      <c r="AA412" s="20"/>
      <c r="AB412" s="20"/>
      <c r="AC412" s="20"/>
      <c r="AD412" s="20"/>
      <c r="AE412" s="20"/>
      <c r="AG412" s="9"/>
      <c r="AH412" s="9"/>
      <c r="AI412" s="10"/>
      <c r="AJ412" s="20"/>
      <c r="AK412" s="20"/>
      <c r="AL412" s="20"/>
      <c r="AM412" s="20"/>
      <c r="AN412" s="20"/>
      <c r="AO412" s="20"/>
      <c r="AP412" s="20"/>
      <c r="AQ412" s="20"/>
      <c r="AS412" s="9"/>
      <c r="AT412" s="9"/>
      <c r="AU412" s="10"/>
      <c r="AV412" s="20"/>
      <c r="AW412" s="20"/>
      <c r="AX412" s="20"/>
      <c r="AY412" s="20"/>
      <c r="AZ412" s="20"/>
      <c r="BA412" s="20"/>
      <c r="BB412" s="20"/>
      <c r="BC412" s="20"/>
      <c r="BE412" s="20">
        <v>0.13917349726775957</v>
      </c>
      <c r="BF412" s="9">
        <v>57.2</v>
      </c>
      <c r="BG412" s="9">
        <v>58.900676893126892</v>
      </c>
      <c r="BH412" s="9">
        <v>58.41804412288235</v>
      </c>
      <c r="BI412" s="9">
        <v>10.374207588892318</v>
      </c>
      <c r="BJ412" s="9">
        <v>59.450171663820463</v>
      </c>
      <c r="BK412" s="9">
        <v>58.573472264810441</v>
      </c>
      <c r="BL412" s="9">
        <v>52.68201069662662</v>
      </c>
      <c r="BM412" s="9">
        <f ca="1"/>
        <v>58.646066552135252</v>
      </c>
      <c r="BN412" s="9">
        <v>58.261687598265567</v>
      </c>
      <c r="BY412" s="9"/>
      <c r="BZ412" s="9"/>
      <c r="CA412" s="33"/>
      <c r="CB412" s="9"/>
      <c r="CC412" s="9"/>
      <c r="CD412" s="33"/>
    </row>
    <row r="413" spans="1:82" x14ac:dyDescent="0.25">
      <c r="A413" s="6">
        <v>54.3</v>
      </c>
      <c r="B413" s="7" t="b">
        <v>1</v>
      </c>
      <c r="U413" s="9"/>
      <c r="V413" s="9"/>
      <c r="W413" s="10"/>
      <c r="X413" s="20"/>
      <c r="Y413" s="20"/>
      <c r="Z413" s="20"/>
      <c r="AA413" s="20"/>
      <c r="AB413" s="20"/>
      <c r="AC413" s="20"/>
      <c r="AD413" s="20"/>
      <c r="AE413" s="20"/>
      <c r="AG413" s="9"/>
      <c r="AH413" s="9"/>
      <c r="AI413" s="10"/>
      <c r="AJ413" s="20"/>
      <c r="AK413" s="20"/>
      <c r="AL413" s="20"/>
      <c r="AM413" s="20"/>
      <c r="AN413" s="20"/>
      <c r="AO413" s="20"/>
      <c r="AP413" s="20"/>
      <c r="AQ413" s="20"/>
      <c r="AS413" s="9"/>
      <c r="AT413" s="9"/>
      <c r="AU413" s="10"/>
      <c r="AV413" s="20"/>
      <c r="AW413" s="20"/>
      <c r="AX413" s="20"/>
      <c r="AY413" s="20"/>
      <c r="AZ413" s="20"/>
      <c r="BA413" s="20"/>
      <c r="BB413" s="20"/>
      <c r="BC413" s="20"/>
      <c r="BE413" s="20">
        <v>0.13951502732240437</v>
      </c>
      <c r="BF413" s="9">
        <v>57.2</v>
      </c>
      <c r="BG413" s="9">
        <v>58.915337401979642</v>
      </c>
      <c r="BH413" s="9">
        <v>58.43127014201972</v>
      </c>
      <c r="BI413" s="9">
        <v>10.401677800242473</v>
      </c>
      <c r="BJ413" s="9">
        <v>59.467431601006219</v>
      </c>
      <c r="BK413" s="9">
        <v>58.587152830052808</v>
      </c>
      <c r="BL413" s="9">
        <v>52.702163629638193</v>
      </c>
      <c r="BM413" s="9">
        <f ca="1"/>
        <v>58.659259333578362</v>
      </c>
      <c r="BN413" s="9">
        <v>58.278610578952453</v>
      </c>
      <c r="BY413" s="9"/>
      <c r="BZ413" s="9"/>
      <c r="CA413" s="33"/>
      <c r="CB413" s="9"/>
      <c r="CC413" s="9"/>
      <c r="CD413" s="33"/>
    </row>
    <row r="414" spans="1:82" x14ac:dyDescent="0.25">
      <c r="A414" s="6">
        <v>53.3</v>
      </c>
      <c r="B414" s="7" t="b">
        <v>1</v>
      </c>
      <c r="U414" s="9"/>
      <c r="V414" s="9"/>
      <c r="W414" s="10"/>
      <c r="X414" s="20"/>
      <c r="Y414" s="20"/>
      <c r="Z414" s="20"/>
      <c r="AA414" s="20"/>
      <c r="AB414" s="20"/>
      <c r="AC414" s="20"/>
      <c r="AD414" s="20"/>
      <c r="AE414" s="20"/>
      <c r="AG414" s="9"/>
      <c r="AH414" s="9"/>
      <c r="AI414" s="10"/>
      <c r="AJ414" s="20"/>
      <c r="AK414" s="20"/>
      <c r="AL414" s="20"/>
      <c r="AM414" s="20"/>
      <c r="AN414" s="20"/>
      <c r="AO414" s="20"/>
      <c r="AP414" s="20"/>
      <c r="AQ414" s="20"/>
      <c r="AS414" s="9"/>
      <c r="AT414" s="9"/>
      <c r="AU414" s="10"/>
      <c r="AV414" s="20"/>
      <c r="AW414" s="20"/>
      <c r="AX414" s="20"/>
      <c r="AY414" s="20"/>
      <c r="AZ414" s="20"/>
      <c r="BA414" s="20"/>
      <c r="BB414" s="20"/>
      <c r="BC414" s="20"/>
      <c r="BE414" s="20">
        <v>0.13985655737704919</v>
      </c>
      <c r="BF414" s="9">
        <v>57.3</v>
      </c>
      <c r="BG414" s="9">
        <v>58.929973522042523</v>
      </c>
      <c r="BH414" s="9">
        <v>58.444477145683692</v>
      </c>
      <c r="BI414" s="9">
        <v>10.429158916797896</v>
      </c>
      <c r="BJ414" s="9">
        <v>59.484657834775213</v>
      </c>
      <c r="BK414" s="9">
        <v>58.600812791254214</v>
      </c>
      <c r="BL414" s="9">
        <v>52.722291910716251</v>
      </c>
      <c r="BM414" s="9">
        <f ca="1"/>
        <v>58.672431930605271</v>
      </c>
      <c r="BN414" s="9">
        <v>58.295508722621278</v>
      </c>
      <c r="BY414" s="9"/>
      <c r="BZ414" s="9"/>
      <c r="CA414" s="33"/>
      <c r="CB414" s="9"/>
      <c r="CC414" s="9"/>
      <c r="CD414" s="33"/>
    </row>
    <row r="415" spans="1:82" x14ac:dyDescent="0.25">
      <c r="A415" s="6">
        <v>52.4</v>
      </c>
      <c r="B415" s="7" t="b">
        <v>1</v>
      </c>
      <c r="U415" s="9"/>
      <c r="V415" s="9"/>
      <c r="W415" s="10"/>
      <c r="X415" s="20"/>
      <c r="Y415" s="20"/>
      <c r="Z415" s="20"/>
      <c r="AA415" s="20"/>
      <c r="AB415" s="20"/>
      <c r="AC415" s="20"/>
      <c r="AD415" s="20"/>
      <c r="AE415" s="20"/>
      <c r="AG415" s="9"/>
      <c r="AH415" s="9"/>
      <c r="AI415" s="10"/>
      <c r="AJ415" s="20"/>
      <c r="AK415" s="20"/>
      <c r="AL415" s="20"/>
      <c r="AM415" s="20"/>
      <c r="AN415" s="20"/>
      <c r="AO415" s="20"/>
      <c r="AP415" s="20"/>
      <c r="AQ415" s="20"/>
      <c r="AS415" s="9"/>
      <c r="AT415" s="9"/>
      <c r="AU415" s="10"/>
      <c r="AV415" s="20"/>
      <c r="AW415" s="20"/>
      <c r="AX415" s="20"/>
      <c r="AY415" s="20"/>
      <c r="AZ415" s="20"/>
      <c r="BA415" s="20"/>
      <c r="BB415" s="20"/>
      <c r="BC415" s="20"/>
      <c r="BE415" s="20">
        <v>0.14019808743169399</v>
      </c>
      <c r="BF415" s="9">
        <v>57.3</v>
      </c>
      <c r="BG415" s="9">
        <v>58.944585368777339</v>
      </c>
      <c r="BH415" s="9">
        <v>58.45766522385091</v>
      </c>
      <c r="BI415" s="9">
        <v>10.456650947220385</v>
      </c>
      <c r="BJ415" s="9">
        <v>59.501850524169988</v>
      </c>
      <c r="BK415" s="9">
        <v>58.614452245574157</v>
      </c>
      <c r="BL415" s="9">
        <v>52.742395630106003</v>
      </c>
      <c r="BM415" s="9">
        <f ca="1"/>
        <v>58.685584433474148</v>
      </c>
      <c r="BN415" s="9">
        <v>58.312382135824272</v>
      </c>
      <c r="BY415" s="9"/>
      <c r="BZ415" s="9"/>
      <c r="CA415" s="33"/>
      <c r="CB415" s="9"/>
      <c r="CC415" s="9"/>
      <c r="CD415" s="33"/>
    </row>
    <row r="416" spans="1:82" x14ac:dyDescent="0.25">
      <c r="A416" s="6">
        <v>51.6</v>
      </c>
      <c r="B416" s="7" t="b">
        <v>1</v>
      </c>
      <c r="U416" s="9"/>
      <c r="V416" s="9"/>
      <c r="W416" s="10"/>
      <c r="X416" s="20"/>
      <c r="Y416" s="20"/>
      <c r="Z416" s="20"/>
      <c r="AA416" s="20"/>
      <c r="AB416" s="20"/>
      <c r="AC416" s="20"/>
      <c r="AD416" s="20"/>
      <c r="AE416" s="20"/>
      <c r="AG416" s="9"/>
      <c r="AH416" s="9"/>
      <c r="AI416" s="10"/>
      <c r="AJ416" s="20"/>
      <c r="AK416" s="20"/>
      <c r="AL416" s="20"/>
      <c r="AM416" s="20"/>
      <c r="AN416" s="20"/>
      <c r="AO416" s="20"/>
      <c r="AP416" s="20"/>
      <c r="AQ416" s="20"/>
      <c r="AS416" s="9"/>
      <c r="AT416" s="9"/>
      <c r="AU416" s="10"/>
      <c r="AV416" s="20"/>
      <c r="AW416" s="20"/>
      <c r="AX416" s="20"/>
      <c r="AY416" s="20"/>
      <c r="AZ416" s="20"/>
      <c r="BA416" s="20"/>
      <c r="BB416" s="20"/>
      <c r="BC416" s="20"/>
      <c r="BE416" s="20">
        <v>0.14053961748633881</v>
      </c>
      <c r="BF416" s="9">
        <v>57.3</v>
      </c>
      <c r="BG416" s="9">
        <v>58.959173056844044</v>
      </c>
      <c r="BH416" s="9">
        <v>58.470834465886064</v>
      </c>
      <c r="BI416" s="9">
        <v>10.484153900182077</v>
      </c>
      <c r="BJ416" s="9">
        <v>59.519009827116477</v>
      </c>
      <c r="BK416" s="9">
        <v>58.628071289507716</v>
      </c>
      <c r="BL416" s="9">
        <v>52.762474877503365</v>
      </c>
      <c r="BM416" s="9">
        <f ca="1"/>
        <v>58.698716931837538</v>
      </c>
      <c r="BN416" s="9">
        <v>58.329230924413821</v>
      </c>
      <c r="BY416" s="9"/>
      <c r="BZ416" s="9"/>
      <c r="CA416" s="33"/>
      <c r="CB416" s="9"/>
      <c r="CC416" s="9"/>
      <c r="CD416" s="33"/>
    </row>
    <row r="417" spans="1:82" x14ac:dyDescent="0.25">
      <c r="A417" s="6">
        <v>51</v>
      </c>
      <c r="B417" s="7" t="b">
        <v>1</v>
      </c>
      <c r="U417" s="9"/>
      <c r="V417" s="9"/>
      <c r="W417" s="10"/>
      <c r="X417" s="20"/>
      <c r="Y417" s="20"/>
      <c r="Z417" s="20"/>
      <c r="AA417" s="20"/>
      <c r="AB417" s="20"/>
      <c r="AC417" s="20"/>
      <c r="AD417" s="20"/>
      <c r="AE417" s="20"/>
      <c r="AG417" s="9"/>
      <c r="AH417" s="9"/>
      <c r="AI417" s="10"/>
      <c r="AJ417" s="20"/>
      <c r="AK417" s="20"/>
      <c r="AL417" s="20"/>
      <c r="AM417" s="20"/>
      <c r="AN417" s="20"/>
      <c r="AO417" s="20"/>
      <c r="AP417" s="20"/>
      <c r="AQ417" s="20"/>
      <c r="AS417" s="9"/>
      <c r="AT417" s="9"/>
      <c r="AU417" s="10"/>
      <c r="AV417" s="20"/>
      <c r="AW417" s="20"/>
      <c r="AX417" s="20"/>
      <c r="AY417" s="20"/>
      <c r="AZ417" s="20"/>
      <c r="BA417" s="20"/>
      <c r="BB417" s="20"/>
      <c r="BC417" s="20"/>
      <c r="BE417" s="20">
        <v>0.1408811475409836</v>
      </c>
      <c r="BF417" s="9">
        <v>57.3</v>
      </c>
      <c r="BG417" s="9">
        <v>58.973736700108248</v>
      </c>
      <c r="BH417" s="9">
        <v>58.483984960547886</v>
      </c>
      <c r="BI417" s="9">
        <v>10.511667784365414</v>
      </c>
      <c r="BJ417" s="9">
        <v>59.536135900434559</v>
      </c>
      <c r="BK417" s="9">
        <v>58.64167001889178</v>
      </c>
      <c r="BL417" s="9">
        <v>52.782529742059666</v>
      </c>
      <c r="BM417" s="9">
        <f ca="1"/>
        <v>58.711829514747876</v>
      </c>
      <c r="BN417" s="9">
        <v>58.346055193548779</v>
      </c>
      <c r="BY417" s="9"/>
      <c r="BZ417" s="9"/>
      <c r="CA417" s="33"/>
      <c r="CB417" s="9"/>
      <c r="CC417" s="9"/>
      <c r="CD417" s="33"/>
    </row>
    <row r="418" spans="1:82" x14ac:dyDescent="0.25">
      <c r="A418" s="6">
        <v>56</v>
      </c>
      <c r="B418" s="7" t="b">
        <v>1</v>
      </c>
      <c r="U418" s="9"/>
      <c r="V418" s="9"/>
      <c r="W418" s="10"/>
      <c r="X418" s="20"/>
      <c r="Y418" s="20"/>
      <c r="Z418" s="20"/>
      <c r="AA418" s="20"/>
      <c r="AB418" s="20"/>
      <c r="AC418" s="20"/>
      <c r="AD418" s="20"/>
      <c r="AE418" s="20"/>
      <c r="AG418" s="9"/>
      <c r="AH418" s="9"/>
      <c r="AI418" s="10"/>
      <c r="AJ418" s="20"/>
      <c r="AK418" s="20"/>
      <c r="AL418" s="20"/>
      <c r="AM418" s="20"/>
      <c r="AN418" s="20"/>
      <c r="AO418" s="20"/>
      <c r="AP418" s="20"/>
      <c r="AQ418" s="20"/>
      <c r="AS418" s="9"/>
      <c r="AT418" s="9"/>
      <c r="AU418" s="10"/>
      <c r="AV418" s="20"/>
      <c r="AW418" s="20"/>
      <c r="AX418" s="20"/>
      <c r="AY418" s="20"/>
      <c r="AZ418" s="20"/>
      <c r="BA418" s="20"/>
      <c r="BB418" s="20"/>
      <c r="BC418" s="20"/>
      <c r="BE418" s="20">
        <v>0.14122267759562843</v>
      </c>
      <c r="BF418" s="9">
        <v>57.3</v>
      </c>
      <c r="BG418" s="9">
        <v>58.988276411648741</v>
      </c>
      <c r="BH418" s="9">
        <v>58.497116795994607</v>
      </c>
      <c r="BI418" s="9">
        <v>10.539192608463237</v>
      </c>
      <c r="BJ418" s="9">
        <v>59.553228899848499</v>
      </c>
      <c r="BK418" s="9">
        <v>58.655248528911187</v>
      </c>
      <c r="BL418" s="9">
        <v>52.802560312386234</v>
      </c>
      <c r="BM418" s="9">
        <f ca="1"/>
        <v>58.724922270662987</v>
      </c>
      <c r="BN418" s="9">
        <v>58.362855047700705</v>
      </c>
      <c r="BY418" s="9"/>
      <c r="BZ418" s="9"/>
      <c r="CA418" s="33"/>
      <c r="CB418" s="9"/>
      <c r="CC418" s="9"/>
      <c r="CD418" s="33"/>
    </row>
    <row r="419" spans="1:82" x14ac:dyDescent="0.25">
      <c r="A419" s="6">
        <v>51</v>
      </c>
      <c r="B419" s="7" t="b">
        <v>1</v>
      </c>
      <c r="U419" s="9"/>
      <c r="V419" s="9"/>
      <c r="W419" s="10"/>
      <c r="X419" s="20"/>
      <c r="Y419" s="20"/>
      <c r="Z419" s="20"/>
      <c r="AA419" s="20"/>
      <c r="AB419" s="20"/>
      <c r="AC419" s="20"/>
      <c r="AD419" s="20"/>
      <c r="AE419" s="20"/>
      <c r="AG419" s="9"/>
      <c r="AH419" s="9"/>
      <c r="AI419" s="10"/>
      <c r="AJ419" s="20"/>
      <c r="AK419" s="20"/>
      <c r="AL419" s="20"/>
      <c r="AM419" s="20"/>
      <c r="AN419" s="20"/>
      <c r="AO419" s="20"/>
      <c r="AP419" s="20"/>
      <c r="AQ419" s="20"/>
      <c r="AS419" s="9"/>
      <c r="AT419" s="9"/>
      <c r="AU419" s="10"/>
      <c r="AV419" s="20"/>
      <c r="AW419" s="20"/>
      <c r="AX419" s="20"/>
      <c r="AY419" s="20"/>
      <c r="AZ419" s="20"/>
      <c r="BA419" s="20"/>
      <c r="BB419" s="20"/>
      <c r="BC419" s="20"/>
      <c r="BE419" s="20">
        <v>0.14156420765027322</v>
      </c>
      <c r="BF419" s="9">
        <v>57.3</v>
      </c>
      <c r="BG419" s="9">
        <v>59.002792303764814</v>
      </c>
      <c r="BH419" s="9">
        <v>58.510230059789563</v>
      </c>
      <c r="BI419" s="9">
        <v>10.566728381178722</v>
      </c>
      <c r="BJ419" s="9">
        <v>59.570288979997251</v>
      </c>
      <c r="BK419" s="9">
        <v>58.668806914104763</v>
      </c>
      <c r="BL419" s="9">
        <v>52.822566676558992</v>
      </c>
      <c r="BM419" s="9">
        <f ca="1"/>
        <v>58.737995287451525</v>
      </c>
      <c r="BN419" s="9">
        <v>58.37963059066</v>
      </c>
      <c r="BY419" s="9"/>
      <c r="BZ419" s="9"/>
      <c r="CA419" s="33"/>
      <c r="CB419" s="9"/>
      <c r="CC419" s="9"/>
      <c r="CD419" s="33"/>
    </row>
    <row r="420" spans="1:82" x14ac:dyDescent="0.25">
      <c r="A420" s="6">
        <v>59.6</v>
      </c>
      <c r="B420" s="7" t="b">
        <v>1</v>
      </c>
      <c r="U420" s="9"/>
      <c r="V420" s="9"/>
      <c r="W420" s="10"/>
      <c r="X420" s="20"/>
      <c r="Y420" s="20"/>
      <c r="Z420" s="20"/>
      <c r="AA420" s="20"/>
      <c r="AB420" s="20"/>
      <c r="AC420" s="20"/>
      <c r="AD420" s="20"/>
      <c r="AE420" s="20"/>
      <c r="AG420" s="9"/>
      <c r="AH420" s="9"/>
      <c r="AI420" s="10"/>
      <c r="AJ420" s="20"/>
      <c r="AK420" s="20"/>
      <c r="AL420" s="20"/>
      <c r="AM420" s="20"/>
      <c r="AN420" s="20"/>
      <c r="AO420" s="20"/>
      <c r="AP420" s="20"/>
      <c r="AQ420" s="20"/>
      <c r="AS420" s="9"/>
      <c r="AT420" s="9"/>
      <c r="AU420" s="10"/>
      <c r="AV420" s="20"/>
      <c r="AW420" s="20"/>
      <c r="AX420" s="20"/>
      <c r="AY420" s="20"/>
      <c r="AZ420" s="20"/>
      <c r="BA420" s="20"/>
      <c r="BB420" s="20"/>
      <c r="BC420" s="20"/>
      <c r="BE420" s="20">
        <v>0.14190573770491804</v>
      </c>
      <c r="BF420" s="9">
        <v>57.3</v>
      </c>
      <c r="BG420" s="9">
        <v>59.017284487983623</v>
      </c>
      <c r="BH420" s="9">
        <v>58.523324838906753</v>
      </c>
      <c r="BI420" s="9">
        <v>10.594275111225462</v>
      </c>
      <c r="BJ420" s="9">
        <v>59.587316294444634</v>
      </c>
      <c r="BK420" s="9">
        <v>58.682345268371343</v>
      </c>
      <c r="BL420" s="9">
        <v>52.842548922122958</v>
      </c>
      <c r="BM420" s="9">
        <f ca="1"/>
        <v>58.75104865239831</v>
      </c>
      <c r="BN420" s="9">
        <v>58.39638192554203</v>
      </c>
      <c r="BY420" s="9"/>
      <c r="BZ420" s="9"/>
      <c r="CA420" s="33"/>
      <c r="CB420" s="9"/>
      <c r="CC420" s="9"/>
      <c r="CD420" s="33"/>
    </row>
    <row r="421" spans="1:82" x14ac:dyDescent="0.25">
      <c r="A421" s="6">
        <v>59.1</v>
      </c>
      <c r="B421" s="7" t="b">
        <v>1</v>
      </c>
      <c r="U421" s="9"/>
      <c r="V421" s="9"/>
      <c r="W421" s="10"/>
      <c r="X421" s="20"/>
      <c r="Y421" s="20"/>
      <c r="Z421" s="20"/>
      <c r="AA421" s="20"/>
      <c r="AB421" s="20"/>
      <c r="AC421" s="20"/>
      <c r="AD421" s="20"/>
      <c r="AE421" s="20"/>
      <c r="AG421" s="9"/>
      <c r="AH421" s="9"/>
      <c r="AI421" s="10"/>
      <c r="AJ421" s="20"/>
      <c r="AK421" s="20"/>
      <c r="AL421" s="20"/>
      <c r="AM421" s="20"/>
      <c r="AN421" s="20"/>
      <c r="AO421" s="20"/>
      <c r="AP421" s="20"/>
      <c r="AQ421" s="20"/>
      <c r="AS421" s="9"/>
      <c r="AT421" s="9"/>
      <c r="AU421" s="10"/>
      <c r="AV421" s="20"/>
      <c r="AW421" s="20"/>
      <c r="AX421" s="20"/>
      <c r="AY421" s="20"/>
      <c r="AZ421" s="20"/>
      <c r="BA421" s="20"/>
      <c r="BB421" s="20"/>
      <c r="BC421" s="20"/>
      <c r="BE421" s="20">
        <v>0.14224726775956284</v>
      </c>
      <c r="BF421" s="9">
        <v>57.3</v>
      </c>
      <c r="BG421" s="9">
        <v>59.031753075067328</v>
      </c>
      <c r="BH421" s="9">
        <v>58.536401219736121</v>
      </c>
      <c r="BI421" s="9">
        <v>10.621832807327452</v>
      </c>
      <c r="BJ421" s="9">
        <v>59.604310995689445</v>
      </c>
      <c r="BK421" s="9">
        <v>58.695863684975663</v>
      </c>
      <c r="BL421" s="9">
        <v>52.862507136096724</v>
      </c>
      <c r="BM421" s="9">
        <f ca="1"/>
        <v>58.764082452209706</v>
      </c>
      <c r="BN421" s="9">
        <v>58.413109154793183</v>
      </c>
      <c r="BY421" s="9"/>
      <c r="BZ421" s="9"/>
      <c r="CA421" s="33"/>
      <c r="CB421" s="9"/>
      <c r="CC421" s="9"/>
      <c r="CD421" s="33"/>
    </row>
    <row r="422" spans="1:82" x14ac:dyDescent="0.25">
      <c r="A422" s="6">
        <v>58.6</v>
      </c>
      <c r="B422" s="7" t="b">
        <v>1</v>
      </c>
      <c r="U422" s="9"/>
      <c r="V422" s="9"/>
      <c r="W422" s="10"/>
      <c r="X422" s="20"/>
      <c r="Y422" s="20"/>
      <c r="Z422" s="20"/>
      <c r="AA422" s="20"/>
      <c r="AB422" s="20"/>
      <c r="AC422" s="20"/>
      <c r="AD422" s="20"/>
      <c r="AE422" s="20"/>
      <c r="AG422" s="9"/>
      <c r="AH422" s="9"/>
      <c r="AI422" s="10"/>
      <c r="AJ422" s="20"/>
      <c r="AK422" s="20"/>
      <c r="AL422" s="20"/>
      <c r="AM422" s="20"/>
      <c r="AN422" s="20"/>
      <c r="AO422" s="20"/>
      <c r="AP422" s="20"/>
      <c r="AQ422" s="20"/>
      <c r="AS422" s="9"/>
      <c r="AT422" s="9"/>
      <c r="AU422" s="10"/>
      <c r="AV422" s="20"/>
      <c r="AW422" s="20"/>
      <c r="AX422" s="20"/>
      <c r="AY422" s="20"/>
      <c r="AZ422" s="20"/>
      <c r="BA422" s="20"/>
      <c r="BB422" s="20"/>
      <c r="BC422" s="20"/>
      <c r="BE422" s="20">
        <v>0.14258879781420766</v>
      </c>
      <c r="BF422" s="9">
        <v>57.4</v>
      </c>
      <c r="BG422" s="9">
        <v>59.046198175020251</v>
      </c>
      <c r="BH422" s="9">
        <v>58.549459288089238</v>
      </c>
      <c r="BI422" s="9">
        <v>10.649401478219094</v>
      </c>
      <c r="BJ422" s="9">
        <v>59.621273235175337</v>
      </c>
      <c r="BK422" s="9">
        <v>58.709362256554208</v>
      </c>
      <c r="BL422" s="9">
        <v>52.882441404976866</v>
      </c>
      <c r="BM422" s="9">
        <f ca="1"/>
        <v>58.777096773018769</v>
      </c>
      <c r="BN422" s="9">
        <v>58.429812380196779</v>
      </c>
      <c r="BY422" s="9"/>
      <c r="BZ422" s="9"/>
      <c r="CA422" s="33"/>
      <c r="CB422" s="9"/>
      <c r="CC422" s="9"/>
      <c r="CD422" s="33"/>
    </row>
    <row r="423" spans="1:82" x14ac:dyDescent="0.25">
      <c r="A423" s="6">
        <v>58</v>
      </c>
      <c r="B423" s="7" t="b">
        <v>1</v>
      </c>
      <c r="U423" s="9"/>
      <c r="V423" s="9"/>
      <c r="W423" s="10"/>
      <c r="X423" s="20"/>
      <c r="Y423" s="20"/>
      <c r="Z423" s="20"/>
      <c r="AA423" s="20"/>
      <c r="AB423" s="20"/>
      <c r="AC423" s="20"/>
      <c r="AD423" s="20"/>
      <c r="AE423" s="20"/>
      <c r="AG423" s="9"/>
      <c r="AH423" s="9"/>
      <c r="AI423" s="10"/>
      <c r="AJ423" s="20"/>
      <c r="AK423" s="20"/>
      <c r="AL423" s="20"/>
      <c r="AM423" s="20"/>
      <c r="AN423" s="20"/>
      <c r="AO423" s="20"/>
      <c r="AP423" s="20"/>
      <c r="AQ423" s="20"/>
      <c r="AS423" s="9"/>
      <c r="AT423" s="9"/>
      <c r="AU423" s="10"/>
      <c r="AV423" s="20"/>
      <c r="AW423" s="20"/>
      <c r="AX423" s="20"/>
      <c r="AY423" s="20"/>
      <c r="AZ423" s="20"/>
      <c r="BA423" s="20"/>
      <c r="BB423" s="20"/>
      <c r="BC423" s="20"/>
      <c r="BE423" s="20">
        <v>0.14293032786885246</v>
      </c>
      <c r="BF423" s="9">
        <v>57.4</v>
      </c>
      <c r="BG423" s="9">
        <v>59.06061989709594</v>
      </c>
      <c r="BH423" s="9">
        <v>58.562499129204191</v>
      </c>
      <c r="BI423" s="9">
        <v>10.676981132645256</v>
      </c>
      <c r="BJ423" s="9">
        <v>59.638203163300709</v>
      </c>
      <c r="BK423" s="9">
        <v>58.722841075121053</v>
      </c>
      <c r="BL423" s="9">
        <v>52.902351814742332</v>
      </c>
      <c r="BM423" s="9">
        <f ca="1"/>
        <v>58.790091700390491</v>
      </c>
      <c r="BN423" s="9">
        <v>58.446491702878959</v>
      </c>
      <c r="BY423" s="9"/>
      <c r="BZ423" s="9"/>
      <c r="CA423" s="33"/>
      <c r="CB423" s="9"/>
      <c r="CC423" s="9"/>
      <c r="CD423" s="33"/>
    </row>
    <row r="424" spans="1:82" x14ac:dyDescent="0.25">
      <c r="A424" s="6">
        <v>57.4</v>
      </c>
      <c r="B424" s="7" t="b">
        <v>1</v>
      </c>
      <c r="U424" s="9"/>
      <c r="V424" s="9"/>
      <c r="W424" s="10"/>
      <c r="X424" s="20"/>
      <c r="Y424" s="20"/>
      <c r="Z424" s="20"/>
      <c r="AA424" s="20"/>
      <c r="AB424" s="20"/>
      <c r="AC424" s="20"/>
      <c r="AD424" s="20"/>
      <c r="AE424" s="20"/>
      <c r="AG424" s="9"/>
      <c r="AH424" s="9"/>
      <c r="AI424" s="10"/>
      <c r="AJ424" s="20"/>
      <c r="AK424" s="20"/>
      <c r="AL424" s="20"/>
      <c r="AM424" s="20"/>
      <c r="AN424" s="20"/>
      <c r="AO424" s="20"/>
      <c r="AP424" s="20"/>
      <c r="AQ424" s="20"/>
      <c r="AS424" s="9"/>
      <c r="AT424" s="9"/>
      <c r="AU424" s="10"/>
      <c r="AV424" s="20"/>
      <c r="AW424" s="20"/>
      <c r="AX424" s="20"/>
      <c r="AY424" s="20"/>
      <c r="AZ424" s="20"/>
      <c r="BA424" s="20"/>
      <c r="BB424" s="20"/>
      <c r="BC424" s="20"/>
      <c r="BE424" s="20">
        <v>0.14327185792349728</v>
      </c>
      <c r="BF424" s="9">
        <v>57.4</v>
      </c>
      <c r="BG424" s="9">
        <v>59.075018349804061</v>
      </c>
      <c r="BH424" s="9">
        <v>58.575520827751284</v>
      </c>
      <c r="BI424" s="9">
        <v>10.704571779361224</v>
      </c>
      <c r="BJ424" s="9">
        <v>59.655100929428386</v>
      </c>
      <c r="BK424" s="9">
        <v>58.736300232073503</v>
      </c>
      <c r="BL424" s="9">
        <v>52.922238450858771</v>
      </c>
      <c r="BM424" s="9">
        <f ca="1"/>
        <v>58.8030673193269</v>
      </c>
      <c r="BN424" s="9">
        <v>58.4631472233146</v>
      </c>
      <c r="BY424" s="9"/>
      <c r="BZ424" s="9"/>
      <c r="CA424" s="33"/>
      <c r="CB424" s="9"/>
      <c r="CC424" s="9"/>
      <c r="CD424" s="33"/>
    </row>
    <row r="425" spans="1:82" x14ac:dyDescent="0.25">
      <c r="A425" s="6">
        <v>56.8</v>
      </c>
      <c r="B425" s="7" t="b">
        <v>1</v>
      </c>
      <c r="U425" s="9"/>
      <c r="V425" s="9"/>
      <c r="W425" s="10"/>
      <c r="X425" s="20"/>
      <c r="Y425" s="20"/>
      <c r="Z425" s="20"/>
      <c r="AA425" s="20"/>
      <c r="AB425" s="20"/>
      <c r="AC425" s="20"/>
      <c r="AD425" s="20"/>
      <c r="AE425" s="20"/>
      <c r="AG425" s="9"/>
      <c r="AH425" s="9"/>
      <c r="AI425" s="10"/>
      <c r="AJ425" s="20"/>
      <c r="AK425" s="20"/>
      <c r="AL425" s="20"/>
      <c r="AM425" s="20"/>
      <c r="AN425" s="20"/>
      <c r="AO425" s="20"/>
      <c r="AP425" s="20"/>
      <c r="AQ425" s="20"/>
      <c r="AS425" s="9"/>
      <c r="AT425" s="9"/>
      <c r="AU425" s="10"/>
      <c r="AV425" s="20"/>
      <c r="AW425" s="20"/>
      <c r="AX425" s="20"/>
      <c r="AY425" s="20"/>
      <c r="AZ425" s="20"/>
      <c r="BA425" s="20"/>
      <c r="BB425" s="20"/>
      <c r="BC425" s="20"/>
      <c r="BE425" s="20">
        <v>0.14361338797814208</v>
      </c>
      <c r="BF425" s="9">
        <v>57.4</v>
      </c>
      <c r="BG425" s="9">
        <v>59.089393640917343</v>
      </c>
      <c r="BH425" s="9">
        <v>58.588524467837807</v>
      </c>
      <c r="BI425" s="9">
        <v>10.732173427132796</v>
      </c>
      <c r="BJ425" s="9">
        <v>59.67196668189527</v>
      </c>
      <c r="BK425" s="9">
        <v>58.74973981819781</v>
      </c>
      <c r="BL425" s="9">
        <v>52.942101398282773</v>
      </c>
      <c r="BM425" s="9">
        <f ca="1"/>
        <v>58.816023714272177</v>
      </c>
      <c r="BN425" s="9">
        <v>58.479779041332968</v>
      </c>
      <c r="BY425" s="9"/>
      <c r="BZ425" s="9"/>
      <c r="CA425" s="33"/>
      <c r="CB425" s="9"/>
      <c r="CC425" s="9"/>
      <c r="CD425" s="33"/>
    </row>
    <row r="426" spans="1:82" x14ac:dyDescent="0.25">
      <c r="A426" s="6">
        <v>56.2</v>
      </c>
      <c r="B426" s="7" t="b">
        <v>1</v>
      </c>
      <c r="U426" s="9"/>
      <c r="V426" s="9"/>
      <c r="W426" s="10"/>
      <c r="X426" s="20"/>
      <c r="Y426" s="20"/>
      <c r="Z426" s="20"/>
      <c r="AA426" s="20"/>
      <c r="AB426" s="20"/>
      <c r="AC426" s="20"/>
      <c r="AD426" s="20"/>
      <c r="AE426" s="20"/>
      <c r="AG426" s="9"/>
      <c r="AH426" s="9"/>
      <c r="AI426" s="10"/>
      <c r="AJ426" s="20"/>
      <c r="AK426" s="20"/>
      <c r="AL426" s="20"/>
      <c r="AM426" s="20"/>
      <c r="AN426" s="20"/>
      <c r="AO426" s="20"/>
      <c r="AP426" s="20"/>
      <c r="AQ426" s="20"/>
      <c r="AS426" s="9"/>
      <c r="AT426" s="9"/>
      <c r="AU426" s="10"/>
      <c r="AV426" s="20"/>
      <c r="AW426" s="20"/>
      <c r="AX426" s="20"/>
      <c r="AY426" s="20"/>
      <c r="AZ426" s="20"/>
      <c r="BA426" s="20"/>
      <c r="BB426" s="20"/>
      <c r="BC426" s="20"/>
      <c r="BE426" s="20">
        <v>0.14395491803278687</v>
      </c>
      <c r="BF426" s="9">
        <v>57.4</v>
      </c>
      <c r="BG426" s="9">
        <v>59.103745877478339</v>
      </c>
      <c r="BH426" s="9">
        <v>58.601510133013512</v>
      </c>
      <c r="BI426" s="9">
        <v>10.759786084736239</v>
      </c>
      <c r="BJ426" s="9">
        <v>59.68880056802179</v>
      </c>
      <c r="BK426" s="9">
        <v>58.763159923674699</v>
      </c>
      <c r="BL426" s="9">
        <v>52.961940741466165</v>
      </c>
      <c r="BM426" s="9">
        <f ca="1"/>
        <v>58.82896096911756</v>
      </c>
      <c r="BN426" s="9">
        <v>58.496387256123477</v>
      </c>
      <c r="BY426" s="9"/>
      <c r="BZ426" s="9"/>
      <c r="CA426" s="33"/>
      <c r="CB426" s="9"/>
      <c r="CC426" s="9"/>
      <c r="CD426" s="33"/>
    </row>
    <row r="427" spans="1:82" x14ac:dyDescent="0.25">
      <c r="A427" s="6">
        <v>55.3</v>
      </c>
      <c r="B427" s="7" t="b">
        <v>1</v>
      </c>
      <c r="U427" s="9"/>
      <c r="V427" s="9"/>
      <c r="W427" s="10"/>
      <c r="X427" s="20"/>
      <c r="Y427" s="20"/>
      <c r="Z427" s="20"/>
      <c r="AA427" s="20"/>
      <c r="AB427" s="20"/>
      <c r="AC427" s="20"/>
      <c r="AD427" s="20"/>
      <c r="AE427" s="20"/>
      <c r="AG427" s="9"/>
      <c r="AH427" s="9"/>
      <c r="AI427" s="10"/>
      <c r="AJ427" s="20"/>
      <c r="AK427" s="20"/>
      <c r="AL427" s="20"/>
      <c r="AM427" s="20"/>
      <c r="AN427" s="20"/>
      <c r="AO427" s="20"/>
      <c r="AP427" s="20"/>
      <c r="AQ427" s="20"/>
      <c r="AS427" s="9"/>
      <c r="AT427" s="9"/>
      <c r="AU427" s="10"/>
      <c r="AV427" s="20"/>
      <c r="AW427" s="20"/>
      <c r="AX427" s="20"/>
      <c r="AY427" s="20"/>
      <c r="AZ427" s="20"/>
      <c r="BA427" s="20"/>
      <c r="BB427" s="20"/>
      <c r="BC427" s="20"/>
      <c r="BE427" s="20">
        <v>0.14429644808743169</v>
      </c>
      <c r="BF427" s="9">
        <v>57.4</v>
      </c>
      <c r="BG427" s="9">
        <v>59.118075165806154</v>
      </c>
      <c r="BH427" s="9">
        <v>58.614477906275489</v>
      </c>
      <c r="BI427" s="9">
        <v>10.787409760958344</v>
      </c>
      <c r="BJ427" s="9">
        <v>59.705602734121307</v>
      </c>
      <c r="BK427" s="9">
        <v>58.776560638084966</v>
      </c>
      <c r="BL427" s="9">
        <v>52.981756564360161</v>
      </c>
      <c r="BM427" s="9">
        <f ca="1"/>
        <v>58.841879167206429</v>
      </c>
      <c r="BN427" s="9">
        <v>58.512971966241309</v>
      </c>
      <c r="BY427" s="9"/>
      <c r="BZ427" s="9"/>
      <c r="CA427" s="33"/>
      <c r="CB427" s="9"/>
      <c r="CC427" s="9"/>
      <c r="CD427" s="33"/>
    </row>
    <row r="428" spans="1:82" x14ac:dyDescent="0.25">
      <c r="A428" s="6">
        <v>54.8</v>
      </c>
      <c r="B428" s="7" t="b">
        <v>1</v>
      </c>
      <c r="U428" s="9"/>
      <c r="V428" s="9"/>
      <c r="W428" s="10"/>
      <c r="X428" s="20"/>
      <c r="Y428" s="20"/>
      <c r="Z428" s="20"/>
      <c r="AA428" s="20"/>
      <c r="AB428" s="20"/>
      <c r="AC428" s="20"/>
      <c r="AD428" s="20"/>
      <c r="AE428" s="20"/>
      <c r="AG428" s="9"/>
      <c r="AH428" s="9"/>
      <c r="AI428" s="10"/>
      <c r="AJ428" s="20"/>
      <c r="AK428" s="20"/>
      <c r="AL428" s="20"/>
      <c r="AM428" s="20"/>
      <c r="AN428" s="20"/>
      <c r="AO428" s="20"/>
      <c r="AP428" s="20"/>
      <c r="AQ428" s="20"/>
      <c r="AS428" s="9"/>
      <c r="AT428" s="9"/>
      <c r="AU428" s="10"/>
      <c r="AV428" s="20"/>
      <c r="AW428" s="20"/>
      <c r="AX428" s="20"/>
      <c r="AY428" s="20"/>
      <c r="AZ428" s="20"/>
      <c r="BA428" s="20"/>
      <c r="BB428" s="20"/>
      <c r="BC428" s="20"/>
      <c r="BE428" s="20">
        <v>0.14463797814207649</v>
      </c>
      <c r="BF428" s="9">
        <v>57.4</v>
      </c>
      <c r="BG428" s="9">
        <v>59.132381611503071</v>
      </c>
      <c r="BH428" s="9">
        <v>58.627427870073291</v>
      </c>
      <c r="BI428" s="9">
        <v>10.815044464596387</v>
      </c>
      <c r="BJ428" s="9">
        <v>59.722373325509359</v>
      </c>
      <c r="BK428" s="9">
        <v>58.78994205041483</v>
      </c>
      <c r="BL428" s="9">
        <v>53.001548950419505</v>
      </c>
      <c r="BM428" s="9">
        <f ca="1"/>
        <v>58.854778391339067</v>
      </c>
      <c r="BN428" s="9">
        <v>58.52953326961299</v>
      </c>
      <c r="BY428" s="9"/>
      <c r="BZ428" s="9"/>
      <c r="CA428" s="33"/>
      <c r="CB428" s="9"/>
      <c r="CC428" s="9"/>
      <c r="CD428" s="33"/>
    </row>
    <row r="429" spans="1:82" x14ac:dyDescent="0.25">
      <c r="A429" s="6">
        <v>54.1</v>
      </c>
      <c r="B429" s="7" t="b">
        <v>1</v>
      </c>
      <c r="U429" s="9"/>
      <c r="V429" s="9"/>
      <c r="W429" s="10"/>
      <c r="X429" s="20"/>
      <c r="Y429" s="20"/>
      <c r="Z429" s="20"/>
      <c r="AA429" s="20"/>
      <c r="AB429" s="20"/>
      <c r="AC429" s="20"/>
      <c r="AD429" s="20"/>
      <c r="AE429" s="20"/>
      <c r="AG429" s="9"/>
      <c r="AH429" s="9"/>
      <c r="AI429" s="10"/>
      <c r="AJ429" s="20"/>
      <c r="AK429" s="20"/>
      <c r="AL429" s="20"/>
      <c r="AM429" s="20"/>
      <c r="AN429" s="20"/>
      <c r="AO429" s="20"/>
      <c r="AP429" s="20"/>
      <c r="AQ429" s="20"/>
      <c r="AS429" s="9"/>
      <c r="AT429" s="9"/>
      <c r="AU429" s="10"/>
      <c r="AV429" s="20"/>
      <c r="AW429" s="20"/>
      <c r="AX429" s="20"/>
      <c r="AY429" s="20"/>
      <c r="AZ429" s="20"/>
      <c r="BA429" s="20"/>
      <c r="BB429" s="20"/>
      <c r="BC429" s="20"/>
      <c r="BE429" s="20">
        <v>0.14497950819672131</v>
      </c>
      <c r="BF429" s="9">
        <v>57.4</v>
      </c>
      <c r="BG429" s="9">
        <v>59.146665319461157</v>
      </c>
      <c r="BH429" s="9">
        <v>58.640360106313729</v>
      </c>
      <c r="BI429" s="9">
        <v>10.842690204458229</v>
      </c>
      <c r="BJ429" s="9">
        <v>59.73911248651288</v>
      </c>
      <c r="BK429" s="9">
        <v>58.803304249061448</v>
      </c>
      <c r="BL429" s="9">
        <v>53.02131798260659</v>
      </c>
      <c r="BM429" s="9">
        <f ca="1"/>
        <v>58.867658723777637</v>
      </c>
      <c r="BN429" s="9">
        <v>58.546071263541876</v>
      </c>
      <c r="BY429" s="9"/>
      <c r="BZ429" s="9"/>
      <c r="CA429" s="33"/>
      <c r="CB429" s="9"/>
      <c r="CC429" s="9"/>
      <c r="CD429" s="33"/>
    </row>
    <row r="430" spans="1:82" x14ac:dyDescent="0.25">
      <c r="A430" s="6">
        <v>53.4</v>
      </c>
      <c r="B430" s="7" t="b">
        <v>1</v>
      </c>
      <c r="U430" s="9"/>
      <c r="V430" s="9"/>
      <c r="W430" s="10"/>
      <c r="X430" s="20"/>
      <c r="Y430" s="20"/>
      <c r="Z430" s="20"/>
      <c r="AA430" s="20"/>
      <c r="AB430" s="20"/>
      <c r="AC430" s="20"/>
      <c r="AD430" s="20"/>
      <c r="AE430" s="20"/>
      <c r="AG430" s="9"/>
      <c r="AH430" s="9"/>
      <c r="AI430" s="10"/>
      <c r="AJ430" s="20"/>
      <c r="AK430" s="20"/>
      <c r="AL430" s="20"/>
      <c r="AM430" s="20"/>
      <c r="AN430" s="20"/>
      <c r="AO430" s="20"/>
      <c r="AP430" s="20"/>
      <c r="AQ430" s="20"/>
      <c r="AS430" s="9"/>
      <c r="AT430" s="9"/>
      <c r="AU430" s="10"/>
      <c r="AV430" s="20"/>
      <c r="AW430" s="20"/>
      <c r="AX430" s="20"/>
      <c r="AY430" s="20"/>
      <c r="AZ430" s="20"/>
      <c r="BA430" s="20"/>
      <c r="BB430" s="20"/>
      <c r="BC430" s="20"/>
      <c r="BE430" s="20">
        <v>0.14532103825136611</v>
      </c>
      <c r="BF430" s="9">
        <v>57.5</v>
      </c>
      <c r="BG430" s="9">
        <v>59.160926393868692</v>
      </c>
      <c r="BH430" s="9">
        <v>58.653274696365933</v>
      </c>
      <c r="BI430" s="9">
        <v>10.87034698936225</v>
      </c>
      <c r="BJ430" s="9">
        <v>59.75582036047922</v>
      </c>
      <c r="BK430" s="9">
        <v>58.816647321838168</v>
      </c>
      <c r="BL430" s="9">
        <v>53.041063743395512</v>
      </c>
      <c r="BM430" s="9">
        <f ca="1"/>
        <v>58.880520246250853</v>
      </c>
      <c r="BN430" s="9">
        <v>58.562586044713655</v>
      </c>
      <c r="BY430" s="9"/>
      <c r="BZ430" s="9"/>
      <c r="CA430" s="33"/>
      <c r="CB430" s="9"/>
      <c r="CC430" s="9"/>
      <c r="CD430" s="33"/>
    </row>
    <row r="431" spans="1:82" x14ac:dyDescent="0.25">
      <c r="A431" s="6">
        <v>52.6</v>
      </c>
      <c r="B431" s="7" t="b">
        <v>1</v>
      </c>
      <c r="U431" s="9"/>
      <c r="V431" s="9"/>
      <c r="W431" s="10"/>
      <c r="X431" s="20"/>
      <c r="Y431" s="20"/>
      <c r="Z431" s="20"/>
      <c r="AA431" s="20"/>
      <c r="AB431" s="20"/>
      <c r="AC431" s="20"/>
      <c r="AD431" s="20"/>
      <c r="AE431" s="20"/>
      <c r="AG431" s="9"/>
      <c r="AH431" s="9"/>
      <c r="AI431" s="10"/>
      <c r="AJ431" s="20"/>
      <c r="AK431" s="20"/>
      <c r="AL431" s="20"/>
      <c r="AM431" s="20"/>
      <c r="AN431" s="20"/>
      <c r="AO431" s="20"/>
      <c r="AP431" s="20"/>
      <c r="AQ431" s="20"/>
      <c r="AS431" s="9"/>
      <c r="AT431" s="9"/>
      <c r="AU431" s="10"/>
      <c r="AV431" s="20"/>
      <c r="AW431" s="20"/>
      <c r="AX431" s="20"/>
      <c r="AY431" s="20"/>
      <c r="AZ431" s="20"/>
      <c r="BA431" s="20"/>
      <c r="BB431" s="20"/>
      <c r="BC431" s="20"/>
      <c r="BE431" s="20">
        <v>0.14566256830601093</v>
      </c>
      <c r="BF431" s="9">
        <v>57.5</v>
      </c>
      <c r="BG431" s="9">
        <v>59.175164938216653</v>
      </c>
      <c r="BH431" s="9">
        <v>58.666171721066171</v>
      </c>
      <c r="BI431" s="9">
        <v>10.898014828137432</v>
      </c>
      <c r="BJ431" s="9">
        <v>59.772497089785112</v>
      </c>
      <c r="BK431" s="9">
        <v>58.829971355979843</v>
      </c>
      <c r="BL431" s="9">
        <v>53.06078631477606</v>
      </c>
      <c r="BM431" s="9">
        <f ca="1"/>
        <v>58.893363039958778</v>
      </c>
      <c r="BN431" s="9">
        <v>58.579077709201655</v>
      </c>
      <c r="BY431" s="9"/>
      <c r="BZ431" s="9"/>
      <c r="CA431" s="33"/>
      <c r="CB431" s="9"/>
      <c r="CC431" s="9"/>
      <c r="CD431" s="33"/>
    </row>
    <row r="432" spans="1:82" x14ac:dyDescent="0.25">
      <c r="A432" s="6">
        <v>51.9</v>
      </c>
      <c r="B432" s="7" t="b">
        <v>1</v>
      </c>
      <c r="U432" s="9"/>
      <c r="V432" s="9"/>
      <c r="W432" s="10"/>
      <c r="X432" s="20"/>
      <c r="Y432" s="20"/>
      <c r="Z432" s="20"/>
      <c r="AA432" s="20"/>
      <c r="AB432" s="20"/>
      <c r="AC432" s="20"/>
      <c r="AD432" s="20"/>
      <c r="AE432" s="20"/>
      <c r="AG432" s="9"/>
      <c r="AH432" s="9"/>
      <c r="AI432" s="10"/>
      <c r="AJ432" s="20"/>
      <c r="AK432" s="20"/>
      <c r="AL432" s="20"/>
      <c r="AM432" s="20"/>
      <c r="AN432" s="20"/>
      <c r="AO432" s="20"/>
      <c r="AP432" s="20"/>
      <c r="AQ432" s="20"/>
      <c r="AS432" s="9"/>
      <c r="AT432" s="9"/>
      <c r="AU432" s="10"/>
      <c r="AV432" s="20"/>
      <c r="AW432" s="20"/>
      <c r="AX432" s="20"/>
      <c r="AY432" s="20"/>
      <c r="AZ432" s="20"/>
      <c r="BA432" s="20"/>
      <c r="BB432" s="20"/>
      <c r="BC432" s="20"/>
      <c r="BE432" s="20">
        <v>0.14600409836065573</v>
      </c>
      <c r="BF432" s="9">
        <v>57.5</v>
      </c>
      <c r="BG432" s="9">
        <v>59.189381055305006</v>
      </c>
      <c r="BH432" s="9">
        <v>58.679051260722616</v>
      </c>
      <c r="BI432" s="9">
        <v>10.925693729623344</v>
      </c>
      <c r="BJ432" s="9">
        <v>59.789142815845537</v>
      </c>
      <c r="BK432" s="9">
        <v>58.843276438148024</v>
      </c>
      <c r="BL432" s="9">
        <v>53.080485778257724</v>
      </c>
      <c r="BM432" s="9">
        <f ca="1"/>
        <v>58.90618718557748</v>
      </c>
      <c r="BN432" s="9">
        <v>58.59554635247224</v>
      </c>
      <c r="BY432" s="9"/>
      <c r="BZ432" s="9"/>
      <c r="CA432" s="33"/>
      <c r="CB432" s="9"/>
      <c r="CC432" s="9"/>
      <c r="CD432" s="33"/>
    </row>
    <row r="433" spans="1:66" x14ac:dyDescent="0.25">
      <c r="A433" s="6">
        <v>51.5</v>
      </c>
      <c r="B433" s="7" t="b">
        <v>1</v>
      </c>
      <c r="U433" s="9"/>
      <c r="V433" s="9"/>
      <c r="W433" s="10"/>
      <c r="X433" s="20"/>
      <c r="Y433" s="20"/>
      <c r="Z433" s="20"/>
      <c r="AA433" s="20"/>
      <c r="AB433" s="20"/>
      <c r="AC433" s="20"/>
      <c r="AD433" s="20"/>
      <c r="AE433" s="20"/>
      <c r="AG433" s="9"/>
      <c r="AH433" s="9"/>
      <c r="AI433" s="10"/>
      <c r="AJ433" s="20"/>
      <c r="AK433" s="20"/>
      <c r="AL433" s="20"/>
      <c r="AM433" s="20"/>
      <c r="AN433" s="20"/>
      <c r="AO433" s="20"/>
      <c r="AP433" s="20"/>
      <c r="AQ433" s="20"/>
      <c r="AS433" s="9"/>
      <c r="AT433" s="9"/>
      <c r="AU433" s="10"/>
      <c r="AV433" s="20"/>
      <c r="AW433" s="20"/>
      <c r="AX433" s="20"/>
      <c r="AY433" s="20"/>
      <c r="AZ433" s="20"/>
      <c r="BA433" s="20"/>
      <c r="BB433" s="20"/>
      <c r="BC433" s="20"/>
      <c r="BE433" s="20">
        <v>0.14634562841530055</v>
      </c>
      <c r="BF433" s="9">
        <v>57.5</v>
      </c>
      <c r="BG433" s="9">
        <v>59.203574847248987</v>
      </c>
      <c r="BH433" s="9">
        <v>58.69191339512011</v>
      </c>
      <c r="BI433" s="9">
        <v>10.953383702670138</v>
      </c>
      <c r="BJ433" s="9">
        <v>59.805757679122486</v>
      </c>
      <c r="BK433" s="9">
        <v>58.856562654436118</v>
      </c>
      <c r="BL433" s="9">
        <v>53.100162214873599</v>
      </c>
      <c r="BM433" s="9">
        <f ca="1"/>
        <v>58.918992763263688</v>
      </c>
      <c r="BN433" s="9">
        <v>58.611992069390055</v>
      </c>
    </row>
    <row r="434" spans="1:66" x14ac:dyDescent="0.25">
      <c r="A434" s="6">
        <v>51.3</v>
      </c>
      <c r="B434" s="7" t="b">
        <v>1</v>
      </c>
      <c r="U434" s="9"/>
      <c r="V434" s="9"/>
      <c r="W434" s="10"/>
      <c r="X434" s="20"/>
      <c r="Y434" s="20"/>
      <c r="Z434" s="20"/>
      <c r="AA434" s="20"/>
      <c r="AB434" s="20"/>
      <c r="AC434" s="20"/>
      <c r="AD434" s="20"/>
      <c r="AE434" s="20"/>
      <c r="AG434" s="9"/>
      <c r="AH434" s="9"/>
      <c r="AI434" s="10"/>
      <c r="AJ434" s="20"/>
      <c r="AK434" s="20"/>
      <c r="AL434" s="20"/>
      <c r="AM434" s="20"/>
      <c r="AN434" s="20"/>
      <c r="AO434" s="20"/>
      <c r="AP434" s="20"/>
      <c r="AQ434" s="20"/>
      <c r="AS434" s="9"/>
      <c r="AT434" s="9"/>
      <c r="AU434" s="10"/>
      <c r="AV434" s="20"/>
      <c r="AW434" s="20"/>
      <c r="AX434" s="20"/>
      <c r="AY434" s="20"/>
      <c r="AZ434" s="20"/>
      <c r="BA434" s="20"/>
      <c r="BB434" s="20"/>
      <c r="BC434" s="20"/>
      <c r="BE434" s="20">
        <v>0.14668715846994534</v>
      </c>
      <c r="BF434" s="9">
        <v>57.5</v>
      </c>
      <c r="BG434" s="9">
        <v>59.217746415485301</v>
      </c>
      <c r="BH434" s="9">
        <v>58.704758203524662</v>
      </c>
      <c r="BI434" s="9">
        <v>10.981084756138621</v>
      </c>
      <c r="BJ434" s="9">
        <v>59.822341819133577</v>
      </c>
      <c r="BK434" s="9">
        <v>58.869830090374499</v>
      </c>
      <c r="BL434" s="9">
        <v>53.119815705184294</v>
      </c>
      <c r="BM434" s="9">
        <f ca="1"/>
        <v>58.931779852659304</v>
      </c>
      <c r="BN434" s="9">
        <v>58.628414954223231</v>
      </c>
    </row>
    <row r="435" spans="1:66" x14ac:dyDescent="0.25">
      <c r="A435" s="6">
        <v>58</v>
      </c>
      <c r="B435" s="7" t="b">
        <v>1</v>
      </c>
      <c r="U435" s="9"/>
      <c r="V435" s="9"/>
      <c r="W435" s="10"/>
      <c r="X435" s="20"/>
      <c r="Y435" s="20"/>
      <c r="Z435" s="20"/>
      <c r="AA435" s="20"/>
      <c r="AB435" s="20"/>
      <c r="AC435" s="20"/>
      <c r="AD435" s="20"/>
      <c r="AE435" s="20"/>
      <c r="AG435" s="9"/>
      <c r="AH435" s="9"/>
      <c r="AI435" s="10"/>
      <c r="AJ435" s="20"/>
      <c r="AK435" s="20"/>
      <c r="AL435" s="20"/>
      <c r="AM435" s="20"/>
      <c r="AN435" s="20"/>
      <c r="AO435" s="20"/>
      <c r="AP435" s="20"/>
      <c r="AQ435" s="20"/>
      <c r="AS435" s="9"/>
      <c r="AT435" s="9"/>
      <c r="AU435" s="10"/>
      <c r="AV435" s="20"/>
      <c r="AW435" s="20"/>
      <c r="AX435" s="20"/>
      <c r="AY435" s="20"/>
      <c r="AZ435" s="20"/>
      <c r="BA435" s="20"/>
      <c r="BB435" s="20"/>
      <c r="BC435" s="20"/>
      <c r="BE435" s="20">
        <v>0.14702868852459017</v>
      </c>
      <c r="BF435" s="9">
        <v>57.5</v>
      </c>
      <c r="BG435" s="9">
        <v>59.231895860778238</v>
      </c>
      <c r="BH435" s="9">
        <v>58.717585764688366</v>
      </c>
      <c r="BI435" s="9">
        <v>11.008796898900213</v>
      </c>
      <c r="BJ435" s="9">
        <v>59.838895374460634</v>
      </c>
      <c r="BK435" s="9">
        <v>58.883078830935546</v>
      </c>
      <c r="BL435" s="9">
        <v>53.139446329281746</v>
      </c>
      <c r="BM435" s="9">
        <f ca="1"/>
        <v>58.944548532896022</v>
      </c>
      <c r="BN435" s="9">
        <v>58.644815100648557</v>
      </c>
    </row>
    <row r="436" spans="1:66" x14ac:dyDescent="0.25">
      <c r="A436" s="6">
        <v>53.3</v>
      </c>
      <c r="B436" s="7" t="b">
        <v>1</v>
      </c>
      <c r="U436" s="9"/>
      <c r="V436" s="9"/>
      <c r="W436" s="10"/>
      <c r="X436" s="20"/>
      <c r="Y436" s="20"/>
      <c r="Z436" s="20"/>
      <c r="AA436" s="20"/>
      <c r="AB436" s="20"/>
      <c r="AC436" s="20"/>
      <c r="AD436" s="20"/>
      <c r="AE436" s="20"/>
      <c r="AG436" s="9"/>
      <c r="AH436" s="9"/>
      <c r="AI436" s="10"/>
      <c r="AJ436" s="20"/>
      <c r="AK436" s="20"/>
      <c r="AL436" s="20"/>
      <c r="AM436" s="20"/>
      <c r="AN436" s="20"/>
      <c r="AO436" s="20"/>
      <c r="AP436" s="20"/>
      <c r="AQ436" s="20"/>
      <c r="AS436" s="9"/>
      <c r="AT436" s="9"/>
      <c r="AU436" s="10"/>
      <c r="AV436" s="20"/>
      <c r="AW436" s="20"/>
      <c r="AX436" s="20"/>
      <c r="AY436" s="20"/>
      <c r="AZ436" s="20"/>
      <c r="BA436" s="20"/>
      <c r="BB436" s="20"/>
      <c r="BC436" s="20"/>
      <c r="BE436" s="20">
        <v>0.14737021857923496</v>
      </c>
      <c r="BF436" s="9">
        <v>57.6</v>
      </c>
      <c r="BG436" s="9">
        <v>59.246023283225867</v>
      </c>
      <c r="BH436" s="9">
        <v>58.730396156853963</v>
      </c>
      <c r="BI436" s="9">
        <v>11.036520139837016</v>
      </c>
      <c r="BJ436" s="9">
        <v>59.855418482758175</v>
      </c>
      <c r="BK436" s="9">
        <v>58.896308960538597</v>
      </c>
      <c r="BL436" s="9">
        <v>53.159054166793069</v>
      </c>
      <c r="BM436" s="9">
        <f ca="1"/>
        <v>58.957298882599702</v>
      </c>
      <c r="BN436" s="9">
        <v>58.661192601756547</v>
      </c>
    </row>
    <row r="437" spans="1:66" x14ac:dyDescent="0.25">
      <c r="A437" s="6">
        <v>52.8</v>
      </c>
      <c r="B437" s="7" t="b">
        <v>1</v>
      </c>
      <c r="U437" s="9"/>
      <c r="V437" s="9"/>
      <c r="W437" s="10"/>
      <c r="X437" s="20"/>
      <c r="Y437" s="20"/>
      <c r="Z437" s="20"/>
      <c r="AA437" s="20"/>
      <c r="AB437" s="20"/>
      <c r="AC437" s="20"/>
      <c r="AD437" s="20"/>
      <c r="AE437" s="20"/>
      <c r="AG437" s="9"/>
      <c r="AH437" s="9"/>
      <c r="AI437" s="10"/>
      <c r="AJ437" s="20"/>
      <c r="AK437" s="20"/>
      <c r="AL437" s="20"/>
      <c r="AM437" s="20"/>
      <c r="AN437" s="20"/>
      <c r="AO437" s="20"/>
      <c r="AP437" s="20"/>
      <c r="AQ437" s="20"/>
      <c r="AS437" s="9"/>
      <c r="AT437" s="9"/>
      <c r="AU437" s="10"/>
      <c r="AV437" s="20"/>
      <c r="AW437" s="20"/>
      <c r="AX437" s="20"/>
      <c r="AY437" s="20"/>
      <c r="AZ437" s="20"/>
      <c r="BA437" s="20"/>
      <c r="BB437" s="20"/>
      <c r="BC437" s="20"/>
      <c r="BE437" s="20">
        <v>0.14771174863387979</v>
      </c>
      <c r="BF437" s="9">
        <v>57.6</v>
      </c>
      <c r="BG437" s="9">
        <v>59.260128782265632</v>
      </c>
      <c r="BH437" s="9">
        <v>58.74318945775893</v>
      </c>
      <c r="BI437" s="9">
        <v>11.06425448784181</v>
      </c>
      <c r="BJ437" s="9">
        <v>59.871911280761722</v>
      </c>
      <c r="BK437" s="9">
        <v>58.909520563054926</v>
      </c>
      <c r="BL437" s="9">
        <v>53.17863929688432</v>
      </c>
      <c r="BM437" s="9">
        <f ca="1"/>
        <v>58.970030979894908</v>
      </c>
      <c r="BN437" s="9">
        <v>58.677547550056531</v>
      </c>
    </row>
    <row r="438" spans="1:66" x14ac:dyDescent="0.25">
      <c r="A438" s="6">
        <v>52.3</v>
      </c>
      <c r="B438" s="7" t="b">
        <v>1</v>
      </c>
      <c r="U438" s="9"/>
      <c r="V438" s="9"/>
      <c r="W438" s="10"/>
      <c r="X438" s="20"/>
      <c r="Y438" s="20"/>
      <c r="Z438" s="20"/>
      <c r="AA438" s="20"/>
      <c r="AB438" s="20"/>
      <c r="AC438" s="20"/>
      <c r="AD438" s="20"/>
      <c r="AE438" s="20"/>
      <c r="AG438" s="9"/>
      <c r="AH438" s="9"/>
      <c r="AI438" s="10"/>
      <c r="AJ438" s="20"/>
      <c r="AK438" s="20"/>
      <c r="AL438" s="20"/>
      <c r="AM438" s="20"/>
      <c r="AN438" s="20"/>
      <c r="AO438" s="20"/>
      <c r="AP438" s="20"/>
      <c r="AQ438" s="20"/>
      <c r="AS438" s="9"/>
      <c r="AT438" s="9"/>
      <c r="AU438" s="10"/>
      <c r="AV438" s="20"/>
      <c r="AW438" s="20"/>
      <c r="AX438" s="20"/>
      <c r="AY438" s="20"/>
      <c r="AZ438" s="20"/>
      <c r="BA438" s="20"/>
      <c r="BB438" s="20"/>
      <c r="BC438" s="20"/>
      <c r="BE438" s="20">
        <v>0.14805327868852458</v>
      </c>
      <c r="BF438" s="9">
        <v>57.6</v>
      </c>
      <c r="BG438" s="9">
        <v>59.274212456680843</v>
      </c>
      <c r="BH438" s="9">
        <v>58.755965744640655</v>
      </c>
      <c r="BI438" s="9">
        <v>11.091999951818035</v>
      </c>
      <c r="BJ438" s="9">
        <v>59.888373904296081</v>
      </c>
      <c r="BK438" s="9">
        <v>58.922713721812578</v>
      </c>
      <c r="BL438" s="9">
        <v>53.198201798264165</v>
      </c>
      <c r="BM438" s="9">
        <f ca="1"/>
        <v>58.982744902409166</v>
      </c>
      <c r="BN438" s="9">
        <v>58.693880037481605</v>
      </c>
    </row>
    <row r="439" spans="1:66" x14ac:dyDescent="0.25">
      <c r="A439" s="6">
        <v>52</v>
      </c>
      <c r="B439" s="7" t="b">
        <v>1</v>
      </c>
      <c r="U439" s="9"/>
      <c r="V439" s="9"/>
      <c r="W439" s="10"/>
      <c r="X439" s="20"/>
      <c r="Y439" s="20"/>
      <c r="Z439" s="20"/>
      <c r="AA439" s="20"/>
      <c r="AB439" s="20"/>
      <c r="AC439" s="20"/>
      <c r="AD439" s="20"/>
      <c r="AE439" s="20"/>
      <c r="AG439" s="9"/>
      <c r="AH439" s="9"/>
      <c r="AI439" s="10"/>
      <c r="AJ439" s="20"/>
      <c r="AK439" s="20"/>
      <c r="AL439" s="20"/>
      <c r="AM439" s="20"/>
      <c r="AN439" s="20"/>
      <c r="AO439" s="20"/>
      <c r="AP439" s="20"/>
      <c r="AQ439" s="20"/>
      <c r="AS439" s="9"/>
      <c r="AT439" s="9"/>
      <c r="AU439" s="10"/>
      <c r="AV439" s="20"/>
      <c r="AW439" s="20"/>
      <c r="AX439" s="20"/>
      <c r="AY439" s="20"/>
      <c r="AZ439" s="20"/>
      <c r="BA439" s="20"/>
      <c r="BB439" s="20"/>
      <c r="BC439" s="20"/>
      <c r="BE439" s="20">
        <v>0.1483948087431694</v>
      </c>
      <c r="BF439" s="9">
        <v>57.6</v>
      </c>
      <c r="BG439" s="9">
        <v>59.288274404606064</v>
      </c>
      <c r="BH439" s="9">
        <v>58.768725094240132</v>
      </c>
      <c r="BI439" s="9">
        <v>11.119756540679884</v>
      </c>
      <c r="BJ439" s="9">
        <v>59.904806488283576</v>
      </c>
      <c r="BK439" s="9">
        <v>58.935888519601193</v>
      </c>
      <c r="BL439" s="9">
        <v>53.217741749187667</v>
      </c>
      <c r="BM439" s="9">
        <f ca="1"/>
        <v>58.995440727277384</v>
      </c>
      <c r="BN439" s="9">
        <v>58.710190155393548</v>
      </c>
    </row>
    <row r="440" spans="1:66" x14ac:dyDescent="0.25">
      <c r="A440" s="6">
        <v>51.7</v>
      </c>
      <c r="B440" s="7" t="b">
        <v>1</v>
      </c>
      <c r="U440" s="9"/>
      <c r="V440" s="9"/>
      <c r="W440" s="10"/>
      <c r="X440" s="20"/>
      <c r="Y440" s="20"/>
      <c r="Z440" s="20"/>
      <c r="AA440" s="20"/>
      <c r="AB440" s="20"/>
      <c r="AC440" s="20"/>
      <c r="AD440" s="20"/>
      <c r="AE440" s="20"/>
      <c r="AG440" s="9"/>
      <c r="AH440" s="9"/>
      <c r="AI440" s="10"/>
      <c r="AJ440" s="20"/>
      <c r="AK440" s="20"/>
      <c r="AL440" s="20"/>
      <c r="AM440" s="20"/>
      <c r="AN440" s="20"/>
      <c r="AO440" s="20"/>
      <c r="AP440" s="20"/>
      <c r="AQ440" s="20"/>
      <c r="AS440" s="9"/>
      <c r="AT440" s="9"/>
      <c r="AU440" s="10"/>
      <c r="AV440" s="20"/>
      <c r="AW440" s="20"/>
      <c r="AX440" s="20"/>
      <c r="AY440" s="20"/>
      <c r="AZ440" s="20"/>
      <c r="BA440" s="20"/>
      <c r="BB440" s="20"/>
      <c r="BC440" s="20"/>
      <c r="BE440" s="20">
        <v>0.1487363387978142</v>
      </c>
      <c r="BF440" s="9">
        <v>57.6</v>
      </c>
      <c r="BG440" s="9">
        <v>59.302314723533165</v>
      </c>
      <c r="BH440" s="9">
        <v>58.781467582807053</v>
      </c>
      <c r="BI440" s="9">
        <v>11.147524263352235</v>
      </c>
      <c r="BJ440" s="9">
        <v>59.921209166752028</v>
      </c>
      <c r="BK440" s="9">
        <v>58.949045038676765</v>
      </c>
      <c r="BL440" s="9">
        <v>53.237259227459845</v>
      </c>
      <c r="BM440" s="9">
        <f ca="1"/>
        <v>59.008118531146074</v>
      </c>
      <c r="BN440" s="9">
        <v>58.726477994587768</v>
      </c>
    </row>
    <row r="441" spans="1:66" x14ac:dyDescent="0.25">
      <c r="A441" s="6">
        <v>51.5</v>
      </c>
      <c r="B441" s="7" t="b">
        <v>1</v>
      </c>
      <c r="U441" s="9"/>
      <c r="V441" s="9"/>
      <c r="W441" s="10"/>
      <c r="X441" s="20"/>
      <c r="Y441" s="20"/>
      <c r="Z441" s="20"/>
      <c r="AA441" s="20"/>
      <c r="AB441" s="20"/>
      <c r="AC441" s="20"/>
      <c r="AD441" s="20"/>
      <c r="AE441" s="20"/>
      <c r="AG441" s="9"/>
      <c r="AH441" s="9"/>
      <c r="AI441" s="10"/>
      <c r="AJ441" s="20"/>
      <c r="AK441" s="20"/>
      <c r="AL441" s="20"/>
      <c r="AM441" s="20"/>
      <c r="AN441" s="20"/>
      <c r="AO441" s="20"/>
      <c r="AP441" s="20"/>
      <c r="AQ441" s="20"/>
      <c r="AS441" s="9"/>
      <c r="AT441" s="9"/>
      <c r="AU441" s="10"/>
      <c r="AV441" s="20"/>
      <c r="AW441" s="20"/>
      <c r="AX441" s="20"/>
      <c r="AY441" s="20"/>
      <c r="AZ441" s="20"/>
      <c r="BA441" s="20"/>
      <c r="BB441" s="20"/>
      <c r="BC441" s="20"/>
      <c r="BE441" s="20">
        <v>0.14907786885245902</v>
      </c>
      <c r="BF441" s="9">
        <v>57.6</v>
      </c>
      <c r="BG441" s="9">
        <v>59.316333510316845</v>
      </c>
      <c r="BH441" s="9">
        <v>58.7941932861035</v>
      </c>
      <c r="BI441" s="9">
        <v>11.175303128770739</v>
      </c>
      <c r="BJ441" s="9">
        <v>59.937582072842858</v>
      </c>
      <c r="BK441" s="9">
        <v>58.962183360766382</v>
      </c>
      <c r="BL441" s="9">
        <v>53.256754310439362</v>
      </c>
      <c r="BM441" s="9">
        <f ca="1"/>
        <v>59.020778390177661</v>
      </c>
      <c r="BN441" s="9">
        <v>58.742743645298063</v>
      </c>
    </row>
    <row r="442" spans="1:66" x14ac:dyDescent="0.25">
      <c r="A442" s="6">
        <v>51</v>
      </c>
      <c r="B442" s="7" t="b">
        <v>1</v>
      </c>
      <c r="U442" s="9"/>
      <c r="V442" s="9"/>
      <c r="W442" s="10"/>
      <c r="X442" s="20"/>
      <c r="Y442" s="20"/>
      <c r="Z442" s="20"/>
      <c r="AA442" s="20"/>
      <c r="AB442" s="20"/>
      <c r="AC442" s="20"/>
      <c r="AD442" s="20"/>
      <c r="AE442" s="20"/>
      <c r="AG442" s="9"/>
      <c r="AH442" s="9"/>
      <c r="AI442" s="10"/>
      <c r="AJ442" s="20"/>
      <c r="AK442" s="20"/>
      <c r="AL442" s="20"/>
      <c r="AM442" s="20"/>
      <c r="AN442" s="20"/>
      <c r="AO442" s="20"/>
      <c r="AP442" s="20"/>
      <c r="AQ442" s="20"/>
      <c r="AS442" s="9"/>
      <c r="AT442" s="9"/>
      <c r="AU442" s="10"/>
      <c r="AV442" s="20"/>
      <c r="AW442" s="20"/>
      <c r="AX442" s="20"/>
      <c r="AY442" s="20"/>
      <c r="AZ442" s="20"/>
      <c r="BA442" s="20"/>
      <c r="BB442" s="20"/>
      <c r="BC442" s="20"/>
      <c r="BE442" s="20">
        <v>0.14941939890710382</v>
      </c>
      <c r="BF442" s="9">
        <v>57.6</v>
      </c>
      <c r="BG442" s="9">
        <v>59.330330861180549</v>
      </c>
      <c r="BH442" s="9">
        <v>58.806902279408675</v>
      </c>
      <c r="BI442" s="9">
        <v>11.203093145881803</v>
      </c>
      <c r="BJ442" s="9">
        <v>59.953925338818898</v>
      </c>
      <c r="BK442" s="9">
        <v>58.975303567072842</v>
      </c>
      <c r="BL442" s="9">
        <v>53.276227075042058</v>
      </c>
      <c r="BM442" s="9">
        <f ca="1"/>
        <v>59.033420380054551</v>
      </c>
      <c r="BN442" s="9">
        <v>58.758987197201456</v>
      </c>
    </row>
    <row r="443" spans="1:66" x14ac:dyDescent="0.25">
      <c r="A443" s="6">
        <v>54</v>
      </c>
      <c r="B443" s="7" t="b">
        <v>1</v>
      </c>
      <c r="U443" s="9"/>
      <c r="V443" s="9"/>
      <c r="W443" s="10"/>
      <c r="X443" s="20"/>
      <c r="Y443" s="20"/>
      <c r="Z443" s="20"/>
      <c r="AA443" s="20"/>
      <c r="AB443" s="20"/>
      <c r="AC443" s="20"/>
      <c r="AD443" s="20"/>
      <c r="AE443" s="20"/>
      <c r="AG443" s="9"/>
      <c r="AH443" s="9"/>
      <c r="AI443" s="10"/>
      <c r="AJ443" s="20"/>
      <c r="AK443" s="20"/>
      <c r="AL443" s="20"/>
      <c r="AM443" s="20"/>
      <c r="AN443" s="20"/>
      <c r="AO443" s="20"/>
      <c r="AP443" s="20"/>
      <c r="AQ443" s="20"/>
      <c r="AS443" s="9"/>
      <c r="AT443" s="9"/>
      <c r="AU443" s="10"/>
      <c r="AV443" s="20"/>
      <c r="AW443" s="20"/>
      <c r="AX443" s="20"/>
      <c r="AY443" s="20"/>
      <c r="AZ443" s="20"/>
      <c r="BA443" s="20"/>
      <c r="BB443" s="20"/>
      <c r="BC443" s="20"/>
      <c r="BE443" s="20">
        <v>0.14976092896174864</v>
      </c>
      <c r="BF443" s="9">
        <v>57.7</v>
      </c>
      <c r="BG443" s="9">
        <v>59.344306871721756</v>
      </c>
      <c r="BH443" s="9">
        <v>58.81959463752284</v>
      </c>
      <c r="BI443" s="9">
        <v>11.230894323642621</v>
      </c>
      <c r="BJ443" s="9">
        <v>59.970239096072262</v>
      </c>
      <c r="BK443" s="9">
        <v>58.988405738279333</v>
      </c>
      <c r="BL443" s="9">
        <v>53.295677597744501</v>
      </c>
      <c r="BM443" s="9">
        <f ca="1"/>
        <v>59.046044575983402</v>
      </c>
      <c r="BN443" s="9">
        <v>58.775208739422823</v>
      </c>
    </row>
    <row r="444" spans="1:66" x14ac:dyDescent="0.25">
      <c r="A444" s="6">
        <v>49.9</v>
      </c>
      <c r="B444" s="7" t="b">
        <v>1</v>
      </c>
      <c r="U444" s="9"/>
      <c r="V444" s="9"/>
      <c r="W444" s="10"/>
      <c r="X444" s="20"/>
      <c r="Y444" s="20"/>
      <c r="Z444" s="20"/>
      <c r="AA444" s="20"/>
      <c r="AB444" s="20"/>
      <c r="AC444" s="20"/>
      <c r="AD444" s="20"/>
      <c r="AE444" s="20"/>
      <c r="AG444" s="9"/>
      <c r="AH444" s="9"/>
      <c r="AI444" s="10"/>
      <c r="AJ444" s="20"/>
      <c r="AK444" s="20"/>
      <c r="AL444" s="20"/>
      <c r="AM444" s="20"/>
      <c r="AN444" s="20"/>
      <c r="AO444" s="20"/>
      <c r="AP444" s="20"/>
      <c r="AQ444" s="20"/>
      <c r="AS444" s="9"/>
      <c r="AT444" s="9"/>
      <c r="AU444" s="10"/>
      <c r="AV444" s="20"/>
      <c r="AW444" s="20"/>
      <c r="AX444" s="20"/>
      <c r="AY444" s="20"/>
      <c r="AZ444" s="20"/>
      <c r="BA444" s="20"/>
      <c r="BB444" s="20"/>
      <c r="BC444" s="20"/>
      <c r="BE444" s="20">
        <v>0.15010245901639344</v>
      </c>
      <c r="BF444" s="9">
        <v>57.7</v>
      </c>
      <c r="BG444" s="9">
        <v>59.358261636917838</v>
      </c>
      <c r="BH444" s="9">
        <v>58.832270434771772</v>
      </c>
      <c r="BI444" s="9">
        <v>11.258706671021148</v>
      </c>
      <c r="BJ444" s="9">
        <v>59.98652347513206</v>
      </c>
      <c r="BK444" s="9">
        <v>59.001489954553868</v>
      </c>
      <c r="BL444" s="9">
        <v>53.315105954587509</v>
      </c>
      <c r="BM444" s="9">
        <f ca="1"/>
        <v>59.058651052699155</v>
      </c>
      <c r="BN444" s="9">
        <v>58.791408360539705</v>
      </c>
    </row>
    <row r="445" spans="1:66" x14ac:dyDescent="0.25">
      <c r="A445" s="6">
        <v>49.4</v>
      </c>
      <c r="B445" s="7" t="b">
        <v>1</v>
      </c>
      <c r="U445" s="9"/>
      <c r="V445" s="9"/>
      <c r="W445" s="10"/>
      <c r="X445" s="20"/>
      <c r="Y445" s="20"/>
      <c r="Z445" s="20"/>
      <c r="AA445" s="20"/>
      <c r="AB445" s="20"/>
      <c r="AC445" s="20"/>
      <c r="AD445" s="20"/>
      <c r="AE445" s="20"/>
      <c r="AG445" s="9"/>
      <c r="AH445" s="9"/>
      <c r="AI445" s="10"/>
      <c r="AJ445" s="20"/>
      <c r="AK445" s="20"/>
      <c r="AL445" s="20"/>
      <c r="AM445" s="20"/>
      <c r="AN445" s="20"/>
      <c r="AO445" s="20"/>
      <c r="AP445" s="20"/>
      <c r="AQ445" s="20"/>
      <c r="AS445" s="9"/>
      <c r="AT445" s="9"/>
      <c r="AU445" s="10"/>
      <c r="AV445" s="20"/>
      <c r="AW445" s="20"/>
      <c r="AX445" s="20"/>
      <c r="AY445" s="20"/>
      <c r="AZ445" s="20"/>
      <c r="BA445" s="20"/>
      <c r="BB445" s="20"/>
      <c r="BC445" s="20"/>
      <c r="BE445" s="20">
        <v>0.15044398907103826</v>
      </c>
      <c r="BF445" s="9">
        <v>57.7</v>
      </c>
      <c r="BG445" s="9">
        <v>59.372195251131288</v>
      </c>
      <c r="BH445" s="9">
        <v>58.844929745010639</v>
      </c>
      <c r="BI445" s="9">
        <v>11.286530196996198</v>
      </c>
      <c r="BJ445" s="9">
        <v>60.00277860567202</v>
      </c>
      <c r="BK445" s="9">
        <v>59.014556295553916</v>
      </c>
      <c r="BL445" s="9">
        <v>53.334512221179587</v>
      </c>
      <c r="BM445" s="9">
        <f ca="1"/>
        <v>59.071239884469065</v>
      </c>
      <c r="BN445" s="9">
        <v>58.807586148586793</v>
      </c>
    </row>
    <row r="446" spans="1:66" x14ac:dyDescent="0.25">
      <c r="A446" s="6">
        <v>48.7</v>
      </c>
      <c r="B446" s="7" t="b">
        <v>1</v>
      </c>
      <c r="U446" s="9"/>
      <c r="V446" s="9"/>
      <c r="W446" s="10"/>
      <c r="X446" s="20"/>
      <c r="Y446" s="20"/>
      <c r="Z446" s="20"/>
      <c r="AA446" s="20"/>
      <c r="AB446" s="20"/>
      <c r="AC446" s="20"/>
      <c r="AD446" s="20"/>
      <c r="AE446" s="20"/>
      <c r="AG446" s="9"/>
      <c r="AH446" s="9"/>
      <c r="AI446" s="10"/>
      <c r="AJ446" s="20"/>
      <c r="AK446" s="20"/>
      <c r="AL446" s="20"/>
      <c r="AM446" s="20"/>
      <c r="AN446" s="20"/>
      <c r="AO446" s="20"/>
      <c r="AP446" s="20"/>
      <c r="AQ446" s="20"/>
      <c r="AS446" s="9"/>
      <c r="AT446" s="9"/>
      <c r="AU446" s="10"/>
      <c r="AV446" s="20"/>
      <c r="AW446" s="20"/>
      <c r="AX446" s="20"/>
      <c r="AY446" s="20"/>
      <c r="AZ446" s="20"/>
      <c r="BA446" s="20"/>
      <c r="BB446" s="20"/>
      <c r="BC446" s="20"/>
      <c r="BE446" s="20">
        <v>0.15078551912568305</v>
      </c>
      <c r="BF446" s="9">
        <v>57.8</v>
      </c>
      <c r="BG446" s="9">
        <v>59.386107808115256</v>
      </c>
      <c r="BH446" s="9">
        <v>58.857572641628366</v>
      </c>
      <c r="BI446" s="9">
        <v>11.31436491055738</v>
      </c>
      <c r="BJ446" s="9">
        <v>60.019004616518075</v>
      </c>
      <c r="BK446" s="9">
        <v>59.02760484043079</v>
      </c>
      <c r="BL446" s="9">
        <v>53.353896472700384</v>
      </c>
      <c r="BM446" s="9">
        <f ca="1"/>
        <v>59.083811145096774</v>
      </c>
      <c r="BN446" s="9">
        <v>58.823742191060589</v>
      </c>
    </row>
    <row r="447" spans="1:66" x14ac:dyDescent="0.25">
      <c r="A447" s="6">
        <v>48.2</v>
      </c>
      <c r="B447" s="7" t="b">
        <v>1</v>
      </c>
      <c r="U447" s="9"/>
      <c r="V447" s="9"/>
      <c r="W447" s="10"/>
      <c r="X447" s="20"/>
      <c r="Y447" s="20"/>
      <c r="Z447" s="20"/>
      <c r="AA447" s="20"/>
      <c r="AB447" s="20"/>
      <c r="AC447" s="20"/>
      <c r="AD447" s="20"/>
      <c r="AE447" s="20"/>
      <c r="AG447" s="9"/>
      <c r="AH447" s="9"/>
      <c r="AI447" s="10"/>
      <c r="AJ447" s="20"/>
      <c r="AK447" s="20"/>
      <c r="AL447" s="20"/>
      <c r="AM447" s="20"/>
      <c r="AN447" s="20"/>
      <c r="AO447" s="20"/>
      <c r="AP447" s="20"/>
      <c r="AQ447" s="20"/>
      <c r="AS447" s="9"/>
      <c r="AT447" s="9"/>
      <c r="AU447" s="10"/>
      <c r="AV447" s="20"/>
      <c r="AW447" s="20"/>
      <c r="AX447" s="20"/>
      <c r="AY447" s="20"/>
      <c r="AZ447" s="20"/>
      <c r="BA447" s="20"/>
      <c r="BB447" s="20"/>
      <c r="BC447" s="20"/>
      <c r="BE447" s="20">
        <v>0.15112704918032788</v>
      </c>
      <c r="BF447" s="9">
        <v>57.8</v>
      </c>
      <c r="BG447" s="9">
        <v>59.39999940101886</v>
      </c>
      <c r="BH447" s="9">
        <v>58.870199197551479</v>
      </c>
      <c r="BI447" s="9">
        <v>11.342210820705168</v>
      </c>
      <c r="BJ447" s="9">
        <v>60.035201635655802</v>
      </c>
      <c r="BK447" s="9">
        <v>59.04063566783406</v>
      </c>
      <c r="BL447" s="9">
        <v>53.373258783904085</v>
      </c>
      <c r="BM447" s="9">
        <f ca="1"/>
        <v>59.09636490792623</v>
      </c>
      <c r="BN447" s="9">
        <v>58.839876574923927</v>
      </c>
    </row>
    <row r="448" spans="1:66" x14ac:dyDescent="0.25">
      <c r="A448" s="6">
        <v>48</v>
      </c>
      <c r="B448" s="7" t="b">
        <v>1</v>
      </c>
      <c r="U448" s="9"/>
      <c r="V448" s="9"/>
      <c r="W448" s="10"/>
      <c r="X448" s="20"/>
      <c r="Y448" s="20"/>
      <c r="Z448" s="20"/>
      <c r="AA448" s="20"/>
      <c r="AB448" s="20"/>
      <c r="AC448" s="20"/>
      <c r="AD448" s="20"/>
      <c r="AE448" s="20"/>
      <c r="AG448" s="9"/>
      <c r="AH448" s="9"/>
      <c r="AI448" s="10"/>
      <c r="AJ448" s="20"/>
      <c r="AK448" s="20"/>
      <c r="AL448" s="20"/>
      <c r="AM448" s="20"/>
      <c r="AN448" s="20"/>
      <c r="AO448" s="20"/>
      <c r="AP448" s="20"/>
      <c r="AQ448" s="20"/>
      <c r="AS448" s="9"/>
      <c r="AT448" s="9"/>
      <c r="AU448" s="10"/>
      <c r="AV448" s="20"/>
      <c r="AW448" s="20"/>
      <c r="AX448" s="20"/>
      <c r="AY448" s="20"/>
      <c r="AZ448" s="20"/>
      <c r="BA448" s="20"/>
      <c r="BB448" s="20"/>
      <c r="BC448" s="20"/>
      <c r="BE448" s="20">
        <v>0.15146857923497267</v>
      </c>
      <c r="BF448" s="9">
        <v>57.9</v>
      </c>
      <c r="BG448" s="9">
        <v>59.413870122392439</v>
      </c>
      <c r="BH448" s="9">
        <v>58.882809485248004</v>
      </c>
      <c r="BI448" s="9">
        <v>11.370067936450916</v>
      </c>
      <c r="BJ448" s="9">
        <v>60.051369790237878</v>
      </c>
      <c r="BK448" s="9">
        <v>59.053648855915945</v>
      </c>
      <c r="BL448" s="9">
        <v>53.392599229122766</v>
      </c>
      <c r="BM448" s="9">
        <f ca="1"/>
        <v>59.108901245845615</v>
      </c>
      <c r="BN448" s="9">
        <v>58.855989386610375</v>
      </c>
    </row>
    <row r="449" spans="1:66" x14ac:dyDescent="0.25">
      <c r="A449" s="6">
        <v>47.7</v>
      </c>
      <c r="B449" s="7" t="b">
        <v>1</v>
      </c>
      <c r="U449" s="9"/>
      <c r="V449" s="9"/>
      <c r="W449" s="10"/>
      <c r="X449" s="20"/>
      <c r="Y449" s="20"/>
      <c r="Z449" s="20"/>
      <c r="AA449" s="20"/>
      <c r="AB449" s="20"/>
      <c r="AC449" s="20"/>
      <c r="AD449" s="20"/>
      <c r="AE449" s="20"/>
      <c r="AG449" s="9"/>
      <c r="AH449" s="9"/>
      <c r="AI449" s="10"/>
      <c r="AJ449" s="20"/>
      <c r="AK449" s="20"/>
      <c r="AL449" s="20"/>
      <c r="AM449" s="20"/>
      <c r="AN449" s="20"/>
      <c r="AO449" s="20"/>
      <c r="AP449" s="20"/>
      <c r="AQ449" s="20"/>
      <c r="AS449" s="9"/>
      <c r="AT449" s="9"/>
      <c r="AU449" s="10"/>
      <c r="AV449" s="20"/>
      <c r="AW449" s="20"/>
      <c r="AX449" s="20"/>
      <c r="AY449" s="20"/>
      <c r="AZ449" s="20"/>
      <c r="BA449" s="20"/>
      <c r="BB449" s="20"/>
      <c r="BC449" s="20"/>
      <c r="BE449" s="20">
        <v>0.1518101092896175</v>
      </c>
      <c r="BF449" s="9">
        <v>57.9</v>
      </c>
      <c r="BG449" s="9">
        <v>59.427720064192968</v>
      </c>
      <c r="BH449" s="9">
        <v>58.895403576731972</v>
      </c>
      <c r="BI449" s="9">
        <v>11.397936266816821</v>
      </c>
      <c r="BJ449" s="9">
        <v>60.067509206591296</v>
      </c>
      <c r="BK449" s="9">
        <v>59.06664448233559</v>
      </c>
      <c r="BL449" s="9">
        <v>53.411917882269734</v>
      </c>
      <c r="BM449" s="9">
        <f ca="1"/>
        <v>59.121420231291239</v>
      </c>
      <c r="BN449" s="9">
        <v>58.872080712028762</v>
      </c>
    </row>
    <row r="450" spans="1:66" x14ac:dyDescent="0.25">
      <c r="A450" s="6">
        <v>47.8</v>
      </c>
      <c r="B450" s="7" t="b">
        <v>1</v>
      </c>
      <c r="U450" s="9"/>
      <c r="V450" s="9"/>
      <c r="W450" s="10"/>
      <c r="X450" s="20"/>
      <c r="Y450" s="20"/>
      <c r="Z450" s="20"/>
      <c r="AA450" s="20"/>
      <c r="AB450" s="20"/>
      <c r="AC450" s="20"/>
      <c r="AD450" s="20"/>
      <c r="AE450" s="20"/>
      <c r="AG450" s="9"/>
      <c r="AH450" s="9"/>
      <c r="AI450" s="10"/>
      <c r="AJ450" s="20"/>
      <c r="AK450" s="20"/>
      <c r="AL450" s="20"/>
      <c r="AM450" s="20"/>
      <c r="AN450" s="20"/>
      <c r="AO450" s="20"/>
      <c r="AP450" s="20"/>
      <c r="AQ450" s="20"/>
      <c r="AS450" s="9"/>
      <c r="AT450" s="9"/>
      <c r="AU450" s="10"/>
      <c r="AV450" s="20"/>
      <c r="AW450" s="20"/>
      <c r="AX450" s="20"/>
      <c r="AY450" s="20"/>
      <c r="AZ450" s="20"/>
      <c r="BA450" s="20"/>
      <c r="BB450" s="20"/>
      <c r="BC450" s="20"/>
      <c r="BE450" s="20">
        <v>0.15215163934426229</v>
      </c>
      <c r="BF450" s="9">
        <v>57.9</v>
      </c>
      <c r="BG450" s="9">
        <v>59.441549317789026</v>
      </c>
      <c r="BH450" s="9">
        <v>58.907981543566613</v>
      </c>
      <c r="BI450" s="9">
        <v>11.425815820836023</v>
      </c>
      <c r="BJ450" s="9">
        <v>60.083620010224671</v>
      </c>
      <c r="BK450" s="9">
        <v>59.079622624263358</v>
      </c>
      <c r="BL450" s="9">
        <v>53.431214816842818</v>
      </c>
      <c r="BM450" s="9">
        <f ca="1"/>
        <v>59.133921936251397</v>
      </c>
      <c r="BN450" s="9">
        <v>58.888150636567502</v>
      </c>
    </row>
    <row r="451" spans="1:66" x14ac:dyDescent="0.25">
      <c r="A451" s="6">
        <v>47.9</v>
      </c>
      <c r="B451" s="7" t="b">
        <v>1</v>
      </c>
      <c r="U451" s="9"/>
      <c r="V451" s="9"/>
      <c r="W451" s="10"/>
      <c r="X451" s="20"/>
      <c r="Y451" s="20"/>
      <c r="Z451" s="20"/>
      <c r="AA451" s="20"/>
      <c r="AB451" s="20"/>
      <c r="AC451" s="20"/>
      <c r="AD451" s="20"/>
      <c r="AE451" s="20"/>
      <c r="AG451" s="9"/>
      <c r="AH451" s="9"/>
      <c r="AI451" s="10"/>
      <c r="AJ451" s="20"/>
      <c r="AK451" s="20"/>
      <c r="AL451" s="20"/>
      <c r="AM451" s="20"/>
      <c r="AN451" s="20"/>
      <c r="AO451" s="20"/>
      <c r="AP451" s="20"/>
      <c r="AQ451" s="20"/>
      <c r="AS451" s="9"/>
      <c r="AT451" s="9"/>
      <c r="AU451" s="10"/>
      <c r="AV451" s="20"/>
      <c r="AW451" s="20"/>
      <c r="AX451" s="20"/>
      <c r="AY451" s="20"/>
      <c r="AZ451" s="20"/>
      <c r="BA451" s="20"/>
      <c r="BB451" s="20"/>
      <c r="BC451" s="20"/>
      <c r="BE451" s="20">
        <v>0.15249316939890711</v>
      </c>
      <c r="BF451" s="9">
        <v>57.9</v>
      </c>
      <c r="BG451" s="9">
        <v>59.455357973965953</v>
      </c>
      <c r="BH451" s="9">
        <v>58.920543456868799</v>
      </c>
      <c r="BI451" s="9">
        <v>11.453706607552549</v>
      </c>
      <c r="BJ451" s="9">
        <v>60.099702325835331</v>
      </c>
      <c r="BK451" s="9">
        <v>59.092583358385014</v>
      </c>
      <c r="BL451" s="9">
        <v>53.450490105927635</v>
      </c>
      <c r="BM451" s="9">
        <f ca="1"/>
        <v>59.146406432270098</v>
      </c>
      <c r="BN451" s="9">
        <v>58.904199245098937</v>
      </c>
    </row>
    <row r="452" spans="1:66" x14ac:dyDescent="0.25">
      <c r="A452" s="6">
        <v>73.3</v>
      </c>
      <c r="B452" s="7" t="b">
        <v>1</v>
      </c>
      <c r="U452" s="9"/>
      <c r="V452" s="9"/>
      <c r="W452" s="10"/>
      <c r="X452" s="20"/>
      <c r="Y452" s="20"/>
      <c r="Z452" s="20"/>
      <c r="AA452" s="20"/>
      <c r="AB452" s="20"/>
      <c r="AC452" s="20"/>
      <c r="AD452" s="20"/>
      <c r="AE452" s="20"/>
      <c r="AG452" s="9"/>
      <c r="AH452" s="9"/>
      <c r="AI452" s="10"/>
      <c r="AJ452" s="20"/>
      <c r="AK452" s="20"/>
      <c r="AL452" s="20"/>
      <c r="AM452" s="20"/>
      <c r="AN452" s="20"/>
      <c r="AO452" s="20"/>
      <c r="AP452" s="20"/>
      <c r="AQ452" s="20"/>
      <c r="AS452" s="9"/>
      <c r="AT452" s="9"/>
      <c r="AU452" s="10"/>
      <c r="AV452" s="20"/>
      <c r="AW452" s="20"/>
      <c r="AX452" s="20"/>
      <c r="AY452" s="20"/>
      <c r="AZ452" s="20"/>
      <c r="BA452" s="20"/>
      <c r="BB452" s="20"/>
      <c r="BC452" s="20"/>
      <c r="BE452" s="20">
        <v>0.15283469945355191</v>
      </c>
      <c r="BF452" s="9">
        <v>57.9</v>
      </c>
      <c r="BG452" s="9">
        <v>59.469146122931093</v>
      </c>
      <c r="BH452" s="9">
        <v>58.933089387312613</v>
      </c>
      <c r="BI452" s="9">
        <v>11.481608636021381</v>
      </c>
      <c r="BJ452" s="9">
        <v>60.115756277316464</v>
      </c>
      <c r="BK452" s="9">
        <v>59.105526760905946</v>
      </c>
      <c r="BL452" s="9">
        <v>53.469743822200797</v>
      </c>
      <c r="BM452" s="9">
        <f ca="1"/>
        <v>59.158873790450905</v>
      </c>
      <c r="BN452" s="9">
        <v>58.920226621983637</v>
      </c>
    </row>
    <row r="453" spans="1:66" x14ac:dyDescent="0.25">
      <c r="A453" s="6">
        <v>73</v>
      </c>
      <c r="B453" s="7" t="b">
        <v>1</v>
      </c>
      <c r="U453" s="9"/>
      <c r="V453" s="9"/>
      <c r="W453" s="10"/>
      <c r="X453" s="20"/>
      <c r="Y453" s="20"/>
      <c r="Z453" s="20"/>
      <c r="AA453" s="20"/>
      <c r="AB453" s="20"/>
      <c r="AC453" s="20"/>
      <c r="AD453" s="20"/>
      <c r="AE453" s="20"/>
      <c r="AG453" s="9"/>
      <c r="AH453" s="9"/>
      <c r="AI453" s="10"/>
      <c r="AJ453" s="20"/>
      <c r="AK453" s="20"/>
      <c r="AL453" s="20"/>
      <c r="AM453" s="20"/>
      <c r="AN453" s="20"/>
      <c r="AO453" s="20"/>
      <c r="AP453" s="20"/>
      <c r="AQ453" s="20"/>
      <c r="AS453" s="9"/>
      <c r="AT453" s="9"/>
      <c r="AU453" s="10"/>
      <c r="AV453" s="20"/>
      <c r="AW453" s="20"/>
      <c r="AX453" s="20"/>
      <c r="AY453" s="20"/>
      <c r="AZ453" s="20"/>
      <c r="BA453" s="20"/>
      <c r="BB453" s="20"/>
      <c r="BC453" s="20"/>
      <c r="BE453" s="20">
        <v>0.15317622950819673</v>
      </c>
      <c r="BF453" s="9">
        <v>57.9</v>
      </c>
      <c r="BG453" s="9">
        <v>59.48291385431861</v>
      </c>
      <c r="BH453" s="9">
        <v>58.945619405133243</v>
      </c>
      <c r="BI453" s="9">
        <v>11.509521915308458</v>
      </c>
      <c r="BJ453" s="9">
        <v>60.131781987764022</v>
      </c>
      <c r="BK453" s="9">
        <v>59.118452907555245</v>
      </c>
      <c r="BL453" s="9">
        <v>53.48897603793317</v>
      </c>
      <c r="BM453" s="9">
        <f ca="1"/>
        <v>59.171324081460597</v>
      </c>
      <c r="BN453" s="9">
        <v>58.936232851074649</v>
      </c>
    </row>
    <row r="454" spans="1:66" x14ac:dyDescent="0.25">
      <c r="A454" s="6">
        <v>72.8</v>
      </c>
      <c r="B454" s="7" t="b">
        <v>1</v>
      </c>
      <c r="U454" s="9"/>
      <c r="V454" s="9"/>
      <c r="W454" s="10"/>
      <c r="X454" s="20"/>
      <c r="Y454" s="20"/>
      <c r="Z454" s="20"/>
      <c r="AA454" s="20"/>
      <c r="AB454" s="20"/>
      <c r="AC454" s="20"/>
      <c r="AD454" s="20"/>
      <c r="AE454" s="20"/>
      <c r="AG454" s="9"/>
      <c r="AH454" s="9"/>
      <c r="AI454" s="10"/>
      <c r="AJ454" s="20"/>
      <c r="AK454" s="20"/>
      <c r="AL454" s="20"/>
      <c r="AM454" s="20"/>
      <c r="AN454" s="20"/>
      <c r="AO454" s="20"/>
      <c r="AP454" s="20"/>
      <c r="AQ454" s="20"/>
      <c r="AS454" s="9"/>
      <c r="AT454" s="9"/>
      <c r="AU454" s="10"/>
      <c r="AV454" s="20"/>
      <c r="AW454" s="20"/>
      <c r="AX454" s="20"/>
      <c r="AY454" s="20"/>
      <c r="AZ454" s="20"/>
      <c r="BA454" s="20"/>
      <c r="BB454" s="20"/>
      <c r="BC454" s="20"/>
      <c r="BE454" s="20">
        <v>0.15351775956284153</v>
      </c>
      <c r="BF454" s="9">
        <v>57.9</v>
      </c>
      <c r="BG454" s="9">
        <v>59.496661257194532</v>
      </c>
      <c r="BH454" s="9">
        <v>58.958133580130671</v>
      </c>
      <c r="BI454" s="9">
        <v>11.537446454490661</v>
      </c>
      <c r="BJ454" s="9">
        <v>60.147779579483704</v>
      </c>
      <c r="BK454" s="9">
        <v>59.131361873589825</v>
      </c>
      <c r="BL454" s="9">
        <v>53.508186824992947</v>
      </c>
      <c r="BM454" s="9">
        <f ca="1"/>
        <v>59.183757375532878</v>
      </c>
      <c r="BN454" s="9">
        <v>58.95221801572167</v>
      </c>
    </row>
    <row r="455" spans="1:66" x14ac:dyDescent="0.25">
      <c r="A455" s="6">
        <v>72.7</v>
      </c>
      <c r="B455" s="7" t="b">
        <v>1</v>
      </c>
      <c r="U455" s="9"/>
      <c r="V455" s="9"/>
      <c r="W455" s="10"/>
      <c r="X455" s="20"/>
      <c r="Y455" s="20"/>
      <c r="Z455" s="20"/>
      <c r="AA455" s="20"/>
      <c r="AB455" s="20"/>
      <c r="AC455" s="20"/>
      <c r="AD455" s="20"/>
      <c r="AE455" s="20"/>
      <c r="AG455" s="9"/>
      <c r="AH455" s="9"/>
      <c r="AI455" s="10"/>
      <c r="AJ455" s="20"/>
      <c r="AK455" s="20"/>
      <c r="AL455" s="20"/>
      <c r="AM455" s="20"/>
      <c r="AN455" s="20"/>
      <c r="AO455" s="20"/>
      <c r="AP455" s="20"/>
      <c r="AQ455" s="20"/>
      <c r="AS455" s="9"/>
      <c r="AT455" s="9"/>
      <c r="AU455" s="10"/>
      <c r="AV455" s="20"/>
      <c r="AW455" s="20"/>
      <c r="AX455" s="20"/>
      <c r="AY455" s="20"/>
      <c r="AZ455" s="20"/>
      <c r="BA455" s="20"/>
      <c r="BB455" s="20"/>
      <c r="BC455" s="20"/>
      <c r="BE455" s="20">
        <v>0.15385928961748635</v>
      </c>
      <c r="BF455" s="9">
        <v>57.9</v>
      </c>
      <c r="BG455" s="9">
        <v>59.510388420061567</v>
      </c>
      <c r="BH455" s="9">
        <v>58.970631981673321</v>
      </c>
      <c r="BI455" s="9">
        <v>11.565382262655902</v>
      </c>
      <c r="BJ455" s="9">
        <v>60.163749173997793</v>
      </c>
      <c r="BK455" s="9">
        <v>59.144253733798443</v>
      </c>
      <c r="BL455" s="9">
        <v>53.527376254848861</v>
      </c>
      <c r="BM455" s="9">
        <f ca="1"/>
        <v>59.196173742471991</v>
      </c>
      <c r="BN455" s="9">
        <v>58.968182198775253</v>
      </c>
    </row>
    <row r="456" spans="1:66" x14ac:dyDescent="0.25">
      <c r="A456" s="6">
        <v>72.599999999999994</v>
      </c>
      <c r="B456" s="7" t="b">
        <v>1</v>
      </c>
      <c r="U456" s="9"/>
      <c r="V456" s="9"/>
      <c r="W456" s="10"/>
      <c r="X456" s="20"/>
      <c r="Y456" s="20"/>
      <c r="Z456" s="20"/>
      <c r="AA456" s="20"/>
      <c r="AB456" s="20"/>
      <c r="AC456" s="20"/>
      <c r="AD456" s="20"/>
      <c r="AE456" s="20"/>
      <c r="AG456" s="9"/>
      <c r="AH456" s="9"/>
      <c r="AI456" s="10"/>
      <c r="AJ456" s="20"/>
      <c r="AK456" s="20"/>
      <c r="AL456" s="20"/>
      <c r="AM456" s="20"/>
      <c r="AN456" s="20"/>
      <c r="AO456" s="20"/>
      <c r="AP456" s="20"/>
      <c r="AQ456" s="20"/>
      <c r="AS456" s="9"/>
      <c r="AT456" s="9"/>
      <c r="AU456" s="10"/>
      <c r="AV456" s="20"/>
      <c r="AW456" s="20"/>
      <c r="AX456" s="20"/>
      <c r="AY456" s="20"/>
      <c r="AZ456" s="20"/>
      <c r="BA456" s="20"/>
      <c r="BB456" s="20"/>
      <c r="BC456" s="20"/>
      <c r="BE456" s="20">
        <v>0.15420081967213115</v>
      </c>
      <c r="BF456" s="9">
        <v>58</v>
      </c>
      <c r="BG456" s="9">
        <v>59.524095430864165</v>
      </c>
      <c r="BH456" s="9">
        <v>58.983114678702051</v>
      </c>
      <c r="BI456" s="9">
        <v>11.593329348903056</v>
      </c>
      <c r="BJ456" s="9">
        <v>60.179690892051873</v>
      </c>
      <c r="BK456" s="9">
        <v>59.157128562505704</v>
      </c>
      <c r="BL456" s="9">
        <v>53.546544398573239</v>
      </c>
      <c r="BM456" s="9">
        <f ca="1"/>
        <v>59.208573251656325</v>
      </c>
      <c r="BN456" s="9">
        <v>58.984125482590876</v>
      </c>
    </row>
    <row r="457" spans="1:66" x14ac:dyDescent="0.25">
      <c r="A457" s="6">
        <v>72.5</v>
      </c>
      <c r="B457" s="7" t="b">
        <v>1</v>
      </c>
      <c r="U457" s="9"/>
      <c r="V457" s="9"/>
      <c r="W457" s="10"/>
      <c r="X457" s="20"/>
      <c r="Y457" s="20"/>
      <c r="Z457" s="20"/>
      <c r="AA457" s="20"/>
      <c r="AB457" s="20"/>
      <c r="AC457" s="20"/>
      <c r="AD457" s="20"/>
      <c r="AE457" s="20"/>
      <c r="AG457" s="9"/>
      <c r="AH457" s="9"/>
      <c r="AI457" s="10"/>
      <c r="AJ457" s="20"/>
      <c r="AK457" s="20"/>
      <c r="AL457" s="20"/>
      <c r="AM457" s="20"/>
      <c r="AN457" s="20"/>
      <c r="AO457" s="20"/>
      <c r="AP457" s="20"/>
      <c r="AQ457" s="20"/>
      <c r="AS457" s="9"/>
      <c r="AT457" s="9"/>
      <c r="AU457" s="10"/>
      <c r="AV457" s="20"/>
      <c r="AW457" s="20"/>
      <c r="AX457" s="20"/>
      <c r="AY457" s="20"/>
      <c r="AZ457" s="20"/>
      <c r="BA457" s="20"/>
      <c r="BB457" s="20"/>
      <c r="BC457" s="20"/>
      <c r="BE457" s="20">
        <v>0.15454234972677597</v>
      </c>
      <c r="BF457" s="9">
        <v>58</v>
      </c>
      <c r="BG457" s="9">
        <v>59.537782376993071</v>
      </c>
      <c r="BH457" s="9">
        <v>58.995581739733311</v>
      </c>
      <c r="BI457" s="9">
        <v>11.621287722342053</v>
      </c>
      <c r="BJ457" s="9">
        <v>60.195604853621589</v>
      </c>
      <c r="BK457" s="9">
        <v>59.169986433576035</v>
      </c>
      <c r="BL457" s="9">
        <v>53.565691326845105</v>
      </c>
      <c r="BM457" s="9">
        <f ca="1"/>
        <v>59.220955972041985</v>
      </c>
      <c r="BN457" s="9">
        <v>59.000047949033018</v>
      </c>
    </row>
    <row r="458" spans="1:66" x14ac:dyDescent="0.25">
      <c r="A458" s="6">
        <v>72.400000000000006</v>
      </c>
      <c r="B458" s="7" t="b">
        <v>1</v>
      </c>
      <c r="U458" s="9"/>
      <c r="V458" s="9"/>
      <c r="W458" s="10"/>
      <c r="X458" s="20"/>
      <c r="Y458" s="20"/>
      <c r="Z458" s="20"/>
      <c r="AA458" s="20"/>
      <c r="AB458" s="20"/>
      <c r="AC458" s="20"/>
      <c r="AD458" s="20"/>
      <c r="AE458" s="20"/>
      <c r="AG458" s="9"/>
      <c r="AH458" s="9"/>
      <c r="AI458" s="10"/>
      <c r="AJ458" s="20"/>
      <c r="AK458" s="20"/>
      <c r="AL458" s="20"/>
      <c r="AM458" s="20"/>
      <c r="AN458" s="20"/>
      <c r="AO458" s="20"/>
      <c r="AP458" s="20"/>
      <c r="AQ458" s="20"/>
      <c r="AS458" s="9"/>
      <c r="AT458" s="9"/>
      <c r="AU458" s="10"/>
      <c r="AV458" s="20"/>
      <c r="AW458" s="20"/>
      <c r="AX458" s="20"/>
      <c r="AY458" s="20"/>
      <c r="AZ458" s="20"/>
      <c r="BA458" s="20"/>
      <c r="BB458" s="20"/>
      <c r="BC458" s="20"/>
      <c r="BE458" s="20">
        <v>0.15488387978142076</v>
      </c>
      <c r="BF458" s="9">
        <v>58</v>
      </c>
      <c r="BG458" s="9">
        <v>59.551449345290195</v>
      </c>
      <c r="BH458" s="9">
        <v>59.008033232863212</v>
      </c>
      <c r="BI458" s="9">
        <v>11.64925739209386</v>
      </c>
      <c r="BJ458" s="9">
        <v>60.211491177919235</v>
      </c>
      <c r="BK458" s="9">
        <v>59.182827420417524</v>
      </c>
      <c r="BL458" s="9">
        <v>53.584817109953207</v>
      </c>
      <c r="BM458" s="9">
        <f ca="1"/>
        <v>59.233321972166323</v>
      </c>
      <c r="BN458" s="9">
        <v>59.015949679479206</v>
      </c>
    </row>
    <row r="459" spans="1:66" x14ac:dyDescent="0.25">
      <c r="A459" s="6">
        <v>72.400000000000006</v>
      </c>
      <c r="B459" s="7" t="b">
        <v>1</v>
      </c>
      <c r="U459" s="9"/>
      <c r="V459" s="9"/>
      <c r="W459" s="10"/>
      <c r="X459" s="20"/>
      <c r="Y459" s="20"/>
      <c r="Z459" s="20"/>
      <c r="AA459" s="20"/>
      <c r="AB459" s="20"/>
      <c r="AC459" s="20"/>
      <c r="AD459" s="20"/>
      <c r="AE459" s="20"/>
      <c r="AG459" s="9"/>
      <c r="AH459" s="9"/>
      <c r="AI459" s="10"/>
      <c r="AJ459" s="20"/>
      <c r="AK459" s="20"/>
      <c r="AL459" s="20"/>
      <c r="AM459" s="20"/>
      <c r="AN459" s="20"/>
      <c r="AO459" s="20"/>
      <c r="AP459" s="20"/>
      <c r="AQ459" s="20"/>
      <c r="AS459" s="9"/>
      <c r="AT459" s="9"/>
      <c r="AU459" s="10"/>
      <c r="AV459" s="20"/>
      <c r="AW459" s="20"/>
      <c r="AX459" s="20"/>
      <c r="AY459" s="20"/>
      <c r="AZ459" s="20"/>
      <c r="BA459" s="20"/>
      <c r="BB459" s="20"/>
      <c r="BC459" s="20"/>
      <c r="BE459" s="20">
        <v>0.15522540983606559</v>
      </c>
      <c r="BF459" s="9">
        <v>58</v>
      </c>
      <c r="BG459" s="9">
        <v>59.565096422053315</v>
      </c>
      <c r="BH459" s="9">
        <v>59.020469225770732</v>
      </c>
      <c r="BI459" s="9">
        <v>11.677238367290506</v>
      </c>
      <c r="BJ459" s="9">
        <v>60.227349983400316</v>
      </c>
      <c r="BK459" s="9">
        <v>59.195651595985872</v>
      </c>
      <c r="BL459" s="9">
        <v>53.603921817798998</v>
      </c>
      <c r="BM459" s="9">
        <f ca="1"/>
        <v>59.245671320151402</v>
      </c>
      <c r="BN459" s="9">
        <v>59.031830754823986</v>
      </c>
    </row>
    <row r="460" spans="1:66" x14ac:dyDescent="0.25">
      <c r="A460" s="6">
        <v>72.3</v>
      </c>
      <c r="B460" s="7" t="b">
        <v>1</v>
      </c>
      <c r="U460" s="9"/>
      <c r="V460" s="9"/>
      <c r="W460" s="10"/>
      <c r="X460" s="20"/>
      <c r="Y460" s="20"/>
      <c r="Z460" s="20"/>
      <c r="AA460" s="20"/>
      <c r="AB460" s="20"/>
      <c r="AC460" s="20"/>
      <c r="AD460" s="20"/>
      <c r="AE460" s="20"/>
      <c r="AG460" s="9"/>
      <c r="AH460" s="9"/>
      <c r="AI460" s="10"/>
      <c r="AJ460" s="20"/>
      <c r="AK460" s="20"/>
      <c r="AL460" s="20"/>
      <c r="AM460" s="20"/>
      <c r="AN460" s="20"/>
      <c r="AO460" s="20"/>
      <c r="AP460" s="20"/>
      <c r="AQ460" s="20"/>
      <c r="AS460" s="9"/>
      <c r="AT460" s="9"/>
      <c r="AU460" s="10"/>
      <c r="AV460" s="20"/>
      <c r="AW460" s="20"/>
      <c r="AX460" s="20"/>
      <c r="AY460" s="20"/>
      <c r="AZ460" s="20"/>
      <c r="BA460" s="20"/>
      <c r="BB460" s="20"/>
      <c r="BC460" s="20"/>
      <c r="BE460" s="20">
        <v>0.15556693989071038</v>
      </c>
      <c r="BF460" s="9">
        <v>58</v>
      </c>
      <c r="BG460" s="9">
        <v>59.5787236930407</v>
      </c>
      <c r="BH460" s="9">
        <v>59.03288978572138</v>
      </c>
      <c r="BI460" s="9">
        <v>11.705230657075079</v>
      </c>
      <c r="BJ460" s="9">
        <v>60.243181387770015</v>
      </c>
      <c r="BK460" s="9">
        <v>59.208459032788177</v>
      </c>
      <c r="BL460" s="9">
        <v>53.623005519899692</v>
      </c>
      <c r="BM460" s="9">
        <f ca="1"/>
        <v>59.258004083707448</v>
      </c>
      <c r="BN460" s="9">
        <v>59.047691255482889</v>
      </c>
    </row>
    <row r="461" spans="1:66" x14ac:dyDescent="0.25">
      <c r="A461" s="6">
        <v>72.099999999999994</v>
      </c>
      <c r="B461" s="7" t="b">
        <v>1</v>
      </c>
      <c r="U461" s="9"/>
      <c r="V461" s="9"/>
      <c r="W461" s="10"/>
      <c r="X461" s="20"/>
      <c r="Y461" s="20"/>
      <c r="Z461" s="20"/>
      <c r="AA461" s="20"/>
      <c r="AB461" s="20"/>
      <c r="AC461" s="20"/>
      <c r="AD461" s="20"/>
      <c r="AE461" s="20"/>
      <c r="AG461" s="9"/>
      <c r="AH461" s="9"/>
      <c r="AI461" s="10"/>
      <c r="AJ461" s="20"/>
      <c r="AK461" s="20"/>
      <c r="AL461" s="20"/>
      <c r="AM461" s="20"/>
      <c r="AN461" s="20"/>
      <c r="AO461" s="20"/>
      <c r="AP461" s="20"/>
      <c r="AQ461" s="20"/>
      <c r="AS461" s="9"/>
      <c r="AT461" s="9"/>
      <c r="AU461" s="10"/>
      <c r="AV461" s="20"/>
      <c r="AW461" s="20"/>
      <c r="AX461" s="20"/>
      <c r="AY461" s="20"/>
      <c r="AZ461" s="20"/>
      <c r="BA461" s="20"/>
      <c r="BB461" s="20"/>
      <c r="BC461" s="20"/>
      <c r="BE461" s="20">
        <v>0.1559084699453552</v>
      </c>
      <c r="BF461" s="9">
        <v>58</v>
      </c>
      <c r="BG461" s="9">
        <v>59.592331243475613</v>
      </c>
      <c r="BH461" s="9">
        <v>59.045294979570677</v>
      </c>
      <c r="BI461" s="9">
        <v>11.733234270601789</v>
      </c>
      <c r="BJ461" s="9">
        <v>60.258985507989628</v>
      </c>
      <c r="BK461" s="9">
        <v>59.221249802886732</v>
      </c>
      <c r="BL461" s="9">
        <v>53.642068285391119</v>
      </c>
      <c r="BM461" s="9">
        <f ca="1"/>
        <v>59.270320330136315</v>
      </c>
      <c r="BN461" s="9">
        <v>59.063531261396299</v>
      </c>
    </row>
    <row r="462" spans="1:66" x14ac:dyDescent="0.25">
      <c r="A462" s="6">
        <v>71.8</v>
      </c>
      <c r="B462" s="7" t="b">
        <v>1</v>
      </c>
      <c r="U462" s="9"/>
      <c r="V462" s="9"/>
      <c r="W462" s="10"/>
      <c r="X462" s="20"/>
      <c r="Y462" s="20"/>
      <c r="Z462" s="20"/>
      <c r="AA462" s="20"/>
      <c r="AB462" s="20"/>
      <c r="AC462" s="20"/>
      <c r="AD462" s="20"/>
      <c r="AE462" s="20"/>
      <c r="AG462" s="9"/>
      <c r="AH462" s="9"/>
      <c r="AI462" s="10"/>
      <c r="AJ462" s="20"/>
      <c r="AK462" s="20"/>
      <c r="AL462" s="20"/>
      <c r="AM462" s="20"/>
      <c r="AN462" s="20"/>
      <c r="AO462" s="20"/>
      <c r="AP462" s="20"/>
      <c r="AQ462" s="20"/>
      <c r="AS462" s="9"/>
      <c r="AT462" s="9"/>
      <c r="AU462" s="10"/>
      <c r="AV462" s="20"/>
      <c r="AW462" s="20"/>
      <c r="AX462" s="20"/>
      <c r="AY462" s="20"/>
      <c r="AZ462" s="20"/>
      <c r="BA462" s="20"/>
      <c r="BB462" s="20"/>
      <c r="BC462" s="20"/>
      <c r="BE462" s="20">
        <v>0.15625</v>
      </c>
      <c r="BF462" s="9">
        <v>58</v>
      </c>
      <c r="BG462" s="9">
        <v>59.605919158051037</v>
      </c>
      <c r="BH462" s="9">
        <v>59.057684873767563</v>
      </c>
      <c r="BI462" s="9">
        <v>11.761249217035934</v>
      </c>
      <c r="BJ462" s="9">
        <v>60.274762460282872</v>
      </c>
      <c r="BK462" s="9">
        <v>59.234023977902773</v>
      </c>
      <c r="BL462" s="9">
        <v>53.661110183030736</v>
      </c>
      <c r="BM462" s="9">
        <f ca="1"/>
        <v>59.282620126334791</v>
      </c>
      <c r="BN462" s="9">
        <v>59.079350852033343</v>
      </c>
    </row>
    <row r="463" spans="1:66" x14ac:dyDescent="0.25">
      <c r="A463" s="6">
        <v>71.400000000000006</v>
      </c>
      <c r="B463" s="7" t="b">
        <v>1</v>
      </c>
      <c r="U463" s="9"/>
      <c r="V463" s="9"/>
      <c r="W463" s="10"/>
      <c r="X463" s="20"/>
      <c r="Y463" s="20"/>
      <c r="Z463" s="20"/>
      <c r="AA463" s="20"/>
      <c r="AB463" s="20"/>
      <c r="AC463" s="20"/>
      <c r="AD463" s="20"/>
      <c r="AE463" s="20"/>
      <c r="AG463" s="9"/>
      <c r="AH463" s="9"/>
      <c r="AI463" s="10"/>
      <c r="AJ463" s="20"/>
      <c r="AK463" s="20"/>
      <c r="AL463" s="20"/>
      <c r="AM463" s="20"/>
      <c r="AN463" s="20"/>
      <c r="AO463" s="20"/>
      <c r="AP463" s="20"/>
      <c r="AQ463" s="20"/>
      <c r="AS463" s="9"/>
      <c r="AT463" s="9"/>
      <c r="AU463" s="10"/>
      <c r="AV463" s="20"/>
      <c r="AW463" s="20"/>
      <c r="AX463" s="20"/>
      <c r="AY463" s="20"/>
      <c r="AZ463" s="20"/>
      <c r="BA463" s="20"/>
      <c r="BB463" s="20"/>
      <c r="BC463" s="20"/>
      <c r="BE463" s="20">
        <v>0.1565915300546448</v>
      </c>
      <c r="BF463" s="9">
        <v>58</v>
      </c>
      <c r="BG463" s="9">
        <v>59.619487520934065</v>
      </c>
      <c r="BH463" s="9">
        <v>59.070059534357966</v>
      </c>
      <c r="BI463" s="9">
        <v>11.789275505553965</v>
      </c>
      <c r="BJ463" s="9">
        <v>60.290512360142209</v>
      </c>
      <c r="BK463" s="9">
        <v>59.246781629020191</v>
      </c>
      <c r="BL463" s="9">
        <v>53.68013128120046</v>
      </c>
      <c r="BM463" s="9">
        <f ca="1"/>
        <v>59.294903538797975</v>
      </c>
      <c r="BN463" s="9">
        <v>59.095150106395707</v>
      </c>
    </row>
    <row r="464" spans="1:66" x14ac:dyDescent="0.25">
      <c r="A464" s="6">
        <v>71.099999999999994</v>
      </c>
      <c r="B464" s="7" t="b">
        <v>1</v>
      </c>
      <c r="U464" s="9"/>
      <c r="V464" s="9"/>
      <c r="W464" s="10"/>
      <c r="X464" s="20"/>
      <c r="Y464" s="20"/>
      <c r="Z464" s="20"/>
      <c r="AA464" s="20"/>
      <c r="AB464" s="20"/>
      <c r="AC464" s="20"/>
      <c r="AD464" s="20"/>
      <c r="AE464" s="20"/>
      <c r="AG464" s="9"/>
      <c r="AH464" s="9"/>
      <c r="AI464" s="10"/>
      <c r="AJ464" s="20"/>
      <c r="AK464" s="20"/>
      <c r="AL464" s="20"/>
      <c r="AM464" s="20"/>
      <c r="AN464" s="20"/>
      <c r="AO464" s="20"/>
      <c r="AP464" s="20"/>
      <c r="AQ464" s="20"/>
      <c r="AS464" s="9"/>
      <c r="AT464" s="9"/>
      <c r="AU464" s="10"/>
      <c r="AV464" s="20"/>
      <c r="AW464" s="20"/>
      <c r="AX464" s="20"/>
      <c r="AY464" s="20"/>
      <c r="AZ464" s="20"/>
      <c r="BA464" s="20"/>
      <c r="BB464" s="20"/>
      <c r="BC464" s="20"/>
      <c r="BE464" s="20">
        <v>0.15693306010928962</v>
      </c>
      <c r="BF464" s="9">
        <v>58</v>
      </c>
      <c r="BG464" s="9">
        <v>59.633036415770306</v>
      </c>
      <c r="BH464" s="9">
        <v>59.08241902698785</v>
      </c>
      <c r="BI464" s="9">
        <v>11.817313145343485</v>
      </c>
      <c r="BJ464" s="9">
        <v>60.30623532233502</v>
      </c>
      <c r="BK464" s="9">
        <v>59.259522826989198</v>
      </c>
      <c r="BL464" s="9">
        <v>53.699131647909553</v>
      </c>
      <c r="BM464" s="9">
        <f ca="1"/>
        <v>59.307170633622611</v>
      </c>
      <c r="BN464" s="9">
        <v>59.110929103021434</v>
      </c>
    </row>
    <row r="465" spans="1:66" x14ac:dyDescent="0.25">
      <c r="A465" s="6">
        <v>77</v>
      </c>
      <c r="B465" s="7" t="b">
        <v>1</v>
      </c>
      <c r="U465" s="9"/>
      <c r="V465" s="9"/>
      <c r="W465" s="10"/>
      <c r="X465" s="20"/>
      <c r="Y465" s="20"/>
      <c r="Z465" s="20"/>
      <c r="AA465" s="20"/>
      <c r="AB465" s="20"/>
      <c r="AC465" s="20"/>
      <c r="AD465" s="20"/>
      <c r="AE465" s="20"/>
      <c r="AG465" s="9"/>
      <c r="AH465" s="9"/>
      <c r="AI465" s="10"/>
      <c r="AJ465" s="20"/>
      <c r="AK465" s="20"/>
      <c r="AL465" s="20"/>
      <c r="AM465" s="20"/>
      <c r="AN465" s="20"/>
      <c r="AO465" s="20"/>
      <c r="AP465" s="20"/>
      <c r="AQ465" s="20"/>
      <c r="AS465" s="9"/>
      <c r="AT465" s="9"/>
      <c r="AU465" s="10"/>
      <c r="AV465" s="20"/>
      <c r="AW465" s="20"/>
      <c r="AX465" s="20"/>
      <c r="AY465" s="20"/>
      <c r="AZ465" s="20"/>
      <c r="BA465" s="20"/>
      <c r="BB465" s="20"/>
      <c r="BC465" s="20"/>
      <c r="BE465" s="20">
        <v>0.15727459016393441</v>
      </c>
      <c r="BF465" s="9">
        <v>58</v>
      </c>
      <c r="BG465" s="9">
        <v>59.646565925688435</v>
      </c>
      <c r="BH465" s="9">
        <v>59.094763416906872</v>
      </c>
      <c r="BI465" s="9">
        <v>11.845362145603238</v>
      </c>
      <c r="BJ465" s="9">
        <v>60.321931460909738</v>
      </c>
      <c r="BK465" s="9">
        <v>59.272247642129948</v>
      </c>
      <c r="BL465" s="9">
        <v>53.718111350797471</v>
      </c>
      <c r="BM465" s="9">
        <f ca="1"/>
        <v>59.319421476510314</v>
      </c>
      <c r="BN465" s="9">
        <v>59.12668791998864</v>
      </c>
    </row>
    <row r="466" spans="1:66" x14ac:dyDescent="0.25">
      <c r="A466" s="6">
        <v>73</v>
      </c>
      <c r="B466" s="7" t="b">
        <v>1</v>
      </c>
      <c r="U466" s="9"/>
      <c r="V466" s="9"/>
      <c r="W466" s="10"/>
      <c r="X466" s="20"/>
      <c r="Y466" s="20"/>
      <c r="Z466" s="20"/>
      <c r="AA466" s="20"/>
      <c r="AB466" s="20"/>
      <c r="AC466" s="20"/>
      <c r="AD466" s="20"/>
      <c r="AE466" s="20"/>
      <c r="AG466" s="9"/>
      <c r="AH466" s="9"/>
      <c r="AI466" s="10"/>
      <c r="AJ466" s="20"/>
      <c r="AK466" s="20"/>
      <c r="AL466" s="20"/>
      <c r="AM466" s="20"/>
      <c r="AN466" s="20"/>
      <c r="AO466" s="20"/>
      <c r="AP466" s="20"/>
      <c r="AQ466" s="20"/>
      <c r="AS466" s="9"/>
      <c r="AT466" s="9"/>
      <c r="AU466" s="10"/>
      <c r="AV466" s="20"/>
      <c r="AW466" s="20"/>
      <c r="AX466" s="20"/>
      <c r="AY466" s="20"/>
      <c r="AZ466" s="20"/>
      <c r="BA466" s="20"/>
      <c r="BB466" s="20"/>
      <c r="BC466" s="20"/>
      <c r="BE466" s="20">
        <v>0.15761612021857924</v>
      </c>
      <c r="BF466" s="9">
        <v>58</v>
      </c>
      <c r="BG466" s="9">
        <v>59.660076133304379</v>
      </c>
      <c r="BH466" s="9">
        <v>59.107092768971512</v>
      </c>
      <c r="BI466" s="9">
        <v>11.87342251554319</v>
      </c>
      <c r="BJ466" s="9">
        <v>60.337600889201973</v>
      </c>
      <c r="BK466" s="9">
        <v>59.284956144336114</v>
      </c>
      <c r="BL466" s="9">
        <v>53.737070457136646</v>
      </c>
      <c r="BM466" s="9">
        <f ca="1"/>
        <v>59.331656132770846</v>
      </c>
      <c r="BN466" s="9">
        <v>59.142426634919261</v>
      </c>
    </row>
    <row r="467" spans="1:66" x14ac:dyDescent="0.25">
      <c r="A467" s="6">
        <v>69.900000000000006</v>
      </c>
      <c r="B467" s="7" t="b">
        <v>1</v>
      </c>
      <c r="U467" s="9"/>
      <c r="V467" s="9"/>
      <c r="W467" s="10"/>
      <c r="X467" s="20"/>
      <c r="Y467" s="20"/>
      <c r="Z467" s="20"/>
      <c r="AA467" s="20"/>
      <c r="AB467" s="20"/>
      <c r="AC467" s="20"/>
      <c r="AD467" s="20"/>
      <c r="AE467" s="20"/>
      <c r="AG467" s="9"/>
      <c r="AH467" s="9"/>
      <c r="AI467" s="10"/>
      <c r="AJ467" s="20"/>
      <c r="AK467" s="20"/>
      <c r="AL467" s="20"/>
      <c r="AM467" s="20"/>
      <c r="AN467" s="20"/>
      <c r="AO467" s="20"/>
      <c r="AP467" s="20"/>
      <c r="AQ467" s="20"/>
      <c r="AS467" s="9"/>
      <c r="AT467" s="9"/>
      <c r="AU467" s="10"/>
      <c r="AV467" s="20"/>
      <c r="AW467" s="20"/>
      <c r="AX467" s="20"/>
      <c r="AY467" s="20"/>
      <c r="AZ467" s="20"/>
      <c r="BA467" s="20"/>
      <c r="BB467" s="20"/>
      <c r="BC467" s="20"/>
      <c r="BE467" s="20">
        <v>0.15795765027322403</v>
      </c>
      <c r="BF467" s="9">
        <v>58</v>
      </c>
      <c r="BG467" s="9">
        <v>59.673567120725764</v>
      </c>
      <c r="BH467" s="9">
        <v>59.119407147648445</v>
      </c>
      <c r="BI467" s="9">
        <v>11.901494264384475</v>
      </c>
      <c r="BJ467" s="9">
        <v>60.353243719840471</v>
      </c>
      <c r="BK467" s="9">
        <v>59.297648403078519</v>
      </c>
      <c r="BL467" s="9">
        <v>53.756009033835305</v>
      </c>
      <c r="BM467" s="9">
        <f ca="1"/>
        <v>59.343874667325309</v>
      </c>
      <c r="BN467" s="9">
        <v>59.158145324982669</v>
      </c>
    </row>
    <row r="468" spans="1:66" x14ac:dyDescent="0.25">
      <c r="A468" s="6">
        <v>68.7</v>
      </c>
      <c r="B468" s="7" t="b">
        <v>1</v>
      </c>
      <c r="U468" s="9"/>
      <c r="V468" s="9"/>
      <c r="W468" s="10"/>
      <c r="X468" s="20"/>
      <c r="Y468" s="20"/>
      <c r="Z468" s="20"/>
      <c r="AA468" s="20"/>
      <c r="AB468" s="20"/>
      <c r="AC468" s="20"/>
      <c r="AD468" s="20"/>
      <c r="AE468" s="20"/>
      <c r="AG468" s="9"/>
      <c r="AH468" s="9"/>
      <c r="AI468" s="10"/>
      <c r="AJ468" s="20"/>
      <c r="AK468" s="20"/>
      <c r="AL468" s="20"/>
      <c r="AM468" s="20"/>
      <c r="AN468" s="20"/>
      <c r="AO468" s="20"/>
      <c r="AP468" s="20"/>
      <c r="AQ468" s="20"/>
      <c r="AS468" s="9"/>
      <c r="AT468" s="9"/>
      <c r="AU468" s="10"/>
      <c r="AV468" s="20"/>
      <c r="AW468" s="20"/>
      <c r="AX468" s="20"/>
      <c r="AY468" s="20"/>
      <c r="AZ468" s="20"/>
      <c r="BA468" s="20"/>
      <c r="BB468" s="20"/>
      <c r="BC468" s="20"/>
      <c r="BE468" s="20">
        <v>0.15829918032786885</v>
      </c>
      <c r="BF468" s="9">
        <v>58.1</v>
      </c>
      <c r="BG468" s="9">
        <v>59.687038969556092</v>
      </c>
      <c r="BH468" s="9">
        <v>59.131706617017635</v>
      </c>
      <c r="BI468" s="9">
        <v>11.929577401359476</v>
      </c>
      <c r="BJ468" s="9">
        <v>60.368860064753079</v>
      </c>
      <c r="BK468" s="9">
        <v>59.310324487408543</v>
      </c>
      <c r="BL468" s="9">
        <v>53.774927147440188</v>
      </c>
      <c r="BM468" s="9">
        <f ca="1"/>
        <v>59.356077144709317</v>
      </c>
      <c r="BN468" s="9">
        <v>59.173844066899385</v>
      </c>
    </row>
    <row r="469" spans="1:66" x14ac:dyDescent="0.25">
      <c r="A469" s="6">
        <v>68.3</v>
      </c>
      <c r="B469" s="7" t="b">
        <v>1</v>
      </c>
      <c r="U469" s="9"/>
      <c r="V469" s="9"/>
      <c r="W469" s="10"/>
      <c r="X469" s="20"/>
      <c r="Y469" s="20"/>
      <c r="Z469" s="20"/>
      <c r="AA469" s="20"/>
      <c r="AB469" s="20"/>
      <c r="AC469" s="20"/>
      <c r="AD469" s="20"/>
      <c r="AE469" s="20"/>
      <c r="AG469" s="9"/>
      <c r="AH469" s="9"/>
      <c r="AI469" s="10"/>
      <c r="AJ469" s="20"/>
      <c r="AK469" s="20"/>
      <c r="AL469" s="20"/>
      <c r="AM469" s="20"/>
      <c r="AN469" s="20"/>
      <c r="AO469" s="20"/>
      <c r="AP469" s="20"/>
      <c r="AQ469" s="20"/>
      <c r="AS469" s="9"/>
      <c r="AT469" s="9"/>
      <c r="AU469" s="10"/>
      <c r="AV469" s="20"/>
      <c r="AW469" s="20"/>
      <c r="AX469" s="20"/>
      <c r="AY469" s="20"/>
      <c r="AZ469" s="20"/>
      <c r="BA469" s="20"/>
      <c r="BB469" s="20"/>
      <c r="BC469" s="20"/>
      <c r="BE469" s="20">
        <v>0.15864071038251365</v>
      </c>
      <c r="BF469" s="9">
        <v>58.1</v>
      </c>
      <c r="BG469" s="9">
        <v>59.700491760898991</v>
      </c>
      <c r="BH469" s="9">
        <v>59.143991240775669</v>
      </c>
      <c r="BI469" s="9">
        <v>11.957671935711808</v>
      </c>
      <c r="BJ469" s="9">
        <v>60.384450035172662</v>
      </c>
      <c r="BK469" s="9">
        <v>59.322984465961682</v>
      </c>
      <c r="BL469" s="9">
        <v>53.793824864139296</v>
      </c>
      <c r="BM469" s="9">
        <f ca="1"/>
        <v>59.368263629076154</v>
      </c>
      <c r="BN469" s="9">
        <v>59.18952293694457</v>
      </c>
    </row>
    <row r="470" spans="1:66" x14ac:dyDescent="0.25">
      <c r="A470" s="6">
        <v>67.8</v>
      </c>
      <c r="B470" s="7" t="b">
        <v>1</v>
      </c>
      <c r="U470" s="9"/>
      <c r="V470" s="9"/>
      <c r="W470" s="10"/>
      <c r="X470" s="20"/>
      <c r="Y470" s="20"/>
      <c r="Z470" s="20"/>
      <c r="AA470" s="20"/>
      <c r="AB470" s="20"/>
      <c r="AC470" s="20"/>
      <c r="AD470" s="20"/>
      <c r="AE470" s="20"/>
      <c r="AG470" s="9"/>
      <c r="AH470" s="9"/>
      <c r="AI470" s="10"/>
      <c r="AJ470" s="20"/>
      <c r="AK470" s="20"/>
      <c r="AL470" s="20"/>
      <c r="AM470" s="20"/>
      <c r="AN470" s="20"/>
      <c r="AO470" s="20"/>
      <c r="AP470" s="20"/>
      <c r="AQ470" s="20"/>
      <c r="AS470" s="9"/>
      <c r="AT470" s="9"/>
      <c r="AU470" s="10"/>
      <c r="AV470" s="20"/>
      <c r="AW470" s="20"/>
      <c r="AX470" s="20"/>
      <c r="AY470" s="20"/>
      <c r="AZ470" s="20"/>
      <c r="BA470" s="20"/>
      <c r="BB470" s="20"/>
      <c r="BC470" s="20"/>
      <c r="BE470" s="20">
        <v>0.15898224043715847</v>
      </c>
      <c r="BF470" s="9">
        <v>58.1</v>
      </c>
      <c r="BG470" s="9">
        <v>59.713925575362438</v>
      </c>
      <c r="BH470" s="9">
        <v>59.156261082238856</v>
      </c>
      <c r="BI470" s="9">
        <v>11.985777876696355</v>
      </c>
      <c r="BJ470" s="9">
        <v>60.400013741642908</v>
      </c>
      <c r="BK470" s="9">
        <v>59.335628406960971</v>
      </c>
      <c r="BL470" s="9">
        <v>53.812702249764584</v>
      </c>
      <c r="BM470" s="9">
        <f ca="1"/>
        <v>59.380434184199849</v>
      </c>
      <c r="BN470" s="9">
        <v>59.205182010951702</v>
      </c>
    </row>
    <row r="471" spans="1:66" x14ac:dyDescent="0.25">
      <c r="A471" s="6">
        <v>67.400000000000006</v>
      </c>
      <c r="B471" s="7" t="b">
        <v>1</v>
      </c>
      <c r="U471" s="9"/>
      <c r="V471" s="9"/>
      <c r="W471" s="10"/>
      <c r="X471" s="20"/>
      <c r="Y471" s="20"/>
      <c r="Z471" s="20"/>
      <c r="AA471" s="20"/>
      <c r="AB471" s="20"/>
      <c r="AC471" s="20"/>
      <c r="AD471" s="20"/>
      <c r="AE471" s="20"/>
      <c r="AG471" s="9"/>
      <c r="AH471" s="9"/>
      <c r="AI471" s="10"/>
      <c r="AJ471" s="20"/>
      <c r="AK471" s="20"/>
      <c r="AL471" s="20"/>
      <c r="AM471" s="20"/>
      <c r="AN471" s="20"/>
      <c r="AO471" s="20"/>
      <c r="AP471" s="20"/>
      <c r="AQ471" s="20"/>
      <c r="AS471" s="9"/>
      <c r="AT471" s="9"/>
      <c r="AU471" s="10"/>
      <c r="AV471" s="20"/>
      <c r="AW471" s="20"/>
      <c r="AX471" s="20"/>
      <c r="AY471" s="20"/>
      <c r="AZ471" s="20"/>
      <c r="BA471" s="20"/>
      <c r="BB471" s="20"/>
      <c r="BC471" s="20"/>
      <c r="BE471" s="20">
        <v>0.15932377049180327</v>
      </c>
      <c r="BF471" s="9">
        <v>58.1</v>
      </c>
      <c r="BG471" s="9">
        <v>59.727340493062727</v>
      </c>
      <c r="BH471" s="9">
        <v>59.168516204346389</v>
      </c>
      <c r="BI471" s="9">
        <v>12.013895233579252</v>
      </c>
      <c r="BJ471" s="9">
        <v>60.415551294024041</v>
      </c>
      <c r="BK471" s="9">
        <v>59.348256378220391</v>
      </c>
      <c r="BL471" s="9">
        <v>53.831559369794647</v>
      </c>
      <c r="BM471" s="9">
        <f ca="1"/>
        <v>59.392588873478303</v>
      </c>
      <c r="BN471" s="9">
        <v>59.220821364315981</v>
      </c>
    </row>
    <row r="472" spans="1:66" x14ac:dyDescent="0.25">
      <c r="A472" s="6">
        <v>67</v>
      </c>
      <c r="B472" s="7" t="b">
        <v>1</v>
      </c>
      <c r="U472" s="9"/>
      <c r="V472" s="9"/>
      <c r="W472" s="10"/>
      <c r="X472" s="20"/>
      <c r="Y472" s="20"/>
      <c r="Z472" s="20"/>
      <c r="AA472" s="20"/>
      <c r="AB472" s="20"/>
      <c r="AC472" s="20"/>
      <c r="AD472" s="20"/>
      <c r="AE472" s="20"/>
      <c r="AG472" s="9"/>
      <c r="AH472" s="9"/>
      <c r="AI472" s="10"/>
      <c r="AJ472" s="20"/>
      <c r="AK472" s="20"/>
      <c r="AL472" s="20"/>
      <c r="AM472" s="20"/>
      <c r="AN472" s="20"/>
      <c r="AO472" s="20"/>
      <c r="AP472" s="20"/>
      <c r="AQ472" s="20"/>
      <c r="AS472" s="9"/>
      <c r="AT472" s="9"/>
      <c r="AU472" s="10"/>
      <c r="AV472" s="20"/>
      <c r="AW472" s="20"/>
      <c r="AX472" s="20"/>
      <c r="AY472" s="20"/>
      <c r="AZ472" s="20"/>
      <c r="BA472" s="20"/>
      <c r="BB472" s="20"/>
      <c r="BC472" s="20"/>
      <c r="BE472" s="20">
        <v>0.15966530054644809</v>
      </c>
      <c r="BF472" s="9">
        <v>58.1</v>
      </c>
      <c r="BG472" s="9">
        <v>59.740736593628853</v>
      </c>
      <c r="BH472" s="9">
        <v>59.180756669663481</v>
      </c>
      <c r="BI472" s="9">
        <v>12.042024015637963</v>
      </c>
      <c r="BJ472" s="9">
        <v>60.431062801498634</v>
      </c>
      <c r="BK472" s="9">
        <v>59.360868447148242</v>
      </c>
      <c r="BL472" s="9">
        <v>53.85039628935737</v>
      </c>
      <c r="BM472" s="9">
        <f ca="1"/>
        <v>59.404727759936279</v>
      </c>
      <c r="BN472" s="9">
        <v>59.236441071997902</v>
      </c>
    </row>
    <row r="473" spans="1:66" x14ac:dyDescent="0.25">
      <c r="A473" s="6">
        <v>66.599999999999994</v>
      </c>
      <c r="B473" s="7" t="b">
        <v>1</v>
      </c>
      <c r="U473" s="9"/>
      <c r="V473" s="9"/>
      <c r="W473" s="10"/>
      <c r="X473" s="20"/>
      <c r="Y473" s="20"/>
      <c r="Z473" s="20"/>
      <c r="AA473" s="20"/>
      <c r="AB473" s="20"/>
      <c r="AC473" s="20"/>
      <c r="AD473" s="20"/>
      <c r="AE473" s="20"/>
      <c r="AG473" s="9"/>
      <c r="AH473" s="9"/>
      <c r="AI473" s="10"/>
      <c r="AJ473" s="20"/>
      <c r="AK473" s="20"/>
      <c r="AL473" s="20"/>
      <c r="AM473" s="20"/>
      <c r="AN473" s="20"/>
      <c r="AO473" s="20"/>
      <c r="AP473" s="20"/>
      <c r="AQ473" s="20"/>
      <c r="AS473" s="9"/>
      <c r="AT473" s="9"/>
      <c r="AU473" s="10"/>
      <c r="AV473" s="20"/>
      <c r="AW473" s="20"/>
      <c r="AX473" s="20"/>
      <c r="AY473" s="20"/>
      <c r="AZ473" s="20"/>
      <c r="BA473" s="20"/>
      <c r="BB473" s="20"/>
      <c r="BC473" s="20"/>
      <c r="BE473" s="20">
        <v>0.16000683060109289</v>
      </c>
      <c r="BF473" s="9">
        <v>58.1</v>
      </c>
      <c r="BG473" s="9">
        <v>59.754113956206197</v>
      </c>
      <c r="BH473" s="9">
        <v>59.192982540384335</v>
      </c>
      <c r="BI473" s="9">
        <v>12.070164232161233</v>
      </c>
      <c r="BJ473" s="9">
        <v>60.446548372577141</v>
      </c>
      <c r="BK473" s="9">
        <v>59.373464680750452</v>
      </c>
      <c r="BL473" s="9">
        <v>53.86921307323253</v>
      </c>
      <c r="BM473" s="9">
        <f ca="1"/>
        <v>59.416850906228454</v>
      </c>
      <c r="BN473" s="9">
        <v>59.252041208526691</v>
      </c>
    </row>
    <row r="474" spans="1:66" x14ac:dyDescent="0.25">
      <c r="A474" s="6">
        <v>66.099999999999994</v>
      </c>
      <c r="B474" s="7" t="b">
        <v>1</v>
      </c>
      <c r="U474" s="9"/>
      <c r="V474" s="9"/>
      <c r="W474" s="10"/>
      <c r="X474" s="20"/>
      <c r="Y474" s="20"/>
      <c r="Z474" s="20"/>
      <c r="AA474" s="20"/>
      <c r="AB474" s="20"/>
      <c r="AC474" s="20"/>
      <c r="AD474" s="20"/>
      <c r="AE474" s="20"/>
      <c r="AG474" s="9"/>
      <c r="AH474" s="9"/>
      <c r="AI474" s="10"/>
      <c r="AJ474" s="20"/>
      <c r="AK474" s="20"/>
      <c r="AL474" s="20"/>
      <c r="AM474" s="20"/>
      <c r="AN474" s="20"/>
      <c r="AO474" s="20"/>
      <c r="AP474" s="20"/>
      <c r="AQ474" s="20"/>
      <c r="AS474" s="9"/>
      <c r="AT474" s="9"/>
      <c r="AU474" s="10"/>
      <c r="AV474" s="20"/>
      <c r="AW474" s="20"/>
      <c r="AX474" s="20"/>
      <c r="AY474" s="20"/>
      <c r="AZ474" s="20"/>
      <c r="BA474" s="20"/>
      <c r="BB474" s="20"/>
      <c r="BC474" s="20"/>
      <c r="BE474" s="20">
        <v>0.16034836065573771</v>
      </c>
      <c r="BF474" s="9">
        <v>58.1</v>
      </c>
      <c r="BG474" s="9">
        <v>59.767472659460829</v>
      </c>
      <c r="BH474" s="9">
        <v>59.205193878335187</v>
      </c>
      <c r="BI474" s="9">
        <v>12.098315892449161</v>
      </c>
      <c r="BJ474" s="9">
        <v>60.462008115103544</v>
      </c>
      <c r="BK474" s="9">
        <v>59.386045145633943</v>
      </c>
      <c r="BL474" s="9">
        <v>53.888009785854415</v>
      </c>
      <c r="BM474" s="9">
        <f ca="1"/>
        <v>59.428958374642406</v>
      </c>
      <c r="BN474" s="9">
        <v>59.267621848003685</v>
      </c>
    </row>
    <row r="475" spans="1:66" x14ac:dyDescent="0.25">
      <c r="A475" s="6">
        <v>65.599999999999994</v>
      </c>
      <c r="B475" s="7" t="b">
        <v>1</v>
      </c>
      <c r="U475" s="9"/>
      <c r="V475" s="9"/>
      <c r="W475" s="10"/>
      <c r="X475" s="20"/>
      <c r="Y475" s="20"/>
      <c r="Z475" s="20"/>
      <c r="AA475" s="20"/>
      <c r="AB475" s="20"/>
      <c r="AC475" s="20"/>
      <c r="AD475" s="20"/>
      <c r="AE475" s="20"/>
      <c r="AG475" s="9"/>
      <c r="AH475" s="9"/>
      <c r="AI475" s="10"/>
      <c r="AJ475" s="20"/>
      <c r="AK475" s="20"/>
      <c r="AL475" s="20"/>
      <c r="AM475" s="20"/>
      <c r="AN475" s="20"/>
      <c r="AO475" s="20"/>
      <c r="AP475" s="20"/>
      <c r="AQ475" s="20"/>
      <c r="AS475" s="9"/>
      <c r="AT475" s="9"/>
      <c r="AU475" s="10"/>
      <c r="AV475" s="20"/>
      <c r="AW475" s="20"/>
      <c r="AX475" s="20"/>
      <c r="AY475" s="20"/>
      <c r="AZ475" s="20"/>
      <c r="BA475" s="20"/>
      <c r="BB475" s="20"/>
      <c r="BC475" s="20"/>
      <c r="BE475" s="20">
        <v>0.1606898907103825</v>
      </c>
      <c r="BF475" s="9">
        <v>58.1</v>
      </c>
      <c r="BG475" s="9">
        <v>59.7808127815833</v>
      </c>
      <c r="BH475" s="9">
        <v>59.217390744977521</v>
      </c>
      <c r="BI475" s="9">
        <v>12.126479005813202</v>
      </c>
      <c r="BJ475" s="9">
        <v>60.477442136260876</v>
      </c>
      <c r="BK475" s="9">
        <v>59.398609908009853</v>
      </c>
      <c r="BL475" s="9">
        <v>53.906786491314406</v>
      </c>
      <c r="BM475" s="9">
        <f ca="1"/>
        <v>59.441050227101528</v>
      </c>
      <c r="BN475" s="9">
        <v>59.283183064105749</v>
      </c>
    </row>
    <row r="476" spans="1:66" x14ac:dyDescent="0.25">
      <c r="A476" s="6">
        <v>65</v>
      </c>
      <c r="B476" s="7" t="b">
        <v>1</v>
      </c>
      <c r="U476" s="9"/>
      <c r="V476" s="9"/>
      <c r="W476" s="10"/>
      <c r="X476" s="20"/>
      <c r="Y476" s="20"/>
      <c r="Z476" s="20"/>
      <c r="AA476" s="20"/>
      <c r="AB476" s="20"/>
      <c r="AC476" s="20"/>
      <c r="AD476" s="20"/>
      <c r="AE476" s="20"/>
      <c r="AG476" s="9"/>
      <c r="AH476" s="9"/>
      <c r="AI476" s="10"/>
      <c r="AJ476" s="20"/>
      <c r="AK476" s="20"/>
      <c r="AL476" s="20"/>
      <c r="AM476" s="20"/>
      <c r="AN476" s="20"/>
      <c r="AO476" s="20"/>
      <c r="AP476" s="20"/>
      <c r="AQ476" s="20"/>
      <c r="AS476" s="9"/>
      <c r="AT476" s="9"/>
      <c r="AU476" s="10"/>
      <c r="AV476" s="20"/>
      <c r="AW476" s="20"/>
      <c r="AX476" s="20"/>
      <c r="AY476" s="20"/>
      <c r="AZ476" s="20"/>
      <c r="BA476" s="20"/>
      <c r="BB476" s="20"/>
      <c r="BC476" s="20"/>
      <c r="BE476" s="20">
        <v>0.16103142076502733</v>
      </c>
      <c r="BF476" s="9">
        <v>58.1</v>
      </c>
      <c r="BG476" s="9">
        <v>59.794134400292691</v>
      </c>
      <c r="BH476" s="9">
        <v>59.229573201410808</v>
      </c>
      <c r="BI476" s="9">
        <v>12.154653581576152</v>
      </c>
      <c r="BJ476" s="9">
        <v>60.492850542576669</v>
      </c>
      <c r="BK476" s="9">
        <v>59.411159033696791</v>
      </c>
      <c r="BL476" s="9">
        <v>53.9255432533635</v>
      </c>
      <c r="BM476" s="9">
        <f ca="1"/>
        <v>59.45312652516801</v>
      </c>
      <c r="BN476" s="9">
        <v>59.298724930088632</v>
      </c>
    </row>
    <row r="477" spans="1:66" x14ac:dyDescent="0.25">
      <c r="A477" s="6">
        <v>64.099999999999994</v>
      </c>
      <c r="B477" s="7" t="b">
        <v>1</v>
      </c>
      <c r="U477" s="9"/>
      <c r="V477" s="9"/>
      <c r="W477" s="10"/>
      <c r="X477" s="20"/>
      <c r="Y477" s="20"/>
      <c r="Z477" s="20"/>
      <c r="AA477" s="20"/>
      <c r="AB477" s="20"/>
      <c r="AC477" s="20"/>
      <c r="AD477" s="20"/>
      <c r="AE477" s="20"/>
      <c r="AG477" s="9"/>
      <c r="AH477" s="9"/>
      <c r="AI477" s="10"/>
      <c r="AJ477" s="20"/>
      <c r="AK477" s="20"/>
      <c r="AL477" s="20"/>
      <c r="AM477" s="20"/>
      <c r="AN477" s="20"/>
      <c r="AO477" s="20"/>
      <c r="AP477" s="20"/>
      <c r="AQ477" s="20"/>
      <c r="AS477" s="9"/>
      <c r="AT477" s="9"/>
      <c r="AU477" s="10"/>
      <c r="AV477" s="20"/>
      <c r="AW477" s="20"/>
      <c r="AX477" s="20"/>
      <c r="AY477" s="20"/>
      <c r="AZ477" s="20"/>
      <c r="BA477" s="20"/>
      <c r="BB477" s="20"/>
      <c r="BC477" s="20"/>
      <c r="BE477" s="20">
        <v>0.16137295081967212</v>
      </c>
      <c r="BF477" s="9">
        <v>58.2</v>
      </c>
      <c r="BG477" s="9">
        <v>59.807437592840273</v>
      </c>
      <c r="BH477" s="9">
        <v>59.241741308375481</v>
      </c>
      <c r="BI477" s="9">
        <v>12.182839629072232</v>
      </c>
      <c r="BJ477" s="9">
        <v>60.508233439928382</v>
      </c>
      <c r="BK477" s="9">
        <v>59.423692588123998</v>
      </c>
      <c r="BL477" s="9">
        <v>53.944280135414871</v>
      </c>
      <c r="BM477" s="9">
        <f ca="1"/>
        <v>59.465187330045673</v>
      </c>
      <c r="BN477" s="9">
        <v>59.31424751879026</v>
      </c>
    </row>
    <row r="478" spans="1:66" x14ac:dyDescent="0.25">
      <c r="A478" s="6">
        <v>62.9</v>
      </c>
      <c r="B478" s="7" t="b">
        <v>1</v>
      </c>
      <c r="U478" s="9"/>
      <c r="V478" s="9"/>
      <c r="W478" s="10"/>
      <c r="X478" s="20"/>
      <c r="Y478" s="20"/>
      <c r="Z478" s="20"/>
      <c r="AA478" s="20"/>
      <c r="AB478" s="20"/>
      <c r="AC478" s="20"/>
      <c r="AD478" s="20"/>
      <c r="AE478" s="20"/>
      <c r="AG478" s="9"/>
      <c r="AH478" s="9"/>
      <c r="AI478" s="10"/>
      <c r="AJ478" s="20"/>
      <c r="AK478" s="20"/>
      <c r="AL478" s="20"/>
      <c r="AM478" s="20"/>
      <c r="AN478" s="20"/>
      <c r="AO478" s="20"/>
      <c r="AP478" s="20"/>
      <c r="AQ478" s="20"/>
      <c r="AS478" s="9"/>
      <c r="AT478" s="9"/>
      <c r="AU478" s="10"/>
      <c r="AV478" s="20"/>
      <c r="AW478" s="20"/>
      <c r="AX478" s="20"/>
      <c r="AY478" s="20"/>
      <c r="AZ478" s="20"/>
      <c r="BA478" s="20"/>
      <c r="BB478" s="20"/>
      <c r="BC478" s="20"/>
      <c r="BE478" s="20">
        <v>0.16171448087431695</v>
      </c>
      <c r="BF478" s="9">
        <v>58.2</v>
      </c>
      <c r="BG478" s="9">
        <v>59.820722436013654</v>
      </c>
      <c r="BH478" s="9">
        <v>59.253895126256069</v>
      </c>
      <c r="BI478" s="9">
        <v>12.211037157647027</v>
      </c>
      <c r="BJ478" s="9">
        <v>60.523590933548739</v>
      </c>
      <c r="BK478" s="9">
        <v>59.436210636334621</v>
      </c>
      <c r="BL478" s="9">
        <v>53.962997200546312</v>
      </c>
      <c r="BM478" s="9">
        <f ca="1"/>
        <v>59.477232702582874</v>
      </c>
      <c r="BN478" s="9">
        <v>59.329750902634018</v>
      </c>
    </row>
    <row r="479" spans="1:66" x14ac:dyDescent="0.25">
      <c r="A479" s="6">
        <v>61.5</v>
      </c>
      <c r="B479" s="7" t="b">
        <v>1</v>
      </c>
      <c r="U479" s="9"/>
      <c r="V479" s="9"/>
      <c r="W479" s="10"/>
      <c r="X479" s="20"/>
      <c r="Y479" s="20"/>
      <c r="Z479" s="20"/>
      <c r="AA479" s="20"/>
      <c r="AB479" s="20"/>
      <c r="AC479" s="20"/>
      <c r="AD479" s="20"/>
      <c r="AE479" s="20"/>
      <c r="AG479" s="9"/>
      <c r="AH479" s="9"/>
      <c r="AI479" s="10"/>
      <c r="AJ479" s="20"/>
      <c r="AK479" s="20"/>
      <c r="AL479" s="20"/>
      <c r="AM479" s="20"/>
      <c r="AN479" s="20"/>
      <c r="AO479" s="20"/>
      <c r="AP479" s="20"/>
      <c r="AQ479" s="20"/>
      <c r="AS479" s="9"/>
      <c r="AT479" s="9"/>
      <c r="AU479" s="10"/>
      <c r="AV479" s="20"/>
      <c r="AW479" s="20"/>
      <c r="AX479" s="20"/>
      <c r="AY479" s="20"/>
      <c r="AZ479" s="20"/>
      <c r="BA479" s="20"/>
      <c r="BB479" s="20"/>
      <c r="BC479" s="20"/>
      <c r="BE479" s="20">
        <v>0.16205601092896174</v>
      </c>
      <c r="BF479" s="9">
        <v>58.2</v>
      </c>
      <c r="BG479" s="9">
        <v>59.833989006140278</v>
      </c>
      <c r="BH479" s="9">
        <v>59.266034715083634</v>
      </c>
      <c r="BI479" s="9">
        <v>12.239246176657586</v>
      </c>
      <c r="BJ479" s="9">
        <v>60.538923128031044</v>
      </c>
      <c r="BK479" s="9">
        <v>59.448713242988731</v>
      </c>
      <c r="BL479" s="9">
        <v>53.981694511502809</v>
      </c>
      <c r="BM479" s="9">
        <f ca="1"/>
        <v>59.489262703275337</v>
      </c>
      <c r="BN479" s="9">
        <v>59.345235153632025</v>
      </c>
    </row>
    <row r="480" spans="1:66" x14ac:dyDescent="0.25">
      <c r="A480" s="6">
        <v>63</v>
      </c>
      <c r="B480" s="7" t="b">
        <v>1</v>
      </c>
      <c r="U480" s="9"/>
      <c r="V480" s="9"/>
      <c r="W480" s="10"/>
      <c r="X480" s="20"/>
      <c r="Y480" s="20"/>
      <c r="Z480" s="20"/>
      <c r="AA480" s="20"/>
      <c r="AB480" s="20"/>
      <c r="AC480" s="20"/>
      <c r="AD480" s="20"/>
      <c r="AE480" s="20"/>
      <c r="AG480" s="9"/>
      <c r="AH480" s="9"/>
      <c r="AI480" s="10"/>
      <c r="AJ480" s="20"/>
      <c r="AK480" s="20"/>
      <c r="AL480" s="20"/>
      <c r="AM480" s="20"/>
      <c r="AN480" s="20"/>
      <c r="AO480" s="20"/>
      <c r="AP480" s="20"/>
      <c r="AQ480" s="20"/>
      <c r="AS480" s="9"/>
      <c r="AT480" s="9"/>
      <c r="AU480" s="10"/>
      <c r="AV480" s="20"/>
      <c r="AW480" s="20"/>
      <c r="AX480" s="20"/>
      <c r="AY480" s="20"/>
      <c r="AZ480" s="20"/>
      <c r="BA480" s="20"/>
      <c r="BB480" s="20"/>
      <c r="BC480" s="20"/>
      <c r="BE480" s="20">
        <v>0.16239754098360656</v>
      </c>
      <c r="BF480" s="9">
        <v>58.2</v>
      </c>
      <c r="BG480" s="9">
        <v>59.847237379091482</v>
      </c>
      <c r="BH480" s="9">
        <v>59.278160134539249</v>
      </c>
      <c r="BI480" s="9">
        <v>12.26746669547239</v>
      </c>
      <c r="BJ480" s="9">
        <v>60.554230127334449</v>
      </c>
      <c r="BK480" s="9">
        <v>59.461200472366485</v>
      </c>
      <c r="BL480" s="9">
        <v>54.000372130698878</v>
      </c>
      <c r="BM480" s="9">
        <f ca="1"/>
        <v>59.501277392268939</v>
      </c>
      <c r="BN480" s="9">
        <v>59.360700343388331</v>
      </c>
    </row>
    <row r="481" spans="1:66" x14ac:dyDescent="0.25">
      <c r="A481" s="6">
        <v>59.3</v>
      </c>
      <c r="B481" s="7" t="b">
        <v>1</v>
      </c>
      <c r="U481" s="9"/>
      <c r="V481" s="9"/>
      <c r="W481" s="10"/>
      <c r="X481" s="20"/>
      <c r="Y481" s="20"/>
      <c r="Z481" s="20"/>
      <c r="AA481" s="20"/>
      <c r="AB481" s="20"/>
      <c r="AC481" s="20"/>
      <c r="AD481" s="20"/>
      <c r="AE481" s="20"/>
      <c r="AG481" s="9"/>
      <c r="AH481" s="9"/>
      <c r="AI481" s="10"/>
      <c r="AJ481" s="20"/>
      <c r="AK481" s="20"/>
      <c r="AL481" s="20"/>
      <c r="AM481" s="20"/>
      <c r="AN481" s="20"/>
      <c r="AO481" s="20"/>
      <c r="AP481" s="20"/>
      <c r="AQ481" s="20"/>
      <c r="AS481" s="9"/>
      <c r="AT481" s="9"/>
      <c r="AU481" s="10"/>
      <c r="AV481" s="20"/>
      <c r="AW481" s="20"/>
      <c r="AX481" s="20"/>
      <c r="AY481" s="20"/>
      <c r="AZ481" s="20"/>
      <c r="BA481" s="20"/>
      <c r="BB481" s="20"/>
      <c r="BC481" s="20"/>
      <c r="BE481" s="20">
        <v>0.16273907103825136</v>
      </c>
      <c r="BF481" s="9">
        <v>58.2</v>
      </c>
      <c r="BG481" s="9">
        <v>59.86046763028591</v>
      </c>
      <c r="BH481" s="9">
        <v>59.29027144395625</v>
      </c>
      <c r="BI481" s="9">
        <v>12.295698723471357</v>
      </c>
      <c r="BJ481" s="9">
        <v>60.569512034789099</v>
      </c>
      <c r="BK481" s="9">
        <v>59.473672388371199</v>
      </c>
      <c r="BL481" s="9">
        <v>54.019030120221089</v>
      </c>
      <c r="BM481" s="9">
        <f ca="1"/>
        <v>59.513276829362511</v>
      </c>
      <c r="BN481" s="9">
        <v>59.376146543102124</v>
      </c>
    </row>
    <row r="482" spans="1:66" x14ac:dyDescent="0.25">
      <c r="A482" s="6">
        <v>58.5</v>
      </c>
      <c r="B482" s="7" t="b">
        <v>1</v>
      </c>
      <c r="U482" s="9"/>
      <c r="V482" s="9"/>
      <c r="W482" s="10"/>
      <c r="X482" s="20"/>
      <c r="Y482" s="20"/>
      <c r="Z482" s="20"/>
      <c r="AA482" s="20"/>
      <c r="AB482" s="20"/>
      <c r="AC482" s="20"/>
      <c r="AD482" s="20"/>
      <c r="AE482" s="20"/>
      <c r="AG482" s="9"/>
      <c r="AH482" s="9"/>
      <c r="AI482" s="10"/>
      <c r="AJ482" s="20"/>
      <c r="AK482" s="20"/>
      <c r="AL482" s="20"/>
      <c r="AM482" s="20"/>
      <c r="AN482" s="20"/>
      <c r="AO482" s="20"/>
      <c r="AP482" s="20"/>
      <c r="AQ482" s="20"/>
      <c r="AS482" s="9"/>
      <c r="AT482" s="9"/>
      <c r="AU482" s="10"/>
      <c r="AV482" s="20"/>
      <c r="AW482" s="20"/>
      <c r="AX482" s="20"/>
      <c r="AY482" s="20"/>
      <c r="AZ482" s="20"/>
      <c r="BA482" s="20"/>
      <c r="BB482" s="20"/>
      <c r="BC482" s="20"/>
      <c r="BE482" s="20">
        <v>0.16308060109289618</v>
      </c>
      <c r="BF482" s="9">
        <v>58.2</v>
      </c>
      <c r="BG482" s="9">
        <v>59.873679834693483</v>
      </c>
      <c r="BH482" s="9">
        <v>59.302368702323449</v>
      </c>
      <c r="BI482" s="9">
        <v>12.323942270045929</v>
      </c>
      <c r="BJ482" s="9">
        <v>60.584768953101317</v>
      </c>
      <c r="BK482" s="9">
        <v>59.486129054532405</v>
      </c>
      <c r="BL482" s="9">
        <v>54.037668541830428</v>
      </c>
      <c r="BM482" s="9">
        <f ca="1"/>
        <v>59.525261074010572</v>
      </c>
      <c r="BN482" s="9">
        <v>59.391573823570852</v>
      </c>
    </row>
    <row r="483" spans="1:66" x14ac:dyDescent="0.25">
      <c r="A483" s="6">
        <v>57.7</v>
      </c>
      <c r="B483" s="7" t="b">
        <v>1</v>
      </c>
      <c r="U483" s="9"/>
      <c r="V483" s="9"/>
      <c r="W483" s="10"/>
      <c r="X483" s="20"/>
      <c r="Y483" s="20"/>
      <c r="Z483" s="20"/>
      <c r="AA483" s="20"/>
      <c r="AB483" s="20"/>
      <c r="AC483" s="20"/>
      <c r="AD483" s="20"/>
      <c r="AE483" s="20"/>
      <c r="AG483" s="9"/>
      <c r="AH483" s="9"/>
      <c r="AI483" s="10"/>
      <c r="AJ483" s="20"/>
      <c r="AK483" s="20"/>
      <c r="AL483" s="20"/>
      <c r="AM483" s="20"/>
      <c r="AN483" s="20"/>
      <c r="AO483" s="20"/>
      <c r="AP483" s="20"/>
      <c r="AQ483" s="20"/>
      <c r="AS483" s="9"/>
      <c r="AT483" s="9"/>
      <c r="AU483" s="10"/>
      <c r="AV483" s="20"/>
      <c r="AW483" s="20"/>
      <c r="AX483" s="20"/>
      <c r="AY483" s="20"/>
      <c r="AZ483" s="20"/>
      <c r="BA483" s="20"/>
      <c r="BB483" s="20"/>
      <c r="BC483" s="20"/>
      <c r="BE483" s="20">
        <v>0.16342213114754098</v>
      </c>
      <c r="BF483" s="9">
        <v>58.3</v>
      </c>
      <c r="BG483" s="9">
        <v>59.886874066838793</v>
      </c>
      <c r="BH483" s="9">
        <v>59.314451968287536</v>
      </c>
      <c r="BI483" s="9">
        <v>12.352197344599006</v>
      </c>
      <c r="BJ483" s="9">
        <v>60.600000984358637</v>
      </c>
      <c r="BK483" s="9">
        <v>59.49857053400882</v>
      </c>
      <c r="BL483" s="9">
        <v>54.056287456964697</v>
      </c>
      <c r="BM483" s="9">
        <f ca="1"/>
        <v>59.537230185326081</v>
      </c>
      <c r="BN483" s="9">
        <v>59.40698225519337</v>
      </c>
    </row>
    <row r="484" spans="1:66" x14ac:dyDescent="0.25">
      <c r="A484" s="6">
        <v>57.3</v>
      </c>
      <c r="B484" s="7" t="b">
        <v>1</v>
      </c>
      <c r="U484" s="9"/>
      <c r="V484" s="9"/>
      <c r="W484" s="10"/>
      <c r="X484" s="20"/>
      <c r="Y484" s="20"/>
      <c r="Z484" s="20"/>
      <c r="AA484" s="20"/>
      <c r="AB484" s="20"/>
      <c r="AC484" s="20"/>
      <c r="AD484" s="20"/>
      <c r="AE484" s="20"/>
      <c r="AG484" s="9"/>
      <c r="AH484" s="9"/>
      <c r="AI484" s="10"/>
      <c r="AJ484" s="20"/>
      <c r="AK484" s="20"/>
      <c r="AL484" s="20"/>
      <c r="AM484" s="20"/>
      <c r="AN484" s="20"/>
      <c r="AO484" s="20"/>
      <c r="AP484" s="20"/>
      <c r="AQ484" s="20"/>
      <c r="AS484" s="9"/>
      <c r="AT484" s="9"/>
      <c r="AU484" s="10"/>
      <c r="AV484" s="20"/>
      <c r="AW484" s="20"/>
      <c r="AX484" s="20"/>
      <c r="AY484" s="20"/>
      <c r="AZ484" s="20"/>
      <c r="BA484" s="20"/>
      <c r="BB484" s="20"/>
      <c r="BC484" s="20"/>
      <c r="BE484" s="20">
        <v>0.1637636612021858</v>
      </c>
      <c r="BF484" s="9">
        <v>58.3</v>
      </c>
      <c r="BG484" s="9">
        <v>59.900050400804943</v>
      </c>
      <c r="BH484" s="9">
        <v>59.326521300156138</v>
      </c>
      <c r="BI484" s="9">
        <v>12.380463956545034</v>
      </c>
      <c r="BJ484" s="9">
        <v>60.615208230034916</v>
      </c>
      <c r="BK484" s="9">
        <v>59.510996889591368</v>
      </c>
      <c r="BL484" s="9">
        <v>54.074886926740874</v>
      </c>
      <c r="BM484" s="9">
        <f ca="1"/>
        <v>59.549184222083113</v>
      </c>
      <c r="BN484" s="9">
        <v>59.422371907973051</v>
      </c>
    </row>
    <row r="485" spans="1:66" x14ac:dyDescent="0.25">
      <c r="A485" s="6">
        <v>56.7</v>
      </c>
      <c r="B485" s="7" t="b">
        <v>1</v>
      </c>
      <c r="U485" s="9"/>
      <c r="V485" s="9"/>
      <c r="W485" s="10"/>
      <c r="X485" s="20"/>
      <c r="Y485" s="20"/>
      <c r="Z485" s="20"/>
      <c r="AA485" s="20"/>
      <c r="AB485" s="20"/>
      <c r="AC485" s="20"/>
      <c r="AD485" s="20"/>
      <c r="AE485" s="20"/>
      <c r="AG485" s="9"/>
      <c r="AH485" s="9"/>
      <c r="AI485" s="10"/>
      <c r="AJ485" s="20"/>
      <c r="AK485" s="20"/>
      <c r="AL485" s="20"/>
      <c r="AM485" s="20"/>
      <c r="AN485" s="20"/>
      <c r="AO485" s="20"/>
      <c r="AP485" s="20"/>
      <c r="AQ485" s="20"/>
      <c r="AS485" s="9"/>
      <c r="AT485" s="9"/>
      <c r="AU485" s="10"/>
      <c r="AV485" s="20"/>
      <c r="AW485" s="20"/>
      <c r="AX485" s="20"/>
      <c r="AY485" s="20"/>
      <c r="AZ485" s="20"/>
      <c r="BA485" s="20"/>
      <c r="BB485" s="20"/>
      <c r="BC485" s="20"/>
      <c r="BE485" s="20">
        <v>0.1641051912568306</v>
      </c>
      <c r="BF485" s="9">
        <v>58.3</v>
      </c>
      <c r="BG485" s="9">
        <v>59.913208910236982</v>
      </c>
      <c r="BH485" s="9">
        <v>59.338576755900462</v>
      </c>
      <c r="BI485" s="9">
        <v>12.408742115309989</v>
      </c>
      <c r="BJ485" s="9">
        <v>60.630390790995229</v>
      </c>
      <c r="BK485" s="9">
        <v>59.523408183706103</v>
      </c>
      <c r="BL485" s="9">
        <v>54.093467011957443</v>
      </c>
      <c r="BM485" s="9">
        <f ca="1"/>
        <v>59.561123242719503</v>
      </c>
      <c r="BN485" s="9">
        <v>59.437742851520795</v>
      </c>
    </row>
    <row r="486" spans="1:66" x14ac:dyDescent="0.25">
      <c r="A486" s="6">
        <v>56.4</v>
      </c>
      <c r="B486" s="7" t="b">
        <v>1</v>
      </c>
      <c r="U486" s="9"/>
      <c r="V486" s="9"/>
      <c r="W486" s="10"/>
      <c r="X486" s="20"/>
      <c r="Y486" s="20"/>
      <c r="Z486" s="20"/>
      <c r="AA486" s="20"/>
      <c r="AB486" s="20"/>
      <c r="AC486" s="20"/>
      <c r="AD486" s="20"/>
      <c r="AE486" s="20"/>
      <c r="AG486" s="9"/>
      <c r="AH486" s="9"/>
      <c r="AI486" s="10"/>
      <c r="AJ486" s="20"/>
      <c r="AK486" s="20"/>
      <c r="AL486" s="20"/>
      <c r="AM486" s="20"/>
      <c r="AN486" s="20"/>
      <c r="AO486" s="20"/>
      <c r="AP486" s="20"/>
      <c r="AQ486" s="20"/>
      <c r="AS486" s="9"/>
      <c r="AT486" s="9"/>
      <c r="AU486" s="10"/>
      <c r="AV486" s="20"/>
      <c r="AW486" s="20"/>
      <c r="AX486" s="20"/>
      <c r="AY486" s="20"/>
      <c r="AZ486" s="20"/>
      <c r="BA486" s="20"/>
      <c r="BB486" s="20"/>
      <c r="BC486" s="20"/>
      <c r="BE486" s="20">
        <v>0.16444672131147542</v>
      </c>
      <c r="BF486" s="9">
        <v>58.3</v>
      </c>
      <c r="BG486" s="9">
        <v>59.926349668345452</v>
      </c>
      <c r="BH486" s="9">
        <v>59.350618393157873</v>
      </c>
      <c r="BI486" s="9">
        <v>12.43703183033141</v>
      </c>
      <c r="BJ486" s="9">
        <v>60.645548767500877</v>
      </c>
      <c r="BK486" s="9">
        <v>59.535804478417155</v>
      </c>
      <c r="BL486" s="9">
        <v>54.112027773096756</v>
      </c>
      <c r="BM486" s="9">
        <f ca="1"/>
        <v>59.573047305339557</v>
      </c>
      <c r="BN486" s="9">
        <v>59.453095155058122</v>
      </c>
    </row>
    <row r="487" spans="1:66" x14ac:dyDescent="0.25">
      <c r="A487" s="6">
        <v>55.9</v>
      </c>
      <c r="B487" s="7" t="b">
        <v>1</v>
      </c>
      <c r="U487" s="9"/>
      <c r="V487" s="9"/>
      <c r="W487" s="10"/>
      <c r="X487" s="20"/>
      <c r="Y487" s="20"/>
      <c r="Z487" s="20"/>
      <c r="AA487" s="20"/>
      <c r="AB487" s="20"/>
      <c r="AC487" s="20"/>
      <c r="AD487" s="20"/>
      <c r="AE487" s="20"/>
      <c r="AG487" s="9"/>
      <c r="AH487" s="9"/>
      <c r="AI487" s="10"/>
      <c r="AJ487" s="20"/>
      <c r="AK487" s="20"/>
      <c r="AL487" s="20"/>
      <c r="AM487" s="20"/>
      <c r="AN487" s="20"/>
      <c r="AO487" s="20"/>
      <c r="AP487" s="20"/>
      <c r="AQ487" s="20"/>
      <c r="AS487" s="9"/>
      <c r="AT487" s="9"/>
      <c r="AU487" s="10"/>
      <c r="AV487" s="20"/>
      <c r="AW487" s="20"/>
      <c r="AX487" s="20"/>
      <c r="AY487" s="20"/>
      <c r="AZ487" s="20"/>
      <c r="BA487" s="20"/>
      <c r="BB487" s="20"/>
      <c r="BC487" s="20"/>
      <c r="BE487" s="20">
        <v>0.16478825136612021</v>
      </c>
      <c r="BF487" s="9">
        <v>58.3</v>
      </c>
      <c r="BG487" s="9">
        <v>59.939472747909988</v>
      </c>
      <c r="BH487" s="9">
        <v>59.362646269234553</v>
      </c>
      <c r="BI487" s="9">
        <v>12.465333111058385</v>
      </c>
      <c r="BJ487" s="9">
        <v>60.660682259214227</v>
      </c>
      <c r="BK487" s="9">
        <v>59.548185835429607</v>
      </c>
      <c r="BL487" s="9">
        <v>54.130569270327243</v>
      </c>
      <c r="BM487" s="9">
        <f ca="1"/>
        <v>59.584956467716609</v>
      </c>
      <c r="BN487" s="9">
        <v>59.468428887420124</v>
      </c>
    </row>
    <row r="488" spans="1:66" x14ac:dyDescent="0.25">
      <c r="A488" s="6">
        <v>55.6</v>
      </c>
      <c r="B488" s="7" t="b">
        <v>1</v>
      </c>
      <c r="U488" s="9"/>
      <c r="V488" s="9"/>
      <c r="W488" s="10"/>
      <c r="X488" s="20"/>
      <c r="Y488" s="20"/>
      <c r="Z488" s="20"/>
      <c r="AA488" s="20"/>
      <c r="AB488" s="20"/>
      <c r="AC488" s="20"/>
      <c r="AD488" s="20"/>
      <c r="AE488" s="20"/>
      <c r="AG488" s="9"/>
      <c r="AH488" s="9"/>
      <c r="AI488" s="10"/>
      <c r="AJ488" s="20"/>
      <c r="AK488" s="20"/>
      <c r="AL488" s="20"/>
      <c r="AM488" s="20"/>
      <c r="AN488" s="20"/>
      <c r="AO488" s="20"/>
      <c r="AP488" s="20"/>
      <c r="AQ488" s="20"/>
      <c r="AS488" s="9"/>
      <c r="AT488" s="9"/>
      <c r="AU488" s="10"/>
      <c r="AV488" s="20"/>
      <c r="AW488" s="20"/>
      <c r="AX488" s="20"/>
      <c r="AY488" s="20"/>
      <c r="AZ488" s="20"/>
      <c r="BA488" s="20"/>
      <c r="BB488" s="20"/>
      <c r="BC488" s="20"/>
      <c r="BE488" s="20">
        <v>0.16512978142076504</v>
      </c>
      <c r="BF488" s="9">
        <v>58.4</v>
      </c>
      <c r="BG488" s="9">
        <v>59.952578221282579</v>
      </c>
      <c r="BH488" s="9">
        <v>59.374660441108318</v>
      </c>
      <c r="BI488" s="9">
        <v>12.493645966951636</v>
      </c>
      <c r="BJ488" s="9">
        <v>60.675791365203558</v>
      </c>
      <c r="BK488" s="9">
        <v>59.560552316092362</v>
      </c>
      <c r="BL488" s="9">
        <v>54.149091563505785</v>
      </c>
      <c r="BM488" s="9">
        <f ca="1"/>
        <v>59.596850787295637</v>
      </c>
      <c r="BN488" s="9">
        <v>59.483744117058492</v>
      </c>
    </row>
    <row r="489" spans="1:66" x14ac:dyDescent="0.25">
      <c r="A489" s="6">
        <v>55.3</v>
      </c>
      <c r="B489" s="7" t="b">
        <v>1</v>
      </c>
      <c r="U489" s="9"/>
      <c r="V489" s="9"/>
      <c r="W489" s="10"/>
      <c r="X489" s="20"/>
      <c r="Y489" s="20"/>
      <c r="Z489" s="20"/>
      <c r="AA489" s="20"/>
      <c r="AB489" s="20"/>
      <c r="AC489" s="20"/>
      <c r="AD489" s="20"/>
      <c r="AE489" s="20"/>
      <c r="AG489" s="9"/>
      <c r="AH489" s="9"/>
      <c r="AI489" s="10"/>
      <c r="AJ489" s="20"/>
      <c r="AK489" s="20"/>
      <c r="AL489" s="20"/>
      <c r="AM489" s="20"/>
      <c r="AN489" s="20"/>
      <c r="AO489" s="20"/>
      <c r="AP489" s="20"/>
      <c r="AQ489" s="20"/>
      <c r="AS489" s="9"/>
      <c r="AT489" s="9"/>
      <c r="AU489" s="10"/>
      <c r="AV489" s="20"/>
      <c r="AW489" s="20"/>
      <c r="AX489" s="20"/>
      <c r="AY489" s="20"/>
      <c r="AZ489" s="20"/>
      <c r="BA489" s="20"/>
      <c r="BB489" s="20"/>
      <c r="BC489" s="20"/>
      <c r="BE489" s="20">
        <v>0.16547131147540983</v>
      </c>
      <c r="BF489" s="9">
        <v>58.4</v>
      </c>
      <c r="BG489" s="9">
        <v>59.965666160391251</v>
      </c>
      <c r="BH489" s="9">
        <v>59.386660965431012</v>
      </c>
      <c r="BI489" s="9">
        <v>12.521970407483455</v>
      </c>
      <c r="BJ489" s="9">
        <v>60.690876183947829</v>
      </c>
      <c r="BK489" s="9">
        <v>59.57290398140097</v>
      </c>
      <c r="BL489" s="9">
        <v>54.167594712179906</v>
      </c>
      <c r="BM489" s="9">
        <f ca="1"/>
        <v>59.608730321195821</v>
      </c>
      <c r="BN489" s="9">
        <v>59.499040912044393</v>
      </c>
    </row>
    <row r="490" spans="1:66" x14ac:dyDescent="0.25">
      <c r="A490" s="6">
        <v>54.8</v>
      </c>
      <c r="B490" s="7" t="b">
        <v>1</v>
      </c>
      <c r="U490" s="9"/>
      <c r="V490" s="9"/>
      <c r="W490" s="10"/>
      <c r="X490" s="20"/>
      <c r="Y490" s="20"/>
      <c r="Z490" s="20"/>
      <c r="AA490" s="20"/>
      <c r="AB490" s="20"/>
      <c r="AC490" s="20"/>
      <c r="AD490" s="20"/>
      <c r="AE490" s="20"/>
      <c r="AG490" s="9"/>
      <c r="AH490" s="9"/>
      <c r="AI490" s="10"/>
      <c r="AJ490" s="20"/>
      <c r="AK490" s="20"/>
      <c r="AL490" s="20"/>
      <c r="AM490" s="20"/>
      <c r="AN490" s="20"/>
      <c r="AO490" s="20"/>
      <c r="AP490" s="20"/>
      <c r="AQ490" s="20"/>
      <c r="AS490" s="9"/>
      <c r="AT490" s="9"/>
      <c r="AU490" s="10"/>
      <c r="AV490" s="20"/>
      <c r="AW490" s="20"/>
      <c r="AX490" s="20"/>
      <c r="AY490" s="20"/>
      <c r="AZ490" s="20"/>
      <c r="BA490" s="20"/>
      <c r="BB490" s="20"/>
      <c r="BC490" s="20"/>
      <c r="BE490" s="20">
        <v>0.16581284153005466</v>
      </c>
      <c r="BF490" s="9">
        <v>58.4</v>
      </c>
      <c r="BG490" s="9">
        <v>59.978736636743328</v>
      </c>
      <c r="BH490" s="9">
        <v>59.39864789853133</v>
      </c>
      <c r="BI490" s="9">
        <v>12.550306442137794</v>
      </c>
      <c r="BJ490" s="9">
        <v>60.705936813341459</v>
      </c>
      <c r="BK490" s="9">
        <v>59.585240892000456</v>
      </c>
      <c r="BL490" s="9">
        <v>54.186078775590033</v>
      </c>
      <c r="BM490" s="9">
        <f ca="1"/>
        <v>59.62059512621309</v>
      </c>
      <c r="BN490" s="9">
        <v>59.514319340071467</v>
      </c>
    </row>
    <row r="491" spans="1:66" x14ac:dyDescent="0.25">
      <c r="A491" s="6">
        <v>54.2</v>
      </c>
      <c r="B491" s="7" t="b">
        <v>1</v>
      </c>
      <c r="U491" s="9"/>
      <c r="V491" s="9"/>
      <c r="W491" s="10"/>
      <c r="X491" s="20"/>
      <c r="Y491" s="20"/>
      <c r="Z491" s="20"/>
      <c r="AA491" s="20"/>
      <c r="AB491" s="20"/>
      <c r="AC491" s="20"/>
      <c r="AD491" s="20"/>
      <c r="AE491" s="20"/>
      <c r="AG491" s="9"/>
      <c r="AH491" s="9"/>
      <c r="AI491" s="10"/>
      <c r="AJ491" s="20"/>
      <c r="AK491" s="20"/>
      <c r="AL491" s="20"/>
      <c r="AM491" s="20"/>
      <c r="AN491" s="20"/>
      <c r="AO491" s="20"/>
      <c r="AP491" s="20"/>
      <c r="AQ491" s="20"/>
      <c r="AS491" s="9"/>
      <c r="AT491" s="9"/>
      <c r="AU491" s="10"/>
      <c r="AV491" s="20"/>
      <c r="AW491" s="20"/>
      <c r="AX491" s="20"/>
      <c r="AY491" s="20"/>
      <c r="AZ491" s="20"/>
      <c r="BA491" s="20"/>
      <c r="BB491" s="20"/>
      <c r="BC491" s="20"/>
      <c r="BE491" s="20">
        <v>0.16615437158469945</v>
      </c>
      <c r="BF491" s="9">
        <v>58.4</v>
      </c>
      <c r="BG491" s="9">
        <v>59.991789721428745</v>
      </c>
      <c r="BH491" s="9">
        <v>59.410621296417013</v>
      </c>
      <c r="BI491" s="9">
        <v>12.57865408041026</v>
      </c>
      <c r="BJ491" s="9">
        <v>60.720973350698969</v>
      </c>
      <c r="BK491" s="9">
        <v>59.597563108188083</v>
      </c>
      <c r="BL491" s="9">
        <v>54.204543812671687</v>
      </c>
      <c r="BM491" s="9">
        <f ca="1"/>
        <v>59.632445258822642</v>
      </c>
      <c r="BN491" s="9">
        <v>59.529579468458628</v>
      </c>
    </row>
    <row r="492" spans="1:66" x14ac:dyDescent="0.25">
      <c r="A492" s="6">
        <v>53.6</v>
      </c>
      <c r="B492" s="7" t="b">
        <v>1</v>
      </c>
      <c r="U492" s="9"/>
      <c r="V492" s="9"/>
      <c r="W492" s="10"/>
      <c r="X492" s="20"/>
      <c r="Y492" s="20"/>
      <c r="Z492" s="20"/>
      <c r="AA492" s="20"/>
      <c r="AB492" s="20"/>
      <c r="AC492" s="20"/>
      <c r="AD492" s="20"/>
      <c r="AE492" s="20"/>
      <c r="AG492" s="9"/>
      <c r="AH492" s="9"/>
      <c r="AI492" s="10"/>
      <c r="AJ492" s="20"/>
      <c r="AK492" s="20"/>
      <c r="AL492" s="20"/>
      <c r="AM492" s="20"/>
      <c r="AN492" s="20"/>
      <c r="AO492" s="20"/>
      <c r="AP492" s="20"/>
      <c r="AQ492" s="20"/>
      <c r="AS492" s="9"/>
      <c r="AT492" s="9"/>
      <c r="AU492" s="10"/>
      <c r="AV492" s="20"/>
      <c r="AW492" s="20"/>
      <c r="AX492" s="20"/>
      <c r="AY492" s="20"/>
      <c r="AZ492" s="20"/>
      <c r="BA492" s="20"/>
      <c r="BB492" s="20"/>
      <c r="BC492" s="20"/>
      <c r="BE492" s="20">
        <v>0.16649590163934427</v>
      </c>
      <c r="BF492" s="9">
        <v>58.4</v>
      </c>
      <c r="BG492" s="9">
        <v>60.00482548512349</v>
      </c>
      <c r="BH492" s="9">
        <v>59.422581214777757</v>
      </c>
      <c r="BI492" s="9">
        <v>12.607013331808107</v>
      </c>
      <c r="BJ492" s="9">
        <v>60.735985892759643</v>
      </c>
      <c r="BK492" s="9">
        <v>59.609870689916107</v>
      </c>
      <c r="BL492" s="9">
        <v>54.222989882057703</v>
      </c>
      <c r="BM492" s="9">
        <f ca="1"/>
        <v>59.644280775181436</v>
      </c>
      <c r="BN492" s="9">
        <v>59.544821364152995</v>
      </c>
    </row>
    <row r="493" spans="1:66" x14ac:dyDescent="0.25">
      <c r="A493" s="6">
        <v>53.3</v>
      </c>
      <c r="B493" s="7" t="b">
        <v>1</v>
      </c>
      <c r="U493" s="9"/>
      <c r="V493" s="9"/>
      <c r="W493" s="10"/>
      <c r="X493" s="20"/>
      <c r="Y493" s="20"/>
      <c r="Z493" s="20"/>
      <c r="AA493" s="20"/>
      <c r="AB493" s="20"/>
      <c r="AC493" s="20"/>
      <c r="AD493" s="20"/>
      <c r="AE493" s="20"/>
      <c r="AG493" s="9"/>
      <c r="AH493" s="9"/>
      <c r="AI493" s="10"/>
      <c r="AJ493" s="20"/>
      <c r="AK493" s="20"/>
      <c r="AL493" s="20"/>
      <c r="AM493" s="20"/>
      <c r="AN493" s="20"/>
      <c r="AO493" s="20"/>
      <c r="AP493" s="20"/>
      <c r="AQ493" s="20"/>
      <c r="AS493" s="9"/>
      <c r="AT493" s="9"/>
      <c r="AU493" s="10"/>
      <c r="AV493" s="20"/>
      <c r="AW493" s="20"/>
      <c r="AX493" s="20"/>
      <c r="AY493" s="20"/>
      <c r="AZ493" s="20"/>
      <c r="BA493" s="20"/>
      <c r="BB493" s="20"/>
      <c r="BC493" s="20"/>
      <c r="BE493" s="20">
        <v>0.16683743169398907</v>
      </c>
      <c r="BF493" s="9">
        <v>58.4</v>
      </c>
      <c r="BG493" s="9">
        <v>60.017843998092857</v>
      </c>
      <c r="BH493" s="9">
        <v>59.434527708987488</v>
      </c>
      <c r="BI493" s="9">
        <v>12.635384205850301</v>
      </c>
      <c r="BJ493" s="9">
        <v>60.750974535692109</v>
      </c>
      <c r="BK493" s="9">
        <v>59.622163696794473</v>
      </c>
      <c r="BL493" s="9">
        <v>54.241417042080393</v>
      </c>
      <c r="BM493" s="9">
        <f ca="1"/>
        <v>59.656101731130619</v>
      </c>
      <c r="BN493" s="9">
        <v>59.560045093732697</v>
      </c>
    </row>
    <row r="494" spans="1:66" x14ac:dyDescent="0.25">
      <c r="A494" s="6">
        <v>52.8</v>
      </c>
      <c r="B494" s="7" t="b">
        <v>1</v>
      </c>
      <c r="U494" s="9"/>
      <c r="V494" s="9"/>
      <c r="W494" s="10"/>
      <c r="X494" s="20"/>
      <c r="Y494" s="20"/>
      <c r="Z494" s="20"/>
      <c r="AA494" s="20"/>
      <c r="AB494" s="20"/>
      <c r="AC494" s="20"/>
      <c r="AD494" s="20"/>
      <c r="AE494" s="20"/>
      <c r="AG494" s="9"/>
      <c r="AH494" s="9"/>
      <c r="AI494" s="10"/>
      <c r="AJ494" s="20"/>
      <c r="AK494" s="20"/>
      <c r="AL494" s="20"/>
      <c r="AM494" s="20"/>
      <c r="AN494" s="20"/>
      <c r="AO494" s="20"/>
      <c r="AP494" s="20"/>
      <c r="AQ494" s="20"/>
      <c r="AS494" s="9"/>
      <c r="AT494" s="9"/>
      <c r="AU494" s="10"/>
      <c r="AV494" s="20"/>
      <c r="AW494" s="20"/>
      <c r="AX494" s="20"/>
      <c r="AY494" s="20"/>
      <c r="AZ494" s="20"/>
      <c r="BA494" s="20"/>
      <c r="BB494" s="20"/>
      <c r="BC494" s="20"/>
      <c r="BE494" s="20">
        <v>0.16717896174863389</v>
      </c>
      <c r="BF494" s="9">
        <v>58.5</v>
      </c>
      <c r="BG494" s="9">
        <v>60.030845330194737</v>
      </c>
      <c r="BH494" s="9">
        <v>59.446460834107064</v>
      </c>
      <c r="BI494" s="9">
        <v>12.66376671206749</v>
      </c>
      <c r="BJ494" s="9">
        <v>60.765939375098924</v>
      </c>
      <c r="BK494" s="9">
        <v>59.634442188093558</v>
      </c>
      <c r="BL494" s="9">
        <v>54.259825350773674</v>
      </c>
      <c r="BM494" s="9">
        <f ca="1"/>
        <v>59.667908182198033</v>
      </c>
      <c r="BN494" s="9">
        <v>59.57525072340966</v>
      </c>
    </row>
    <row r="495" spans="1:66" x14ac:dyDescent="0.25">
      <c r="A495" s="6">
        <v>52.1</v>
      </c>
      <c r="B495" s="7" t="b">
        <v>1</v>
      </c>
      <c r="U495" s="9"/>
      <c r="V495" s="9"/>
      <c r="W495" s="10"/>
      <c r="X495" s="20"/>
      <c r="Y495" s="20"/>
      <c r="Z495" s="20"/>
      <c r="AA495" s="20"/>
      <c r="AB495" s="20"/>
      <c r="AC495" s="20"/>
      <c r="AD495" s="20"/>
      <c r="AE495" s="20"/>
      <c r="AG495" s="9"/>
      <c r="AH495" s="9"/>
      <c r="AI495" s="10"/>
      <c r="AJ495" s="20"/>
      <c r="AK495" s="20"/>
      <c r="AL495" s="20"/>
      <c r="AM495" s="20"/>
      <c r="AN495" s="20"/>
      <c r="AO495" s="20"/>
      <c r="AP495" s="20"/>
      <c r="AQ495" s="20"/>
      <c r="AS495" s="9"/>
      <c r="AT495" s="9"/>
      <c r="AU495" s="10"/>
      <c r="AV495" s="20"/>
      <c r="AW495" s="20"/>
      <c r="AX495" s="20"/>
      <c r="AY495" s="20"/>
      <c r="AZ495" s="20"/>
      <c r="BA495" s="20"/>
      <c r="BB495" s="20"/>
      <c r="BC495" s="20"/>
      <c r="BE495" s="20">
        <v>0.16752049180327869</v>
      </c>
      <c r="BF495" s="9">
        <v>58.5</v>
      </c>
      <c r="BG495" s="9">
        <v>60.043829550882698</v>
      </c>
      <c r="BH495" s="9">
        <v>59.458380644886304</v>
      </c>
      <c r="BI495" s="9">
        <v>12.692160860002076</v>
      </c>
      <c r="BJ495" s="9">
        <v>60.780880506021035</v>
      </c>
      <c r="BK495" s="9">
        <v>59.646706222746836</v>
      </c>
      <c r="BL495" s="9">
        <v>54.278214865875235</v>
      </c>
      <c r="BM495" s="9">
        <f ca="1"/>
        <v>59.67970018360058</v>
      </c>
      <c r="BN495" s="9">
        <v>59.590438319032422</v>
      </c>
    </row>
    <row r="496" spans="1:66" x14ac:dyDescent="0.25">
      <c r="A496" s="6">
        <v>51.8</v>
      </c>
      <c r="B496" s="7" t="b">
        <v>1</v>
      </c>
      <c r="U496" s="9"/>
      <c r="V496" s="9"/>
      <c r="W496" s="10"/>
      <c r="X496" s="20"/>
      <c r="Y496" s="20"/>
      <c r="Z496" s="20"/>
      <c r="AA496" s="20"/>
      <c r="AB496" s="20"/>
      <c r="AC496" s="20"/>
      <c r="AD496" s="20"/>
      <c r="AE496" s="20"/>
      <c r="AG496" s="9"/>
      <c r="AH496" s="9"/>
      <c r="AI496" s="10"/>
      <c r="AJ496" s="20"/>
      <c r="AK496" s="20"/>
      <c r="AL496" s="20"/>
      <c r="AM496" s="20"/>
      <c r="AN496" s="20"/>
      <c r="AO496" s="20"/>
      <c r="AP496" s="20"/>
      <c r="AQ496" s="20"/>
      <c r="AS496" s="9"/>
      <c r="AT496" s="9"/>
      <c r="AU496" s="10"/>
      <c r="AV496" s="20"/>
      <c r="AW496" s="20"/>
      <c r="AX496" s="20"/>
      <c r="AY496" s="20"/>
      <c r="AZ496" s="20"/>
      <c r="BA496" s="20"/>
      <c r="BB496" s="20"/>
      <c r="BC496" s="20"/>
      <c r="BE496" s="20">
        <v>0.16786202185792351</v>
      </c>
      <c r="BF496" s="9">
        <v>58.5</v>
      </c>
      <c r="BG496" s="9">
        <v>60.056796729209431</v>
      </c>
      <c r="BH496" s="9">
        <v>59.470287195766971</v>
      </c>
      <c r="BI496" s="9">
        <v>12.720566659208208</v>
      </c>
      <c r="BJ496" s="9">
        <v>60.795798022942257</v>
      </c>
      <c r="BK496" s="9">
        <v>59.658955859353476</v>
      </c>
      <c r="BL496" s="9">
        <v>54.296585644828625</v>
      </c>
      <c r="BM496" s="9">
        <f ca="1"/>
        <v>59.691477790246658</v>
      </c>
      <c r="BN496" s="9">
        <v>59.605607946088867</v>
      </c>
    </row>
    <row r="497" spans="1:66" x14ac:dyDescent="0.25">
      <c r="A497" s="6">
        <v>51.6</v>
      </c>
      <c r="B497" s="7" t="b">
        <v>1</v>
      </c>
      <c r="U497" s="9"/>
      <c r="V497" s="9"/>
      <c r="W497" s="10"/>
      <c r="X497" s="20"/>
      <c r="Y497" s="20"/>
      <c r="Z497" s="20"/>
      <c r="AA497" s="20"/>
      <c r="AB497" s="20"/>
      <c r="AC497" s="20"/>
      <c r="AD497" s="20"/>
      <c r="AE497" s="20"/>
      <c r="AG497" s="9"/>
      <c r="AH497" s="9"/>
      <c r="AI497" s="10"/>
      <c r="AJ497" s="20"/>
      <c r="AK497" s="20"/>
      <c r="AL497" s="20"/>
      <c r="AM497" s="20"/>
      <c r="AN497" s="20"/>
      <c r="AO497" s="20"/>
      <c r="AP497" s="20"/>
      <c r="AQ497" s="20"/>
      <c r="AS497" s="9"/>
      <c r="AT497" s="9"/>
      <c r="AU497" s="10"/>
      <c r="AV497" s="20"/>
      <c r="AW497" s="20"/>
      <c r="AX497" s="20"/>
      <c r="AY497" s="20"/>
      <c r="AZ497" s="20"/>
      <c r="BA497" s="20"/>
      <c r="BB497" s="20"/>
      <c r="BC497" s="20"/>
      <c r="BE497" s="20">
        <v>0.16820355191256831</v>
      </c>
      <c r="BF497" s="9">
        <v>58.5</v>
      </c>
      <c r="BG497" s="9">
        <v>60.069746933829698</v>
      </c>
      <c r="BH497" s="9">
        <v>59.48218054088472</v>
      </c>
      <c r="BI497" s="9">
        <v>12.748984119251769</v>
      </c>
      <c r="BJ497" s="9">
        <v>60.810692019793692</v>
      </c>
      <c r="BK497" s="9">
        <v>59.671191156181003</v>
      </c>
      <c r="BL497" s="9">
        <v>54.314937744785368</v>
      </c>
      <c r="BM497" s="9">
        <f ca="1"/>
        <v>59.703241056738484</v>
      </c>
      <c r="BN497" s="9">
        <v>59.620759669708946</v>
      </c>
    </row>
    <row r="498" spans="1:66" x14ac:dyDescent="0.25">
      <c r="A498" s="6">
        <v>51.5</v>
      </c>
      <c r="B498" s="7" t="b">
        <v>1</v>
      </c>
      <c r="U498" s="9"/>
      <c r="V498" s="9"/>
      <c r="W498" s="10"/>
      <c r="X498" s="20"/>
      <c r="Y498" s="20"/>
      <c r="Z498" s="20"/>
      <c r="AA498" s="20"/>
      <c r="AB498" s="20"/>
      <c r="AC498" s="20"/>
      <c r="AD498" s="20"/>
      <c r="AE498" s="20"/>
      <c r="AG498" s="9"/>
      <c r="AH498" s="9"/>
      <c r="AI498" s="10"/>
      <c r="AJ498" s="20"/>
      <c r="AK498" s="20"/>
      <c r="AL498" s="20"/>
      <c r="AM498" s="20"/>
      <c r="AN498" s="20"/>
      <c r="AO498" s="20"/>
      <c r="AP498" s="20"/>
      <c r="AQ498" s="20"/>
      <c r="AS498" s="9"/>
      <c r="AT498" s="9"/>
      <c r="AU498" s="10"/>
      <c r="AV498" s="20"/>
      <c r="AW498" s="20"/>
      <c r="AX498" s="20"/>
      <c r="AY498" s="20"/>
      <c r="AZ498" s="20"/>
      <c r="BA498" s="20"/>
      <c r="BB498" s="20"/>
      <c r="BC498" s="20"/>
      <c r="BE498" s="20">
        <v>0.16854508196721313</v>
      </c>
      <c r="BF498" s="9">
        <v>58.6</v>
      </c>
      <c r="BG498" s="9">
        <v>60.082680233003657</v>
      </c>
      <c r="BH498" s="9">
        <v>59.494060734071823</v>
      </c>
      <c r="BI498" s="9">
        <v>12.77741324971047</v>
      </c>
      <c r="BJ498" s="9">
        <v>60.825562589958096</v>
      </c>
      <c r="BK498" s="9">
        <v>59.683412171167888</v>
      </c>
      <c r="BL498" s="9">
        <v>54.333271222607024</v>
      </c>
      <c r="BM498" s="9">
        <f ca="1"/>
        <v>59.714990037374506</v>
      </c>
      <c r="BN498" s="9">
        <v>59.635893554667348</v>
      </c>
    </row>
    <row r="499" spans="1:66" x14ac:dyDescent="0.25">
      <c r="A499" s="6">
        <v>51.4</v>
      </c>
      <c r="B499" s="7" t="b">
        <v>1</v>
      </c>
      <c r="U499" s="9"/>
      <c r="V499" s="9"/>
      <c r="W499" s="10"/>
      <c r="X499" s="20"/>
      <c r="Y499" s="20"/>
      <c r="Z499" s="20"/>
      <c r="AA499" s="20"/>
      <c r="AB499" s="20"/>
      <c r="AC499" s="20"/>
      <c r="AD499" s="20"/>
      <c r="AE499" s="20"/>
      <c r="AG499" s="9"/>
      <c r="AH499" s="9"/>
      <c r="AI499" s="10"/>
      <c r="AJ499" s="20"/>
      <c r="AK499" s="20"/>
      <c r="AL499" s="20"/>
      <c r="AM499" s="20"/>
      <c r="AN499" s="20"/>
      <c r="AO499" s="20"/>
      <c r="AP499" s="20"/>
      <c r="AQ499" s="20"/>
      <c r="AS499" s="9"/>
      <c r="AT499" s="9"/>
      <c r="AU499" s="10"/>
      <c r="AV499" s="20"/>
      <c r="AW499" s="20"/>
      <c r="AX499" s="20"/>
      <c r="AY499" s="20"/>
      <c r="AZ499" s="20"/>
      <c r="BA499" s="20"/>
      <c r="BB499" s="20"/>
      <c r="BC499" s="20"/>
      <c r="BE499" s="20">
        <v>0.16888661202185792</v>
      </c>
      <c r="BF499" s="9">
        <v>58.6</v>
      </c>
      <c r="BG499" s="9">
        <v>60.095596694599777</v>
      </c>
      <c r="BH499" s="9">
        <v>59.505927828859299</v>
      </c>
      <c r="BI499" s="9">
        <v>12.805854060173786</v>
      </c>
      <c r="BJ499" s="9">
        <v>60.840409826274183</v>
      </c>
      <c r="BK499" s="9">
        <v>59.69561896192608</v>
      </c>
      <c r="BL499" s="9">
        <v>54.351586134867219</v>
      </c>
      <c r="BM499" s="9">
        <f ca="1"/>
        <v>59.726724786151664</v>
      </c>
      <c r="BN499" s="9">
        <v>59.651009665386262</v>
      </c>
    </row>
    <row r="500" spans="1:66" x14ac:dyDescent="0.25">
      <c r="A500" s="6">
        <v>82.2</v>
      </c>
      <c r="B500" s="7" t="b">
        <v>1</v>
      </c>
      <c r="U500" s="9"/>
      <c r="V500" s="9"/>
      <c r="W500" s="10"/>
      <c r="X500" s="20"/>
      <c r="Y500" s="20"/>
      <c r="Z500" s="20"/>
      <c r="AA500" s="20"/>
      <c r="AB500" s="20"/>
      <c r="AC500" s="20"/>
      <c r="AD500" s="20"/>
      <c r="AE500" s="20"/>
      <c r="AG500" s="9"/>
      <c r="AH500" s="9"/>
      <c r="AI500" s="10"/>
      <c r="AJ500" s="20"/>
      <c r="AK500" s="20"/>
      <c r="AL500" s="20"/>
      <c r="AM500" s="20"/>
      <c r="AN500" s="20"/>
      <c r="AO500" s="20"/>
      <c r="AP500" s="20"/>
      <c r="AQ500" s="20"/>
      <c r="AS500" s="9"/>
      <c r="AT500" s="9"/>
      <c r="AU500" s="10"/>
      <c r="AV500" s="20"/>
      <c r="AW500" s="20"/>
      <c r="AX500" s="20"/>
      <c r="AY500" s="20"/>
      <c r="AZ500" s="20"/>
      <c r="BA500" s="20"/>
      <c r="BB500" s="20"/>
      <c r="BC500" s="20"/>
      <c r="BE500" s="20">
        <v>0.16922814207650272</v>
      </c>
      <c r="BF500" s="9">
        <v>58.6</v>
      </c>
      <c r="BG500" s="9">
        <v>60.108496386098025</v>
      </c>
      <c r="BH500" s="9">
        <v>59.517781878479305</v>
      </c>
      <c r="BI500" s="9">
        <v>12.83430656024305</v>
      </c>
      <c r="BJ500" s="9">
        <v>60.855233821040947</v>
      </c>
      <c r="BK500" s="9">
        <v>59.707811585743578</v>
      </c>
      <c r="BL500" s="9">
        <v>54.369882537853748</v>
      </c>
      <c r="BM500" s="9">
        <f ca="1"/>
        <v>59.738445356767741</v>
      </c>
      <c r="BN500" s="9">
        <v>59.666108065937919</v>
      </c>
    </row>
    <row r="501" spans="1:66" x14ac:dyDescent="0.25">
      <c r="A501" s="6">
        <v>82</v>
      </c>
      <c r="B501" s="7" t="b">
        <v>1</v>
      </c>
      <c r="U501" s="9"/>
      <c r="V501" s="9"/>
      <c r="W501" s="10"/>
      <c r="X501" s="20"/>
      <c r="Y501" s="20"/>
      <c r="Z501" s="20"/>
      <c r="AA501" s="20"/>
      <c r="AB501" s="20"/>
      <c r="AC501" s="20"/>
      <c r="AD501" s="20"/>
      <c r="AE501" s="20"/>
      <c r="AG501" s="9"/>
      <c r="AH501" s="9"/>
      <c r="AI501" s="10"/>
      <c r="AJ501" s="20"/>
      <c r="AK501" s="20"/>
      <c r="AL501" s="20"/>
      <c r="AM501" s="20"/>
      <c r="AN501" s="20"/>
      <c r="AO501" s="20"/>
      <c r="AP501" s="20"/>
      <c r="AQ501" s="20"/>
      <c r="AS501" s="9"/>
      <c r="AT501" s="9"/>
      <c r="AU501" s="10"/>
      <c r="AV501" s="20"/>
      <c r="AW501" s="20"/>
      <c r="AX501" s="20"/>
      <c r="AY501" s="20"/>
      <c r="AZ501" s="20"/>
      <c r="BA501" s="20"/>
      <c r="BB501" s="20"/>
      <c r="BC501" s="20"/>
      <c r="BE501" s="20">
        <v>0.16956967213114754</v>
      </c>
      <c r="BF501" s="9">
        <v>58.6</v>
      </c>
      <c r="BG501" s="9">
        <v>60.121379374592891</v>
      </c>
      <c r="BH501" s="9">
        <v>59.529622935867522</v>
      </c>
      <c r="BI501" s="9">
        <v>12.862770759531418</v>
      </c>
      <c r="BJ501" s="9">
        <v>60.870034666021894</v>
      </c>
      <c r="BK501" s="9">
        <v>59.719990099586965</v>
      </c>
      <c r="BL501" s="9">
        <v>54.388160487570531</v>
      </c>
      <c r="BM501" s="9">
        <f ca="1"/>
        <v>59.750151802623634</v>
      </c>
      <c r="BN501" s="9">
        <v>59.681188820047296</v>
      </c>
    </row>
    <row r="502" spans="1:66" x14ac:dyDescent="0.25">
      <c r="A502" s="6">
        <v>81.8</v>
      </c>
      <c r="B502" s="7" t="b">
        <v>1</v>
      </c>
      <c r="U502" s="9"/>
      <c r="V502" s="9"/>
      <c r="W502" s="10"/>
      <c r="X502" s="20"/>
      <c r="Y502" s="20"/>
      <c r="Z502" s="20"/>
      <c r="AA502" s="20"/>
      <c r="AB502" s="20"/>
      <c r="AC502" s="20"/>
      <c r="AD502" s="20"/>
      <c r="AE502" s="20"/>
      <c r="AG502" s="9"/>
      <c r="AH502" s="9"/>
      <c r="AI502" s="10"/>
      <c r="AJ502" s="20"/>
      <c r="AK502" s="20"/>
      <c r="AL502" s="20"/>
      <c r="AM502" s="20"/>
      <c r="AN502" s="20"/>
      <c r="AO502" s="20"/>
      <c r="AP502" s="20"/>
      <c r="AQ502" s="20"/>
      <c r="AS502" s="9"/>
      <c r="AT502" s="9"/>
      <c r="AU502" s="10"/>
      <c r="AV502" s="20"/>
      <c r="AW502" s="20"/>
      <c r="AX502" s="20"/>
      <c r="AY502" s="20"/>
      <c r="AZ502" s="20"/>
      <c r="BA502" s="20"/>
      <c r="BB502" s="20"/>
      <c r="BC502" s="20"/>
      <c r="BE502" s="20">
        <v>0.16991120218579234</v>
      </c>
      <c r="BF502" s="9">
        <v>58.6</v>
      </c>
      <c r="BG502" s="9">
        <v>60.134245726796408</v>
      </c>
      <c r="BH502" s="9">
        <v>59.54145105366544</v>
      </c>
      <c r="BI502" s="9">
        <v>12.891246667663934</v>
      </c>
      <c r="BJ502" s="9">
        <v>60.884812452449225</v>
      </c>
      <c r="BK502" s="9">
        <v>59.73215456010383</v>
      </c>
      <c r="BL502" s="9">
        <v>54.406420039739643</v>
      </c>
      <c r="BM502" s="9">
        <f ca="1"/>
        <v>59.761844176825591</v>
      </c>
      <c r="BN502" s="9">
        <v>59.696251991094663</v>
      </c>
    </row>
    <row r="503" spans="1:66" x14ac:dyDescent="0.25">
      <c r="A503" s="6">
        <v>81.599999999999994</v>
      </c>
      <c r="B503" s="7" t="b">
        <v>1</v>
      </c>
      <c r="U503" s="9"/>
      <c r="V503" s="9"/>
      <c r="W503" s="10"/>
      <c r="X503" s="20"/>
      <c r="Y503" s="20"/>
      <c r="Z503" s="20"/>
      <c r="AA503" s="20"/>
      <c r="AB503" s="20"/>
      <c r="AC503" s="20"/>
      <c r="AD503" s="20"/>
      <c r="AE503" s="20"/>
      <c r="AG503" s="9"/>
      <c r="AH503" s="9"/>
      <c r="AI503" s="10"/>
      <c r="AJ503" s="20"/>
      <c r="AK503" s="20"/>
      <c r="AL503" s="20"/>
      <c r="AM503" s="20"/>
      <c r="AN503" s="20"/>
      <c r="AO503" s="20"/>
      <c r="AP503" s="20"/>
      <c r="AQ503" s="20"/>
      <c r="AS503" s="9"/>
      <c r="AT503" s="9"/>
      <c r="AU503" s="10"/>
      <c r="AV503" s="20"/>
      <c r="AW503" s="20"/>
      <c r="AX503" s="20"/>
      <c r="AY503" s="20"/>
      <c r="AZ503" s="20"/>
      <c r="BA503" s="20"/>
      <c r="BB503" s="20"/>
      <c r="BC503" s="20"/>
      <c r="BE503" s="20">
        <v>0.17025273224043716</v>
      </c>
      <c r="BF503" s="9">
        <v>58.6</v>
      </c>
      <c r="BG503" s="9">
        <v>60.147095509041115</v>
      </c>
      <c r="BH503" s="9">
        <v>59.553266284222566</v>
      </c>
      <c r="BI503" s="9">
        <v>12.919734294277482</v>
      </c>
      <c r="BJ503" s="9">
        <v>60.899567271027983</v>
      </c>
      <c r="BK503" s="9">
        <v>59.744305023625316</v>
      </c>
      <c r="BL503" s="9">
        <v>54.424661249803293</v>
      </c>
      <c r="BM503" s="9">
        <f ca="1"/>
        <v>59.773522532187471</v>
      </c>
      <c r="BN503" s="9">
        <v>59.711297642118168</v>
      </c>
    </row>
    <row r="504" spans="1:66" x14ac:dyDescent="0.25">
      <c r="A504" s="6">
        <v>81.5</v>
      </c>
      <c r="B504" s="7" t="b">
        <v>1</v>
      </c>
      <c r="U504" s="9"/>
      <c r="V504" s="9"/>
      <c r="W504" s="10"/>
      <c r="X504" s="20"/>
      <c r="Y504" s="20"/>
      <c r="Z504" s="20"/>
      <c r="AA504" s="20"/>
      <c r="AB504" s="20"/>
      <c r="AC504" s="20"/>
      <c r="AD504" s="20"/>
      <c r="AE504" s="20"/>
      <c r="AG504" s="9"/>
      <c r="AH504" s="9"/>
      <c r="AI504" s="10"/>
      <c r="AJ504" s="20"/>
      <c r="AK504" s="20"/>
      <c r="AL504" s="20"/>
      <c r="AM504" s="20"/>
      <c r="AN504" s="20"/>
      <c r="AO504" s="20"/>
      <c r="AP504" s="20"/>
      <c r="AQ504" s="20"/>
      <c r="AS504" s="9"/>
      <c r="AT504" s="9"/>
      <c r="AU504" s="10"/>
      <c r="AV504" s="20"/>
      <c r="AW504" s="20"/>
      <c r="AX504" s="20"/>
      <c r="AY504" s="20"/>
      <c r="AZ504" s="20"/>
      <c r="BA504" s="20"/>
      <c r="BB504" s="20"/>
      <c r="BC504" s="20"/>
      <c r="BE504" s="20">
        <v>0.17059426229508196</v>
      </c>
      <c r="BF504" s="9">
        <v>58.6</v>
      </c>
      <c r="BG504" s="9">
        <v>60.159928787283008</v>
      </c>
      <c r="BH504" s="9">
        <v>59.565068679598703</v>
      </c>
      <c r="BI504" s="9">
        <v>12.948233649020894</v>
      </c>
      <c r="BJ504" s="9">
        <v>60.914299211940225</v>
      </c>
      <c r="BK504" s="9">
        <v>59.756441546168517</v>
      </c>
      <c r="BL504" s="9">
        <v>54.442884172925758</v>
      </c>
      <c r="BM504" s="9">
        <f ca="1"/>
        <v>59.785186921232949</v>
      </c>
      <c r="BN504" s="9">
        <v>59.726325835816425</v>
      </c>
    </row>
    <row r="505" spans="1:66" x14ac:dyDescent="0.25">
      <c r="A505" s="6">
        <v>81.2</v>
      </c>
      <c r="B505" s="7" t="b">
        <v>1</v>
      </c>
      <c r="U505" s="9"/>
      <c r="V505" s="9"/>
      <c r="W505" s="10"/>
      <c r="X505" s="20"/>
      <c r="Y505" s="20"/>
      <c r="Z505" s="20"/>
      <c r="AA505" s="20"/>
      <c r="AB505" s="20"/>
      <c r="AC505" s="20"/>
      <c r="AD505" s="20"/>
      <c r="AE505" s="20"/>
      <c r="AG505" s="9"/>
      <c r="AH505" s="9"/>
      <c r="AI505" s="10"/>
      <c r="AJ505" s="20"/>
      <c r="AK505" s="20"/>
      <c r="AL505" s="20"/>
      <c r="AM505" s="20"/>
      <c r="AN505" s="20"/>
      <c r="AO505" s="20"/>
      <c r="AP505" s="20"/>
      <c r="AQ505" s="20"/>
      <c r="AS505" s="9"/>
      <c r="AT505" s="9"/>
      <c r="AU505" s="10"/>
      <c r="AV505" s="20"/>
      <c r="AW505" s="20"/>
      <c r="AX505" s="20"/>
      <c r="AY505" s="20"/>
      <c r="AZ505" s="20"/>
      <c r="BA505" s="20"/>
      <c r="BB505" s="20"/>
      <c r="BC505" s="20"/>
      <c r="BE505" s="20">
        <v>0.17093579234972678</v>
      </c>
      <c r="BF505" s="9">
        <v>58.6</v>
      </c>
      <c r="BG505" s="9">
        <v>60.172745627104497</v>
      </c>
      <c r="BH505" s="9">
        <v>59.576858291566197</v>
      </c>
      <c r="BI505" s="9">
        <v>12.976744741554887</v>
      </c>
      <c r="BJ505" s="9">
        <v>60.929008364849061</v>
      </c>
      <c r="BK505" s="9">
        <v>59.768564183438919</v>
      </c>
      <c r="BL505" s="9">
        <v>54.4610888639954</v>
      </c>
      <c r="BM505" s="9">
        <f ca="1"/>
        <v>59.796837396197759</v>
      </c>
      <c r="BN505" s="9">
        <v>59.741336634550962</v>
      </c>
    </row>
    <row r="506" spans="1:66" x14ac:dyDescent="0.25">
      <c r="A506" s="6">
        <v>81</v>
      </c>
      <c r="B506" s="7" t="b">
        <v>1</v>
      </c>
      <c r="U506" s="9"/>
      <c r="V506" s="9"/>
      <c r="W506" s="10"/>
      <c r="X506" s="20"/>
      <c r="Y506" s="20"/>
      <c r="Z506" s="20"/>
      <c r="AA506" s="20"/>
      <c r="AB506" s="20"/>
      <c r="AC506" s="20"/>
      <c r="AD506" s="20"/>
      <c r="AE506" s="20"/>
      <c r="AG506" s="9"/>
      <c r="AH506" s="9"/>
      <c r="AI506" s="10"/>
      <c r="AJ506" s="20"/>
      <c r="AK506" s="20"/>
      <c r="AL506" s="20"/>
      <c r="AM506" s="20"/>
      <c r="AN506" s="20"/>
      <c r="AO506" s="20"/>
      <c r="AP506" s="20"/>
      <c r="AQ506" s="20"/>
      <c r="AS506" s="9"/>
      <c r="AT506" s="9"/>
      <c r="AU506" s="10"/>
      <c r="AV506" s="20"/>
      <c r="AW506" s="20"/>
      <c r="AX506" s="20"/>
      <c r="AY506" s="20"/>
      <c r="AZ506" s="20"/>
      <c r="BA506" s="20"/>
      <c r="BB506" s="20"/>
      <c r="BC506" s="20"/>
      <c r="BE506" s="20">
        <v>0.17127732240437157</v>
      </c>
      <c r="BF506" s="9">
        <v>58.7</v>
      </c>
      <c r="BG506" s="9">
        <v>60.185546093717299</v>
      </c>
      <c r="BH506" s="9">
        <v>59.588635171612118</v>
      </c>
      <c r="BI506" s="9">
        <v>13.005267581552141</v>
      </c>
      <c r="BJ506" s="9">
        <v>60.943694818902692</v>
      </c>
      <c r="BK506" s="9">
        <v>59.780672990832777</v>
      </c>
      <c r="BL506" s="9">
        <v>54.4792753776265</v>
      </c>
      <c r="BM506" s="9">
        <f ca="1"/>
        <v>59.808474009031755</v>
      </c>
      <c r="BN506" s="9">
        <v>59.756330100348777</v>
      </c>
    </row>
    <row r="507" spans="1:66" x14ac:dyDescent="0.25">
      <c r="A507" s="6">
        <v>87</v>
      </c>
      <c r="B507" s="7" t="b">
        <v>1</v>
      </c>
      <c r="U507" s="9"/>
      <c r="V507" s="9"/>
      <c r="W507" s="10"/>
      <c r="X507" s="20"/>
      <c r="Y507" s="20"/>
      <c r="Z507" s="20"/>
      <c r="AA507" s="20"/>
      <c r="AB507" s="20"/>
      <c r="AC507" s="20"/>
      <c r="AD507" s="20"/>
      <c r="AE507" s="20"/>
      <c r="AG507" s="9"/>
      <c r="AH507" s="9"/>
      <c r="AI507" s="10"/>
      <c r="AJ507" s="20"/>
      <c r="AK507" s="20"/>
      <c r="AL507" s="20"/>
      <c r="AM507" s="20"/>
      <c r="AN507" s="20"/>
      <c r="AO507" s="20"/>
      <c r="AP507" s="20"/>
      <c r="AQ507" s="20"/>
      <c r="AS507" s="9"/>
      <c r="AT507" s="9"/>
      <c r="AU507" s="10"/>
      <c r="AV507" s="20"/>
      <c r="AW507" s="20"/>
      <c r="AX507" s="20"/>
      <c r="AY507" s="20"/>
      <c r="AZ507" s="20"/>
      <c r="BA507" s="20"/>
      <c r="BB507" s="20"/>
      <c r="BC507" s="20"/>
      <c r="BE507" s="20">
        <v>0.1716188524590164</v>
      </c>
      <c r="BF507" s="9">
        <v>58.7</v>
      </c>
      <c r="BG507" s="9">
        <v>60.198330251965281</v>
      </c>
      <c r="BH507" s="9">
        <v>59.600399370940472</v>
      </c>
      <c r="BI507" s="9">
        <v>13.033802178697307</v>
      </c>
      <c r="BJ507" s="9">
        <v>60.958358662738434</v>
      </c>
      <c r="BK507" s="9">
        <v>59.7927680234395</v>
      </c>
      <c r="BL507" s="9">
        <v>54.497443768161261</v>
      </c>
      <c r="BM507" s="9">
        <f ca="1"/>
        <v>59.820096811401207</v>
      </c>
      <c r="BN507" s="9">
        <v>59.771306294904846</v>
      </c>
    </row>
    <row r="508" spans="1:66" x14ac:dyDescent="0.25">
      <c r="A508" s="6">
        <v>85</v>
      </c>
      <c r="B508" s="7" t="b">
        <v>1</v>
      </c>
      <c r="U508" s="9"/>
      <c r="V508" s="9"/>
      <c r="W508" s="10"/>
      <c r="X508" s="20"/>
      <c r="Y508" s="20"/>
      <c r="Z508" s="20"/>
      <c r="AA508" s="20"/>
      <c r="AB508" s="20"/>
      <c r="AC508" s="20"/>
      <c r="AD508" s="20"/>
      <c r="AE508" s="20"/>
      <c r="AG508" s="9"/>
      <c r="AH508" s="9"/>
      <c r="AI508" s="10"/>
      <c r="AJ508" s="20"/>
      <c r="AK508" s="20"/>
      <c r="AL508" s="20"/>
      <c r="AM508" s="20"/>
      <c r="AN508" s="20"/>
      <c r="AO508" s="20"/>
      <c r="AP508" s="20"/>
      <c r="AQ508" s="20"/>
      <c r="AS508" s="9"/>
      <c r="AT508" s="9"/>
      <c r="AU508" s="10"/>
      <c r="AV508" s="20"/>
      <c r="AW508" s="20"/>
      <c r="AX508" s="20"/>
      <c r="AY508" s="20"/>
      <c r="AZ508" s="20"/>
      <c r="BA508" s="20"/>
      <c r="BB508" s="20"/>
      <c r="BC508" s="20"/>
      <c r="BE508" s="20">
        <v>0.17196038251366119</v>
      </c>
      <c r="BF508" s="9">
        <v>58.7</v>
      </c>
      <c r="BG508" s="9">
        <v>60.211098166327282</v>
      </c>
      <c r="BH508" s="9">
        <v>59.612150940474301</v>
      </c>
      <c r="BI508" s="9">
        <v>13.06234854268698</v>
      </c>
      <c r="BJ508" s="9">
        <v>60.972999984486634</v>
      </c>
      <c r="BK508" s="9">
        <v>59.804849336044015</v>
      </c>
      <c r="BL508" s="9">
        <v>54.51559408967163</v>
      </c>
      <c r="BM508" s="9">
        <f ca="1"/>
        <v>59.831705854690824</v>
      </c>
      <c r="BN508" s="9">
        <v>59.786265279584498</v>
      </c>
    </row>
    <row r="509" spans="1:66" x14ac:dyDescent="0.25">
      <c r="A509" s="6">
        <v>85</v>
      </c>
      <c r="B509" s="7" t="b">
        <v>1</v>
      </c>
      <c r="U509" s="9"/>
      <c r="V509" s="9"/>
      <c r="W509" s="10"/>
      <c r="X509" s="20"/>
      <c r="Y509" s="20"/>
      <c r="Z509" s="20"/>
      <c r="AA509" s="20"/>
      <c r="AB509" s="20"/>
      <c r="AC509" s="20"/>
      <c r="AD509" s="20"/>
      <c r="AE509" s="20"/>
      <c r="AG509" s="9"/>
      <c r="AH509" s="9"/>
      <c r="AI509" s="10"/>
      <c r="AJ509" s="20"/>
      <c r="AK509" s="20"/>
      <c r="AL509" s="20"/>
      <c r="AM509" s="20"/>
      <c r="AN509" s="20"/>
      <c r="AO509" s="20"/>
      <c r="AP509" s="20"/>
      <c r="AQ509" s="20"/>
      <c r="AS509" s="9"/>
      <c r="AT509" s="9"/>
      <c r="AU509" s="10"/>
      <c r="AV509" s="20"/>
      <c r="AW509" s="20"/>
      <c r="AX509" s="20"/>
      <c r="AY509" s="20"/>
      <c r="AZ509" s="20"/>
      <c r="BA509" s="20"/>
      <c r="BB509" s="20"/>
      <c r="BC509" s="20"/>
      <c r="BE509" s="20">
        <v>0.17230191256830601</v>
      </c>
      <c r="BF509" s="9">
        <v>58.7</v>
      </c>
      <c r="BG509" s="9">
        <v>60.223849900920051</v>
      </c>
      <c r="BH509" s="9">
        <v>59.623889930857906</v>
      </c>
      <c r="BI509" s="9">
        <v>13.090906683229797</v>
      </c>
      <c r="BJ509" s="9">
        <v>60.987618871774636</v>
      </c>
      <c r="BK509" s="9">
        <v>59.816916983129076</v>
      </c>
      <c r="BL509" s="9">
        <v>54.533726395961239</v>
      </c>
      <c r="BM509" s="9">
        <f ca="1"/>
        <v>59.843301190005903</v>
      </c>
      <c r="BN509" s="9">
        <v>59.801207115425889</v>
      </c>
    </row>
    <row r="510" spans="1:66" x14ac:dyDescent="0.25">
      <c r="A510" s="6">
        <v>81</v>
      </c>
      <c r="B510" s="7" t="b">
        <v>1</v>
      </c>
      <c r="U510" s="9"/>
      <c r="V510" s="9"/>
      <c r="W510" s="10"/>
      <c r="X510" s="20"/>
      <c r="Y510" s="20"/>
      <c r="Z510" s="20"/>
      <c r="AA510" s="20"/>
      <c r="AB510" s="20"/>
      <c r="AC510" s="20"/>
      <c r="AD510" s="20"/>
      <c r="AE510" s="20"/>
      <c r="AG510" s="9"/>
      <c r="AH510" s="9"/>
      <c r="AI510" s="10"/>
      <c r="AJ510" s="20"/>
      <c r="AK510" s="20"/>
      <c r="AL510" s="20"/>
      <c r="AM510" s="20"/>
      <c r="AN510" s="20"/>
      <c r="AO510" s="20"/>
      <c r="AP510" s="20"/>
      <c r="AQ510" s="20"/>
      <c r="AS510" s="9"/>
      <c r="AT510" s="9"/>
      <c r="AU510" s="10"/>
      <c r="AV510" s="20"/>
      <c r="AW510" s="20"/>
      <c r="AX510" s="20"/>
      <c r="AY510" s="20"/>
      <c r="AZ510" s="20"/>
      <c r="BA510" s="20"/>
      <c r="BB510" s="20"/>
      <c r="BC510" s="20"/>
      <c r="BE510" s="20">
        <v>0.17264344262295081</v>
      </c>
      <c r="BF510" s="9">
        <v>58.7</v>
      </c>
      <c r="BG510" s="9">
        <v>60.236585519500849</v>
      </c>
      <c r="BH510" s="9">
        <v>59.635616392459021</v>
      </c>
      <c r="BI510" s="9">
        <v>13.119476610046378</v>
      </c>
      <c r="BJ510" s="9">
        <v>61.002215411730631</v>
      </c>
      <c r="BK510" s="9">
        <v>59.828971018877567</v>
      </c>
      <c r="BL510" s="9">
        <v>54.551840740567187</v>
      </c>
      <c r="BM510" s="9">
        <f ca="1"/>
        <v>59.854882868174457</v>
      </c>
      <c r="BN510" s="9">
        <v>59.816131863142417</v>
      </c>
    </row>
    <row r="511" spans="1:66" x14ac:dyDescent="0.25">
      <c r="A511" s="6">
        <v>80</v>
      </c>
      <c r="B511" s="7" t="b">
        <v>1</v>
      </c>
      <c r="U511" s="9"/>
      <c r="V511" s="9"/>
      <c r="W511" s="10"/>
      <c r="X511" s="20"/>
      <c r="Y511" s="20"/>
      <c r="Z511" s="20"/>
      <c r="AA511" s="20"/>
      <c r="AB511" s="20"/>
      <c r="AC511" s="20"/>
      <c r="AD511" s="20"/>
      <c r="AE511" s="20"/>
      <c r="AG511" s="9"/>
      <c r="AH511" s="9"/>
      <c r="AI511" s="10"/>
      <c r="AJ511" s="20"/>
      <c r="AK511" s="20"/>
      <c r="AL511" s="20"/>
      <c r="AM511" s="20"/>
      <c r="AN511" s="20"/>
      <c r="AO511" s="20"/>
      <c r="AP511" s="20"/>
      <c r="AQ511" s="20"/>
      <c r="AS511" s="9"/>
      <c r="AT511" s="9"/>
      <c r="AU511" s="10"/>
      <c r="AV511" s="20"/>
      <c r="AW511" s="20"/>
      <c r="AX511" s="20"/>
      <c r="AY511" s="20"/>
      <c r="AZ511" s="20"/>
      <c r="BA511" s="20"/>
      <c r="BB511" s="20"/>
      <c r="BC511" s="20"/>
      <c r="BE511" s="20">
        <v>0.17298497267759563</v>
      </c>
      <c r="BF511" s="9">
        <v>58.7</v>
      </c>
      <c r="BG511" s="9">
        <v>60.24930508547034</v>
      </c>
      <c r="BH511" s="9">
        <v>59.647330375370672</v>
      </c>
      <c r="BI511" s="9">
        <v>13.148058332869411</v>
      </c>
      <c r="BJ511" s="9">
        <v>61.016789690987551</v>
      </c>
      <c r="BK511" s="9">
        <v>59.841011497174826</v>
      </c>
      <c r="BL511" s="9">
        <v>54.569937176761982</v>
      </c>
      <c r="BM511" s="9">
        <f ca="1"/>
        <v>59.866450939749228</v>
      </c>
      <c r="BN511" s="9">
        <v>59.83103958312509</v>
      </c>
    </row>
    <row r="512" spans="1:66" x14ac:dyDescent="0.25">
      <c r="A512" s="6">
        <v>79.7</v>
      </c>
      <c r="B512" s="7" t="b">
        <v>1</v>
      </c>
      <c r="U512" s="9"/>
      <c r="V512" s="9"/>
      <c r="W512" s="10"/>
      <c r="X512" s="20"/>
      <c r="Y512" s="20"/>
      <c r="Z512" s="20"/>
      <c r="AA512" s="20"/>
      <c r="AB512" s="20"/>
      <c r="AC512" s="20"/>
      <c r="AD512" s="20"/>
      <c r="AE512" s="20"/>
      <c r="AG512" s="9"/>
      <c r="AH512" s="9"/>
      <c r="AI512" s="10"/>
      <c r="AJ512" s="20"/>
      <c r="AK512" s="20"/>
      <c r="AL512" s="20"/>
      <c r="AM512" s="20"/>
      <c r="AN512" s="20"/>
      <c r="AO512" s="20"/>
      <c r="AP512" s="20"/>
      <c r="AQ512" s="20"/>
      <c r="AS512" s="9"/>
      <c r="AT512" s="9"/>
      <c r="AU512" s="10"/>
      <c r="AV512" s="20"/>
      <c r="AW512" s="20"/>
      <c r="AX512" s="20"/>
      <c r="AY512" s="20"/>
      <c r="AZ512" s="20"/>
      <c r="BA512" s="20"/>
      <c r="BB512" s="20"/>
      <c r="BC512" s="20"/>
      <c r="BE512" s="20">
        <v>0.17332650273224043</v>
      </c>
      <c r="BF512" s="9">
        <v>58.8</v>
      </c>
      <c r="BG512" s="9">
        <v>60.262008661875328</v>
      </c>
      <c r="BH512" s="9">
        <v>59.659031929413494</v>
      </c>
      <c r="BI512" s="9">
        <v>13.176651861443636</v>
      </c>
      <c r="BJ512" s="9">
        <v>61.031341795686807</v>
      </c>
      <c r="BK512" s="9">
        <v>59.853038471610837</v>
      </c>
      <c r="BL512" s="9">
        <v>54.588015757555276</v>
      </c>
      <c r="BM512" s="9">
        <f ca="1"/>
        <v>59.878005455009806</v>
      </c>
      <c r="BN512" s="9">
        <v>59.845930335444898</v>
      </c>
    </row>
    <row r="513" spans="1:66" x14ac:dyDescent="0.25">
      <c r="A513" s="6">
        <v>79.5</v>
      </c>
      <c r="B513" s="7" t="b">
        <v>1</v>
      </c>
      <c r="U513" s="9"/>
      <c r="V513" s="9"/>
      <c r="W513" s="10"/>
      <c r="X513" s="20"/>
      <c r="Y513" s="20"/>
      <c r="Z513" s="20"/>
      <c r="AA513" s="20"/>
      <c r="AB513" s="20"/>
      <c r="AC513" s="20"/>
      <c r="AD513" s="20"/>
      <c r="AE513" s="20"/>
      <c r="AG513" s="9"/>
      <c r="AH513" s="9"/>
      <c r="AI513" s="10"/>
      <c r="AJ513" s="20"/>
      <c r="AK513" s="20"/>
      <c r="AL513" s="20"/>
      <c r="AM513" s="20"/>
      <c r="AN513" s="20"/>
      <c r="AO513" s="20"/>
      <c r="AP513" s="20"/>
      <c r="AQ513" s="20"/>
      <c r="AS513" s="9"/>
      <c r="AT513" s="9"/>
      <c r="AU513" s="10"/>
      <c r="AV513" s="20"/>
      <c r="AW513" s="20"/>
      <c r="AX513" s="20"/>
      <c r="AY513" s="20"/>
      <c r="AZ513" s="20"/>
      <c r="BA513" s="20"/>
      <c r="BB513" s="20"/>
      <c r="BC513" s="20"/>
      <c r="BE513" s="20">
        <v>0.17366803278688525</v>
      </c>
      <c r="BF513" s="9">
        <v>58.8</v>
      </c>
      <c r="BG513" s="9">
        <v>60.274696311411347</v>
      </c>
      <c r="BH513" s="9">
        <v>59.670721104137769</v>
      </c>
      <c r="BI513" s="9">
        <v>13.205257205525882</v>
      </c>
      <c r="BJ513" s="9">
        <v>61.045871811482129</v>
      </c>
      <c r="BK513" s="9">
        <v>59.865051995482546</v>
      </c>
      <c r="BL513" s="9">
        <v>54.606076535695749</v>
      </c>
      <c r="BM513" s="9">
        <f ca="1"/>
        <v>59.889546463964578</v>
      </c>
      <c r="BN513" s="9">
        <v>59.860804179855165</v>
      </c>
    </row>
    <row r="514" spans="1:66" x14ac:dyDescent="0.25">
      <c r="A514" s="6">
        <v>79.400000000000006</v>
      </c>
      <c r="B514" s="7" t="b">
        <v>1</v>
      </c>
      <c r="U514" s="9"/>
      <c r="V514" s="9"/>
      <c r="W514" s="10"/>
      <c r="X514" s="20"/>
      <c r="Y514" s="20"/>
      <c r="Z514" s="20"/>
      <c r="AA514" s="20"/>
      <c r="AB514" s="20"/>
      <c r="AC514" s="20"/>
      <c r="AD514" s="20"/>
      <c r="AE514" s="20"/>
      <c r="AG514" s="9"/>
      <c r="AH514" s="9"/>
      <c r="AI514" s="10"/>
      <c r="AJ514" s="20"/>
      <c r="AK514" s="20"/>
      <c r="AL514" s="20"/>
      <c r="AM514" s="20"/>
      <c r="AN514" s="20"/>
      <c r="AO514" s="20"/>
      <c r="AP514" s="20"/>
      <c r="AQ514" s="20"/>
      <c r="AS514" s="9"/>
      <c r="AT514" s="9"/>
      <c r="AU514" s="10"/>
      <c r="AV514" s="20"/>
      <c r="AW514" s="20"/>
      <c r="AX514" s="20"/>
      <c r="AY514" s="20"/>
      <c r="AZ514" s="20"/>
      <c r="BA514" s="20"/>
      <c r="BB514" s="20"/>
      <c r="BC514" s="20"/>
      <c r="BE514" s="20">
        <v>0.17400956284153005</v>
      </c>
      <c r="BF514" s="9">
        <v>58.8</v>
      </c>
      <c r="BG514" s="9">
        <v>60.287368096425496</v>
      </c>
      <c r="BH514" s="9">
        <v>59.682397948825368</v>
      </c>
      <c r="BI514" s="9">
        <v>13.233874374885051</v>
      </c>
      <c r="BJ514" s="9">
        <v>61.060379823543244</v>
      </c>
      <c r="BK514" s="9">
        <v>59.877052121796027</v>
      </c>
      <c r="BL514" s="9">
        <v>54.624119563672842</v>
      </c>
      <c r="BM514" s="9">
        <f ca="1"/>
        <v>59.901074016352837</v>
      </c>
      <c r="BN514" s="9">
        <v>59.875661175793866</v>
      </c>
    </row>
    <row r="515" spans="1:66" x14ac:dyDescent="0.25">
      <c r="A515" s="6">
        <v>79.099999999999994</v>
      </c>
      <c r="B515" s="7" t="b">
        <v>1</v>
      </c>
      <c r="U515" s="9"/>
      <c r="V515" s="9"/>
      <c r="W515" s="10"/>
      <c r="X515" s="20"/>
      <c r="Y515" s="20"/>
      <c r="Z515" s="20"/>
      <c r="AA515" s="20"/>
      <c r="AB515" s="20"/>
      <c r="AC515" s="20"/>
      <c r="AD515" s="20"/>
      <c r="AE515" s="20"/>
      <c r="AG515" s="9"/>
      <c r="AH515" s="9"/>
      <c r="AI515" s="10"/>
      <c r="AJ515" s="20"/>
      <c r="AK515" s="20"/>
      <c r="AL515" s="20"/>
      <c r="AM515" s="20"/>
      <c r="AN515" s="20"/>
      <c r="AO515" s="20"/>
      <c r="AP515" s="20"/>
      <c r="AQ515" s="20"/>
      <c r="AS515" s="9"/>
      <c r="AT515" s="9"/>
      <c r="AU515" s="10"/>
      <c r="AV515" s="20"/>
      <c r="AW515" s="20"/>
      <c r="AX515" s="20"/>
      <c r="AY515" s="20"/>
      <c r="AZ515" s="20"/>
      <c r="BA515" s="20"/>
      <c r="BB515" s="20"/>
      <c r="BC515" s="20"/>
      <c r="BE515" s="20">
        <v>0.17435109289617487</v>
      </c>
      <c r="BF515" s="9">
        <v>58.8</v>
      </c>
      <c r="BG515" s="9">
        <v>60.300024078918995</v>
      </c>
      <c r="BH515" s="9">
        <v>59.694062512491811</v>
      </c>
      <c r="BI515" s="9">
        <v>13.262503379302199</v>
      </c>
      <c r="BJ515" s="9">
        <v>61.074865916559631</v>
      </c>
      <c r="BK515" s="9">
        <v>59.889038903268691</v>
      </c>
      <c r="BL515" s="9">
        <v>54.642144893718594</v>
      </c>
      <c r="BM515" s="9">
        <f ca="1"/>
        <v>59.912588161646717</v>
      </c>
      <c r="BN515" s="9">
        <v>59.890501382385892</v>
      </c>
    </row>
    <row r="516" spans="1:66" x14ac:dyDescent="0.25">
      <c r="A516" s="6">
        <v>52.5</v>
      </c>
      <c r="B516" s="7" t="b">
        <v>1</v>
      </c>
      <c r="U516" s="9"/>
      <c r="V516" s="9"/>
      <c r="W516" s="10"/>
      <c r="X516" s="20"/>
      <c r="Y516" s="20"/>
      <c r="Z516" s="20"/>
      <c r="AA516" s="20"/>
      <c r="AB516" s="20"/>
      <c r="AC516" s="20"/>
      <c r="AD516" s="20"/>
      <c r="AE516" s="20"/>
      <c r="AG516" s="9"/>
      <c r="AH516" s="9"/>
      <c r="AI516" s="10"/>
      <c r="AJ516" s="20"/>
      <c r="AK516" s="20"/>
      <c r="AL516" s="20"/>
      <c r="AM516" s="20"/>
      <c r="AN516" s="20"/>
      <c r="AO516" s="20"/>
      <c r="AP516" s="20"/>
      <c r="AQ516" s="20"/>
      <c r="AS516" s="9"/>
      <c r="AT516" s="9"/>
      <c r="AU516" s="10"/>
      <c r="AV516" s="20"/>
      <c r="AW516" s="20"/>
      <c r="AX516" s="20"/>
      <c r="AY516" s="20"/>
      <c r="AZ516" s="20"/>
      <c r="BA516" s="20"/>
      <c r="BB516" s="20"/>
      <c r="BC516" s="20"/>
      <c r="BE516" s="20">
        <v>0.17469262295081966</v>
      </c>
      <c r="BF516" s="9">
        <v>58.9</v>
      </c>
      <c r="BG516" s="9">
        <v>60.312664320549828</v>
      </c>
      <c r="BH516" s="9">
        <v>59.705714843888387</v>
      </c>
      <c r="BI516" s="9">
        <v>13.29114422857049</v>
      </c>
      <c r="BJ516" s="9">
        <v>61.089330174744148</v>
      </c>
      <c r="BK516" s="9">
        <v>59.901012392331502</v>
      </c>
      <c r="BL516" s="9">
        <v>54.66015257780937</v>
      </c>
      <c r="BM516" s="9">
        <f ca="1"/>
        <v>59.924088949053193</v>
      </c>
      <c r="BN516" s="9">
        <v>59.905324858445397</v>
      </c>
    </row>
    <row r="517" spans="1:66" x14ac:dyDescent="0.25">
      <c r="A517" s="6">
        <v>58</v>
      </c>
      <c r="B517" s="7" t="b">
        <v>1</v>
      </c>
      <c r="U517" s="9"/>
      <c r="V517" s="9"/>
      <c r="W517" s="10"/>
      <c r="X517" s="20"/>
      <c r="Y517" s="20"/>
      <c r="Z517" s="20"/>
      <c r="AA517" s="20"/>
      <c r="AB517" s="20"/>
      <c r="AC517" s="20"/>
      <c r="AD517" s="20"/>
      <c r="AE517" s="20"/>
      <c r="AG517" s="9"/>
      <c r="AH517" s="9"/>
      <c r="AI517" s="10"/>
      <c r="AJ517" s="20"/>
      <c r="AK517" s="20"/>
      <c r="AL517" s="20"/>
      <c r="AM517" s="20"/>
      <c r="AN517" s="20"/>
      <c r="AO517" s="20"/>
      <c r="AP517" s="20"/>
      <c r="AQ517" s="20"/>
      <c r="AS517" s="9"/>
      <c r="AT517" s="9"/>
      <c r="AU517" s="10"/>
      <c r="AV517" s="20"/>
      <c r="AW517" s="20"/>
      <c r="AX517" s="20"/>
      <c r="AY517" s="20"/>
      <c r="AZ517" s="20"/>
      <c r="BA517" s="20"/>
      <c r="BB517" s="20"/>
      <c r="BC517" s="20"/>
      <c r="BE517" s="20">
        <v>0.17503415300546449</v>
      </c>
      <c r="BF517" s="9">
        <v>58.9</v>
      </c>
      <c r="BG517" s="9">
        <v>60.325288882635363</v>
      </c>
      <c r="BH517" s="9">
        <v>59.717354991503889</v>
      </c>
      <c r="BI517" s="9">
        <v>13.319796932495276</v>
      </c>
      <c r="BJ517" s="9">
        <v>61.103772681836674</v>
      </c>
      <c r="BK517" s="9">
        <v>59.912972641131063</v>
      </c>
      <c r="BL517" s="9">
        <v>54.678142667667629</v>
      </c>
      <c r="BM517" s="9">
        <f ca="1"/>
        <v>59.935576427516025</v>
      </c>
      <c r="BN517" s="9">
        <v>59.920131662477985</v>
      </c>
    </row>
    <row r="518" spans="1:66" x14ac:dyDescent="0.25">
      <c r="A518" s="6">
        <v>49.9</v>
      </c>
      <c r="B518" s="7" t="b">
        <v>1</v>
      </c>
      <c r="U518" s="9"/>
      <c r="V518" s="9"/>
      <c r="W518" s="10"/>
      <c r="X518" s="20"/>
      <c r="Y518" s="20"/>
      <c r="Z518" s="20"/>
      <c r="AA518" s="20"/>
      <c r="AB518" s="20"/>
      <c r="AC518" s="20"/>
      <c r="AD518" s="20"/>
      <c r="AE518" s="20"/>
      <c r="AG518" s="9"/>
      <c r="AH518" s="9"/>
      <c r="AI518" s="10"/>
      <c r="AJ518" s="20"/>
      <c r="AK518" s="20"/>
      <c r="AL518" s="20"/>
      <c r="AM518" s="20"/>
      <c r="AN518" s="20"/>
      <c r="AO518" s="20"/>
      <c r="AP518" s="20"/>
      <c r="AQ518" s="20"/>
      <c r="AS518" s="9"/>
      <c r="AT518" s="9"/>
      <c r="AU518" s="10"/>
      <c r="AV518" s="20"/>
      <c r="AW518" s="20"/>
      <c r="AX518" s="20"/>
      <c r="AY518" s="20"/>
      <c r="AZ518" s="20"/>
      <c r="BA518" s="20"/>
      <c r="BB518" s="20"/>
      <c r="BC518" s="20"/>
      <c r="BE518" s="20">
        <v>0.17537568306010928</v>
      </c>
      <c r="BF518" s="9">
        <v>58.9</v>
      </c>
      <c r="BG518" s="9">
        <v>60.337897826154936</v>
      </c>
      <c r="BH518" s="9">
        <v>59.728983003566817</v>
      </c>
      <c r="BI518" s="9">
        <v>13.348461500894082</v>
      </c>
      <c r="BJ518" s="9">
        <v>61.118193521107706</v>
      </c>
      <c r="BK518" s="9">
        <v>59.924919701531834</v>
      </c>
      <c r="BL518" s="9">
        <v>54.696115214763623</v>
      </c>
      <c r="BM518" s="9">
        <f ca="1"/>
        <v>59.947050645717738</v>
      </c>
      <c r="BN518" s="9">
        <v>59.93492185268299</v>
      </c>
    </row>
    <row r="519" spans="1:66" x14ac:dyDescent="0.25">
      <c r="A519" s="6">
        <v>53</v>
      </c>
      <c r="B519" s="7" t="b">
        <v>1</v>
      </c>
      <c r="U519" s="9"/>
      <c r="V519" s="9"/>
      <c r="W519" s="10"/>
      <c r="X519" s="20"/>
      <c r="Y519" s="20"/>
      <c r="Z519" s="20"/>
      <c r="AA519" s="20"/>
      <c r="AB519" s="20"/>
      <c r="AC519" s="20"/>
      <c r="AD519" s="20"/>
      <c r="AE519" s="20"/>
      <c r="AG519" s="9"/>
      <c r="AH519" s="9"/>
      <c r="AI519" s="10"/>
      <c r="AJ519" s="20"/>
      <c r="AK519" s="20"/>
      <c r="AL519" s="20"/>
      <c r="AM519" s="20"/>
      <c r="AN519" s="20"/>
      <c r="AO519" s="20"/>
      <c r="AP519" s="20"/>
      <c r="AQ519" s="20"/>
      <c r="AS519" s="9"/>
      <c r="AT519" s="9"/>
      <c r="AU519" s="10"/>
      <c r="AV519" s="20"/>
      <c r="AW519" s="20"/>
      <c r="AX519" s="20"/>
      <c r="AY519" s="20"/>
      <c r="AZ519" s="20"/>
      <c r="BA519" s="20"/>
      <c r="BB519" s="20"/>
      <c r="BC519" s="20"/>
      <c r="BE519" s="20">
        <v>0.17571721311475411</v>
      </c>
      <c r="BF519" s="9">
        <v>58.9</v>
      </c>
      <c r="BG519" s="9">
        <v>60.350491211752384</v>
      </c>
      <c r="BH519" s="9">
        <v>59.740598928047234</v>
      </c>
      <c r="BI519" s="9">
        <v>13.377137943596615</v>
      </c>
      <c r="BJ519" s="9">
        <v>61.132592775361921</v>
      </c>
      <c r="BK519" s="9">
        <v>59.936853625118175</v>
      </c>
      <c r="BL519" s="9">
        <v>54.714070270317166</v>
      </c>
      <c r="BM519" s="9">
        <f ca="1"/>
        <v>59.958511652081498</v>
      </c>
      <c r="BN519" s="9">
        <v>59.949695486955683</v>
      </c>
    </row>
    <row r="520" spans="1:66" x14ac:dyDescent="0.25">
      <c r="A520" s="6">
        <v>49.8</v>
      </c>
      <c r="B520" s="7" t="b">
        <v>1</v>
      </c>
      <c r="U520" s="9"/>
      <c r="V520" s="9"/>
      <c r="W520" s="10"/>
      <c r="X520" s="20"/>
      <c r="Y520" s="20"/>
      <c r="Z520" s="20"/>
      <c r="AA520" s="20"/>
      <c r="AB520" s="20"/>
      <c r="AC520" s="20"/>
      <c r="AD520" s="20"/>
      <c r="AE520" s="20"/>
      <c r="AG520" s="9"/>
      <c r="AH520" s="9"/>
      <c r="AI520" s="10"/>
      <c r="AJ520" s="20"/>
      <c r="AK520" s="20"/>
      <c r="AL520" s="20"/>
      <c r="AM520" s="20"/>
      <c r="AN520" s="20"/>
      <c r="AO520" s="20"/>
      <c r="AP520" s="20"/>
      <c r="AQ520" s="20"/>
      <c r="AS520" s="9"/>
      <c r="AT520" s="9"/>
      <c r="AU520" s="10"/>
      <c r="AV520" s="20"/>
      <c r="AW520" s="20"/>
      <c r="AX520" s="20"/>
      <c r="AY520" s="20"/>
      <c r="AZ520" s="20"/>
      <c r="BA520" s="20"/>
      <c r="BB520" s="20"/>
      <c r="BC520" s="20"/>
      <c r="BE520" s="20">
        <v>0.1760587431693989</v>
      </c>
      <c r="BF520" s="9">
        <v>58.9</v>
      </c>
      <c r="BG520" s="9">
        <v>60.363069099738645</v>
      </c>
      <c r="BH520" s="9">
        <v>59.752202812658766</v>
      </c>
      <c r="BI520" s="9">
        <v>13.405826270444836</v>
      </c>
      <c r="BJ520" s="9">
        <v>61.146970526941679</v>
      </c>
      <c r="BK520" s="9">
        <v>59.948774463196486</v>
      </c>
      <c r="BL520" s="9">
        <v>54.732007885299303</v>
      </c>
      <c r="BM520" s="9">
        <f ca="1"/>
        <v>59.969959494773022</v>
      </c>
      <c r="BN520" s="9">
        <v>59.964452622889439</v>
      </c>
    </row>
    <row r="521" spans="1:66" x14ac:dyDescent="0.25">
      <c r="A521" s="6">
        <v>49.2</v>
      </c>
      <c r="B521" s="7" t="b">
        <v>1</v>
      </c>
      <c r="U521" s="9"/>
      <c r="V521" s="9"/>
      <c r="W521" s="10"/>
      <c r="X521" s="20"/>
      <c r="Y521" s="20"/>
      <c r="Z521" s="20"/>
      <c r="AA521" s="20"/>
      <c r="AB521" s="20"/>
      <c r="AC521" s="20"/>
      <c r="AD521" s="20"/>
      <c r="AE521" s="20"/>
      <c r="AG521" s="9"/>
      <c r="AH521" s="9"/>
      <c r="AI521" s="10"/>
      <c r="AJ521" s="20"/>
      <c r="AK521" s="20"/>
      <c r="AL521" s="20"/>
      <c r="AM521" s="20"/>
      <c r="AN521" s="20"/>
      <c r="AO521" s="20"/>
      <c r="AP521" s="20"/>
      <c r="AQ521" s="20"/>
      <c r="AS521" s="9"/>
      <c r="AT521" s="9"/>
      <c r="AU521" s="10"/>
      <c r="AV521" s="20"/>
      <c r="AW521" s="20"/>
      <c r="AX521" s="20"/>
      <c r="AY521" s="20"/>
      <c r="AZ521" s="20"/>
      <c r="BA521" s="20"/>
      <c r="BB521" s="20"/>
      <c r="BC521" s="20"/>
      <c r="BE521" s="20">
        <v>0.17640027322404372</v>
      </c>
      <c r="BF521" s="9">
        <v>58.9</v>
      </c>
      <c r="BG521" s="9">
        <v>60.37563155009417</v>
      </c>
      <c r="BH521" s="9">
        <v>59.763794704860409</v>
      </c>
      <c r="BI521" s="9">
        <v>13.434526491292914</v>
      </c>
      <c r="BJ521" s="9">
        <v>61.161326857730543</v>
      </c>
      <c r="BK521" s="9">
        <v>59.960682266797278</v>
      </c>
      <c r="BL521" s="9">
        <v>54.749928110433999</v>
      </c>
      <c r="BM521" s="9">
        <f ca="1"/>
        <v>59.981394221702516</v>
      </c>
      <c r="BN521" s="9">
        <v>59.97919331777797</v>
      </c>
    </row>
    <row r="522" spans="1:66" x14ac:dyDescent="0.25">
      <c r="A522" s="6">
        <v>48.6</v>
      </c>
      <c r="B522" s="7" t="b">
        <v>1</v>
      </c>
      <c r="U522" s="9"/>
      <c r="V522" s="9"/>
      <c r="W522" s="10"/>
      <c r="X522" s="20"/>
      <c r="Y522" s="20"/>
      <c r="Z522" s="20"/>
      <c r="AA522" s="20"/>
      <c r="AB522" s="20"/>
      <c r="AC522" s="20"/>
      <c r="AD522" s="20"/>
      <c r="AE522" s="20"/>
      <c r="AG522" s="9"/>
      <c r="AH522" s="9"/>
      <c r="AI522" s="10"/>
      <c r="AJ522" s="20"/>
      <c r="AK522" s="20"/>
      <c r="AL522" s="20"/>
      <c r="AM522" s="20"/>
      <c r="AN522" s="20"/>
      <c r="AO522" s="20"/>
      <c r="AP522" s="20"/>
      <c r="AQ522" s="20"/>
      <c r="AS522" s="9"/>
      <c r="AT522" s="9"/>
      <c r="AU522" s="10"/>
      <c r="AV522" s="20"/>
      <c r="AW522" s="20"/>
      <c r="AX522" s="20"/>
      <c r="AY522" s="20"/>
      <c r="AZ522" s="20"/>
      <c r="BA522" s="20"/>
      <c r="BB522" s="20"/>
      <c r="BC522" s="20"/>
      <c r="BE522" s="20">
        <v>0.17674180327868852</v>
      </c>
      <c r="BF522" s="9">
        <v>58.9</v>
      </c>
      <c r="BG522" s="9">
        <v>60.38817862247145</v>
      </c>
      <c r="BH522" s="9">
        <v>59.775374651858435</v>
      </c>
      <c r="BI522" s="9">
        <v>13.463238616007295</v>
      </c>
      <c r="BJ522" s="9">
        <v>61.175661849156761</v>
      </c>
      <c r="BK522" s="9">
        <v>59.972577086677227</v>
      </c>
      <c r="BL522" s="9">
        <v>54.767830996199834</v>
      </c>
      <c r="BM522" s="9">
        <f ca="1"/>
        <v>59.992815880526507</v>
      </c>
      <c r="BN522" s="9">
        <v>59.99391762861741</v>
      </c>
    </row>
    <row r="523" spans="1:66" x14ac:dyDescent="0.25">
      <c r="A523" s="6">
        <v>47.6</v>
      </c>
      <c r="B523" s="7" t="b">
        <v>1</v>
      </c>
      <c r="U523" s="9"/>
      <c r="V523" s="9"/>
      <c r="W523" s="10"/>
      <c r="X523" s="20"/>
      <c r="Y523" s="20"/>
      <c r="Z523" s="20"/>
      <c r="AA523" s="20"/>
      <c r="AB523" s="20"/>
      <c r="AC523" s="20"/>
      <c r="AD523" s="20"/>
      <c r="AE523" s="20"/>
      <c r="AG523" s="9"/>
      <c r="AH523" s="9"/>
      <c r="AI523" s="10"/>
      <c r="AJ523" s="20"/>
      <c r="AK523" s="20"/>
      <c r="AL523" s="20"/>
      <c r="AM523" s="20"/>
      <c r="AN523" s="20"/>
      <c r="AO523" s="20"/>
      <c r="AP523" s="20"/>
      <c r="AQ523" s="20"/>
      <c r="AS523" s="9"/>
      <c r="AT523" s="9"/>
      <c r="AU523" s="10"/>
      <c r="AV523" s="20"/>
      <c r="AW523" s="20"/>
      <c r="AX523" s="20"/>
      <c r="AY523" s="20"/>
      <c r="AZ523" s="20"/>
      <c r="BA523" s="20"/>
      <c r="BB523" s="20"/>
      <c r="BC523" s="20"/>
      <c r="BE523" s="20">
        <v>0.17708333333333334</v>
      </c>
      <c r="BF523" s="9">
        <v>58.9</v>
      </c>
      <c r="BG523" s="9">
        <v>60.400710376197523</v>
      </c>
      <c r="BH523" s="9">
        <v>59.786942700608314</v>
      </c>
      <c r="BI523" s="9">
        <v>13.491962654466727</v>
      </c>
      <c r="BJ523" s="9">
        <v>61.189975582196631</v>
      </c>
      <c r="BK523" s="9">
        <v>59.984458973321196</v>
      </c>
      <c r="BL523" s="9">
        <v>54.785716592831626</v>
      </c>
      <c r="BM523" s="9">
        <f ca="1"/>
        <v>60.004224518649664</v>
      </c>
      <c r="BN523" s="9">
        <v>60.008625612108531</v>
      </c>
    </row>
    <row r="524" spans="1:66" x14ac:dyDescent="0.25">
      <c r="A524" s="6">
        <v>46.8</v>
      </c>
      <c r="B524" s="7" t="b">
        <v>1</v>
      </c>
      <c r="U524" s="9"/>
      <c r="V524" s="9"/>
      <c r="W524" s="10"/>
      <c r="X524" s="20"/>
      <c r="Y524" s="20"/>
      <c r="Z524" s="20"/>
      <c r="AA524" s="20"/>
      <c r="AB524" s="20"/>
      <c r="AC524" s="20"/>
      <c r="AD524" s="20"/>
      <c r="AE524" s="20"/>
      <c r="AG524" s="9"/>
      <c r="AH524" s="9"/>
      <c r="AI524" s="10"/>
      <c r="AJ524" s="20"/>
      <c r="AK524" s="20"/>
      <c r="AL524" s="20"/>
      <c r="AM524" s="20"/>
      <c r="AN524" s="20"/>
      <c r="AO524" s="20"/>
      <c r="AP524" s="20"/>
      <c r="AQ524" s="20"/>
      <c r="AS524" s="9"/>
      <c r="AT524" s="9"/>
      <c r="AU524" s="10"/>
      <c r="AV524" s="20"/>
      <c r="AW524" s="20"/>
      <c r="AX524" s="20"/>
      <c r="AY524" s="20"/>
      <c r="AZ524" s="20"/>
      <c r="BA524" s="20"/>
      <c r="BB524" s="20"/>
      <c r="BC524" s="20"/>
      <c r="BE524" s="20">
        <v>0.17742486338797814</v>
      </c>
      <c r="BF524" s="9">
        <v>59</v>
      </c>
      <c r="BG524" s="9">
        <v>60.413226870276297</v>
      </c>
      <c r="BH524" s="9">
        <v>59.798498897816565</v>
      </c>
      <c r="BI524" s="9">
        <v>13.520698616562214</v>
      </c>
      <c r="BJ524" s="9">
        <v>61.204268137377952</v>
      </c>
      <c r="BK524" s="9">
        <v>59.996327976944286</v>
      </c>
      <c r="BL524" s="9">
        <v>54.803584950322119</v>
      </c>
      <c r="BM524" s="9">
        <f ca="1"/>
        <v>60.015620183226702</v>
      </c>
      <c r="BN524" s="9">
        <v>60.023317324658784</v>
      </c>
    </row>
    <row r="525" spans="1:66" x14ac:dyDescent="0.25">
      <c r="A525" s="6">
        <v>46.3</v>
      </c>
      <c r="B525" s="7" t="b">
        <v>1</v>
      </c>
      <c r="U525" s="9"/>
      <c r="V525" s="9"/>
      <c r="W525" s="10"/>
      <c r="X525" s="20"/>
      <c r="Y525" s="20"/>
      <c r="Z525" s="20"/>
      <c r="AA525" s="20"/>
      <c r="AB525" s="20"/>
      <c r="AC525" s="20"/>
      <c r="AD525" s="20"/>
      <c r="AE525" s="20"/>
      <c r="AG525" s="9"/>
      <c r="AH525" s="9"/>
      <c r="AI525" s="10"/>
      <c r="AJ525" s="20"/>
      <c r="AK525" s="20"/>
      <c r="AL525" s="20"/>
      <c r="AM525" s="20"/>
      <c r="AN525" s="20"/>
      <c r="AO525" s="20"/>
      <c r="AP525" s="20"/>
      <c r="AQ525" s="20"/>
      <c r="AS525" s="9"/>
      <c r="AT525" s="9"/>
      <c r="AU525" s="10"/>
      <c r="AV525" s="20"/>
      <c r="AW525" s="20"/>
      <c r="AX525" s="20"/>
      <c r="AY525" s="20"/>
      <c r="AZ525" s="20"/>
      <c r="BA525" s="20"/>
      <c r="BB525" s="20"/>
      <c r="BC525" s="20"/>
      <c r="BE525" s="20">
        <v>0.17776639344262296</v>
      </c>
      <c r="BF525" s="9">
        <v>59</v>
      </c>
      <c r="BG525" s="9">
        <v>60.425728163391113</v>
      </c>
      <c r="BH525" s="9">
        <v>59.810043289942591</v>
      </c>
      <c r="BI525" s="9">
        <v>13.549446512197131</v>
      </c>
      <c r="BJ525" s="9">
        <v>61.218539594783365</v>
      </c>
      <c r="BK525" s="9">
        <v>60.0081841474938</v>
      </c>
      <c r="BL525" s="9">
        <v>54.821436118423577</v>
      </c>
      <c r="BM525" s="9">
        <f ca="1"/>
        <v>60.027002921164168</v>
      </c>
      <c r="BN525" s="9">
        <v>60.037992822384439</v>
      </c>
    </row>
    <row r="526" spans="1:66" x14ac:dyDescent="0.25">
      <c r="A526" s="6">
        <v>45.9</v>
      </c>
      <c r="B526" s="7" t="b">
        <v>1</v>
      </c>
      <c r="U526" s="9"/>
      <c r="V526" s="9"/>
      <c r="W526" s="10"/>
      <c r="X526" s="20"/>
      <c r="Y526" s="20"/>
      <c r="Z526" s="20"/>
      <c r="AA526" s="20"/>
      <c r="AB526" s="20"/>
      <c r="AC526" s="20"/>
      <c r="AD526" s="20"/>
      <c r="AE526" s="20"/>
      <c r="AG526" s="9"/>
      <c r="AH526" s="9"/>
      <c r="AI526" s="10"/>
      <c r="AJ526" s="20"/>
      <c r="AK526" s="20"/>
      <c r="AL526" s="20"/>
      <c r="AM526" s="20"/>
      <c r="AN526" s="20"/>
      <c r="AO526" s="20"/>
      <c r="AP526" s="20"/>
      <c r="AQ526" s="20"/>
      <c r="AS526" s="9"/>
      <c r="AT526" s="9"/>
      <c r="AU526" s="10"/>
      <c r="AV526" s="20"/>
      <c r="AW526" s="20"/>
      <c r="AX526" s="20"/>
      <c r="AY526" s="20"/>
      <c r="AZ526" s="20"/>
      <c r="BA526" s="20"/>
      <c r="BB526" s="20"/>
      <c r="BC526" s="20"/>
      <c r="BE526" s="20">
        <v>0.17810792349726776</v>
      </c>
      <c r="BF526" s="9">
        <v>59</v>
      </c>
      <c r="BG526" s="9">
        <v>60.438214313907032</v>
      </c>
      <c r="BH526" s="9">
        <v>59.821575923200655</v>
      </c>
      <c r="BI526" s="9">
        <v>13.578206351287152</v>
      </c>
      <c r="BJ526" s="9">
        <v>61.232790034053679</v>
      </c>
      <c r="BK526" s="9">
        <v>60.020027534651263</v>
      </c>
      <c r="BL526" s="9">
        <v>54.839270146649426</v>
      </c>
      <c r="BM526" s="9">
        <f ca="1"/>
        <v>60.038372779122234</v>
      </c>
      <c r="BN526" s="9">
        <v>60.052652161112661</v>
      </c>
    </row>
    <row r="527" spans="1:66" x14ac:dyDescent="0.25">
      <c r="A527" s="6">
        <v>45.7</v>
      </c>
      <c r="B527" s="7" t="b">
        <v>1</v>
      </c>
      <c r="U527" s="9"/>
      <c r="V527" s="9"/>
      <c r="W527" s="10"/>
      <c r="X527" s="20"/>
      <c r="Y527" s="20"/>
      <c r="Z527" s="20"/>
      <c r="AA527" s="20"/>
      <c r="AB527" s="20"/>
      <c r="AC527" s="20"/>
      <c r="AD527" s="20"/>
      <c r="AE527" s="20"/>
      <c r="AG527" s="9"/>
      <c r="AH527" s="9"/>
      <c r="AI527" s="10"/>
      <c r="AJ527" s="20"/>
      <c r="AK527" s="20"/>
      <c r="AL527" s="20"/>
      <c r="AM527" s="20"/>
      <c r="AN527" s="20"/>
      <c r="AO527" s="20"/>
      <c r="AP527" s="20"/>
      <c r="AQ527" s="20"/>
      <c r="AS527" s="9"/>
      <c r="AT527" s="9"/>
      <c r="AU527" s="10"/>
      <c r="AV527" s="20"/>
      <c r="AW527" s="20"/>
      <c r="AX527" s="20"/>
      <c r="AY527" s="20"/>
      <c r="AZ527" s="20"/>
      <c r="BA527" s="20"/>
      <c r="BB527" s="20"/>
      <c r="BC527" s="20"/>
      <c r="BE527" s="20">
        <v>0.17844945355191258</v>
      </c>
      <c r="BF527" s="9">
        <v>59</v>
      </c>
      <c r="BG527" s="9">
        <v>60.450685379873228</v>
      </c>
      <c r="BH527" s="9">
        <v>59.833096843561258</v>
      </c>
      <c r="BI527" s="9">
        <v>13.606978143760347</v>
      </c>
      <c r="BJ527" s="9">
        <v>61.247019534391178</v>
      </c>
      <c r="BK527" s="9">
        <v>60.031858187834359</v>
      </c>
      <c r="BL527" s="9">
        <v>54.85708708427584</v>
      </c>
      <c r="BM527" s="9">
        <f ca="1"/>
        <v>60.049729803516485</v>
      </c>
      <c r="BN527" s="9">
        <v>60.067295396383557</v>
      </c>
    </row>
    <row r="528" spans="1:66" x14ac:dyDescent="0.25">
      <c r="A528" s="6">
        <v>45.7</v>
      </c>
      <c r="B528" s="7" t="b">
        <v>1</v>
      </c>
      <c r="U528" s="9"/>
      <c r="V528" s="9"/>
      <c r="W528" s="10"/>
      <c r="X528" s="20"/>
      <c r="Y528" s="20"/>
      <c r="Z528" s="20"/>
      <c r="AA528" s="20"/>
      <c r="AB528" s="20"/>
      <c r="AC528" s="20"/>
      <c r="AD528" s="20"/>
      <c r="AE528" s="20"/>
      <c r="AG528" s="9"/>
      <c r="AH528" s="9"/>
      <c r="AI528" s="10"/>
      <c r="AJ528" s="20"/>
      <c r="AK528" s="20"/>
      <c r="AL528" s="20"/>
      <c r="AM528" s="20"/>
      <c r="AN528" s="20"/>
      <c r="AO528" s="20"/>
      <c r="AP528" s="20"/>
      <c r="AQ528" s="20"/>
      <c r="AS528" s="9"/>
      <c r="AT528" s="9"/>
      <c r="AU528" s="10"/>
      <c r="AV528" s="20"/>
      <c r="AW528" s="20"/>
      <c r="AX528" s="20"/>
      <c r="AY528" s="20"/>
      <c r="AZ528" s="20"/>
      <c r="BA528" s="20"/>
      <c r="BB528" s="20"/>
      <c r="BC528" s="20"/>
      <c r="BE528" s="20">
        <v>0.17879098360655737</v>
      </c>
      <c r="BF528" s="9">
        <v>59</v>
      </c>
      <c r="BG528" s="9">
        <v>60.463141419025334</v>
      </c>
      <c r="BH528" s="9">
        <v>59.844606096753537</v>
      </c>
      <c r="BI528" s="9">
        <v>13.635761899557163</v>
      </c>
      <c r="BJ528" s="9">
        <v>61.261228174562916</v>
      </c>
      <c r="BK528" s="9">
        <v>60.043676156198877</v>
      </c>
      <c r="BL528" s="9">
        <v>54.874886980343319</v>
      </c>
      <c r="BM528" s="9">
        <f ca="1"/>
        <v>60.061074040519728</v>
      </c>
      <c r="BN528" s="9">
        <v>60.081922583452211</v>
      </c>
    </row>
    <row r="529" spans="1:66" x14ac:dyDescent="0.25">
      <c r="A529" s="6">
        <v>45.6</v>
      </c>
      <c r="B529" s="7" t="b">
        <v>1</v>
      </c>
      <c r="U529" s="9"/>
      <c r="V529" s="9"/>
      <c r="W529" s="10"/>
      <c r="X529" s="20"/>
      <c r="Y529" s="20"/>
      <c r="Z529" s="20"/>
      <c r="AA529" s="20"/>
      <c r="AB529" s="20"/>
      <c r="AC529" s="20"/>
      <c r="AD529" s="20"/>
      <c r="AE529" s="20"/>
      <c r="AG529" s="9"/>
      <c r="AH529" s="9"/>
      <c r="AI529" s="10"/>
      <c r="AJ529" s="20"/>
      <c r="AK529" s="20"/>
      <c r="AL529" s="20"/>
      <c r="AM529" s="20"/>
      <c r="AN529" s="20"/>
      <c r="AO529" s="20"/>
      <c r="AP529" s="20"/>
      <c r="AQ529" s="20"/>
      <c r="AS529" s="9"/>
      <c r="AT529" s="9"/>
      <c r="AU529" s="10"/>
      <c r="AV529" s="20"/>
      <c r="AW529" s="20"/>
      <c r="AX529" s="20"/>
      <c r="AY529" s="20"/>
      <c r="AZ529" s="20"/>
      <c r="BA529" s="20"/>
      <c r="BB529" s="20"/>
      <c r="BC529" s="20"/>
      <c r="BE529" s="20">
        <v>0.1791325136612022</v>
      </c>
      <c r="BF529" s="9">
        <v>59.1</v>
      </c>
      <c r="BG529" s="9">
        <v>60.475582488787794</v>
      </c>
      <c r="BH529" s="9">
        <v>59.856103728266419</v>
      </c>
      <c r="BI529" s="9">
        <v>13.664557628630453</v>
      </c>
      <c r="BJ529" s="9">
        <v>61.275416032903898</v>
      </c>
      <c r="BK529" s="9">
        <v>60.055481488640673</v>
      </c>
      <c r="BL529" s="9">
        <v>54.892669883658314</v>
      </c>
      <c r="BM529" s="9">
        <f ca="1"/>
        <v>60.07240553606367</v>
      </c>
      <c r="BN529" s="9">
        <v>60.096533777290759</v>
      </c>
    </row>
    <row r="530" spans="1:66" x14ac:dyDescent="0.25">
      <c r="A530" s="6">
        <v>45.6</v>
      </c>
      <c r="B530" s="7" t="b">
        <v>1</v>
      </c>
      <c r="U530" s="9"/>
      <c r="V530" s="9"/>
      <c r="W530" s="10"/>
      <c r="X530" s="20"/>
      <c r="Y530" s="20"/>
      <c r="Z530" s="20"/>
      <c r="AA530" s="20"/>
      <c r="AB530" s="20"/>
      <c r="AC530" s="20"/>
      <c r="AD530" s="20"/>
      <c r="AE530" s="20"/>
      <c r="AG530" s="9"/>
      <c r="AH530" s="9"/>
      <c r="AI530" s="10"/>
      <c r="AJ530" s="20"/>
      <c r="AK530" s="20"/>
      <c r="AL530" s="20"/>
      <c r="AM530" s="20"/>
      <c r="AN530" s="20"/>
      <c r="AO530" s="20"/>
      <c r="AP530" s="20"/>
      <c r="AQ530" s="20"/>
      <c r="AS530" s="9"/>
      <c r="AT530" s="9"/>
      <c r="AU530" s="10"/>
      <c r="AV530" s="20"/>
      <c r="AW530" s="20"/>
      <c r="AX530" s="20"/>
      <c r="AY530" s="20"/>
      <c r="AZ530" s="20"/>
      <c r="BA530" s="20"/>
      <c r="BB530" s="20"/>
      <c r="BC530" s="20"/>
      <c r="BE530" s="20">
        <v>0.17947404371584699</v>
      </c>
      <c r="BF530" s="9">
        <v>59.1</v>
      </c>
      <c r="BG530" s="9">
        <v>60.488008646276114</v>
      </c>
      <c r="BH530" s="9">
        <v>59.867589783350802</v>
      </c>
      <c r="BI530" s="9">
        <v>13.693365340945476</v>
      </c>
      <c r="BJ530" s="9">
        <v>61.289583187320353</v>
      </c>
      <c r="BK530" s="9">
        <v>60.067274233797512</v>
      </c>
      <c r="BL530" s="9">
        <v>54.910435842794712</v>
      </c>
      <c r="BM530" s="9">
        <f ca="1"/>
        <v>60.083724335840742</v>
      </c>
      <c r="BN530" s="9">
        <v>60.111129032590298</v>
      </c>
    </row>
    <row r="531" spans="1:66" x14ac:dyDescent="0.25">
      <c r="A531" s="6">
        <v>46</v>
      </c>
      <c r="B531" s="7" t="b">
        <v>1</v>
      </c>
      <c r="U531" s="9"/>
      <c r="V531" s="9"/>
      <c r="W531" s="10"/>
      <c r="X531" s="20"/>
      <c r="Y531" s="20"/>
      <c r="Z531" s="20"/>
      <c r="AA531" s="20"/>
      <c r="AB531" s="20"/>
      <c r="AC531" s="20"/>
      <c r="AD531" s="20"/>
      <c r="AE531" s="20"/>
      <c r="AG531" s="9"/>
      <c r="AH531" s="9"/>
      <c r="AI531" s="10"/>
      <c r="AJ531" s="20"/>
      <c r="AK531" s="20"/>
      <c r="AL531" s="20"/>
      <c r="AM531" s="20"/>
      <c r="AN531" s="20"/>
      <c r="AO531" s="20"/>
      <c r="AP531" s="20"/>
      <c r="AQ531" s="20"/>
      <c r="AS531" s="9"/>
      <c r="AT531" s="9"/>
      <c r="AU531" s="10"/>
      <c r="AV531" s="20"/>
      <c r="AW531" s="20"/>
      <c r="AX531" s="20"/>
      <c r="AY531" s="20"/>
      <c r="AZ531" s="20"/>
      <c r="BA531" s="20"/>
      <c r="BB531" s="20"/>
      <c r="BC531" s="20"/>
      <c r="BE531" s="20">
        <v>0.17981557377049182</v>
      </c>
      <c r="BF531" s="9">
        <v>59.1</v>
      </c>
      <c r="BG531" s="9">
        <v>60.500419948299246</v>
      </c>
      <c r="BH531" s="9">
        <v>59.879064307021331</v>
      </c>
      <c r="BI531" s="9">
        <v>13.72218504647997</v>
      </c>
      <c r="BJ531" s="9">
        <v>61.303729715292882</v>
      </c>
      <c r="BK531" s="9">
        <v>60.079054440051031</v>
      </c>
      <c r="BL531" s="9">
        <v>54.928184906095453</v>
      </c>
      <c r="BM531" s="9">
        <f ca="1"/>
        <v>60.09503048530577</v>
      </c>
      <c r="BN531" s="9">
        <v>60.125708403762971</v>
      </c>
    </row>
    <row r="532" spans="1:66" x14ac:dyDescent="0.25">
      <c r="A532" s="6">
        <v>53.1</v>
      </c>
      <c r="B532" s="7" t="b">
        <v>1</v>
      </c>
      <c r="U532" s="9"/>
      <c r="V532" s="9"/>
      <c r="W532" s="10"/>
      <c r="X532" s="20"/>
      <c r="Y532" s="20"/>
      <c r="Z532" s="20"/>
      <c r="AA532" s="20"/>
      <c r="AB532" s="20"/>
      <c r="AC532" s="20"/>
      <c r="AD532" s="20"/>
      <c r="AE532" s="20"/>
      <c r="AG532" s="9"/>
      <c r="AH532" s="9"/>
      <c r="AI532" s="10"/>
      <c r="AJ532" s="20"/>
      <c r="AK532" s="20"/>
      <c r="AL532" s="20"/>
      <c r="AM532" s="20"/>
      <c r="AN532" s="20"/>
      <c r="AO532" s="20"/>
      <c r="AP532" s="20"/>
      <c r="AQ532" s="20"/>
      <c r="AS532" s="9"/>
      <c r="AT532" s="9"/>
      <c r="AU532" s="10"/>
      <c r="AV532" s="20"/>
      <c r="AW532" s="20"/>
      <c r="AX532" s="20"/>
      <c r="AY532" s="20"/>
      <c r="AZ532" s="20"/>
      <c r="BA532" s="20"/>
      <c r="BB532" s="20"/>
      <c r="BC532" s="20"/>
      <c r="BE532" s="20">
        <v>0.18015710382513661</v>
      </c>
      <c r="BF532" s="9">
        <v>59.1</v>
      </c>
      <c r="BG532" s="9">
        <v>60.512816451361729</v>
      </c>
      <c r="BH532" s="9">
        <v>59.890527344057695</v>
      </c>
      <c r="BI532" s="9">
        <v>13.751016755224104</v>
      </c>
      <c r="BJ532" s="9">
        <v>61.317855693879579</v>
      </c>
      <c r="BK532" s="9">
        <v>60.090822155528571</v>
      </c>
      <c r="BL532" s="9">
        <v>54.945917121674029</v>
      </c>
      <c r="BM532" s="9">
        <f ca="1"/>
        <v>60.106324029677666</v>
      </c>
      <c r="BN532" s="9">
        <v>60.140271944943876</v>
      </c>
    </row>
    <row r="533" spans="1:66" x14ac:dyDescent="0.25">
      <c r="A533" s="6">
        <v>52.6</v>
      </c>
      <c r="B533" s="7" t="b">
        <v>1</v>
      </c>
      <c r="U533" s="9"/>
      <c r="V533" s="9"/>
      <c r="W533" s="10"/>
      <c r="X533" s="20"/>
      <c r="Y533" s="20"/>
      <c r="Z533" s="20"/>
      <c r="AA533" s="20"/>
      <c r="AB533" s="20"/>
      <c r="AC533" s="20"/>
      <c r="AD533" s="20"/>
      <c r="AE533" s="20"/>
      <c r="AG533" s="9"/>
      <c r="AH533" s="9"/>
      <c r="AI533" s="10"/>
      <c r="AJ533" s="20"/>
      <c r="AK533" s="20"/>
      <c r="AL533" s="20"/>
      <c r="AM533" s="20"/>
      <c r="AN533" s="20"/>
      <c r="AO533" s="20"/>
      <c r="AP533" s="20"/>
      <c r="AQ533" s="20"/>
      <c r="AS533" s="9"/>
      <c r="AT533" s="9"/>
      <c r="AU533" s="10"/>
      <c r="AV533" s="20"/>
      <c r="AW533" s="20"/>
      <c r="AX533" s="20"/>
      <c r="AY533" s="20"/>
      <c r="AZ533" s="20"/>
      <c r="BA533" s="20"/>
      <c r="BB533" s="20"/>
      <c r="BC533" s="20"/>
      <c r="BE533" s="20">
        <v>0.18049863387978143</v>
      </c>
      <c r="BF533" s="9">
        <v>59.1</v>
      </c>
      <c r="BG533" s="9">
        <v>60.525198211666023</v>
      </c>
      <c r="BH533" s="9">
        <v>59.901978939006767</v>
      </c>
      <c r="BI533" s="9">
        <v>13.779860477180563</v>
      </c>
      <c r="BJ533" s="9">
        <v>61.331961199719238</v>
      </c>
      <c r="BK533" s="9">
        <v>60.102577428105043</v>
      </c>
      <c r="BL533" s="9">
        <v>54.963632537416011</v>
      </c>
      <c r="BM533" s="9">
        <f ca="1"/>
        <v>60.117605013941173</v>
      </c>
      <c r="BN533" s="9">
        <v>60.154819709993049</v>
      </c>
    </row>
    <row r="534" spans="1:66" x14ac:dyDescent="0.25">
      <c r="A534" s="6">
        <v>52.2</v>
      </c>
      <c r="B534" s="7" t="b">
        <v>1</v>
      </c>
      <c r="U534" s="9"/>
      <c r="V534" s="9"/>
      <c r="W534" s="10"/>
      <c r="X534" s="20"/>
      <c r="Y534" s="20"/>
      <c r="Z534" s="20"/>
      <c r="AA534" s="20"/>
      <c r="AB534" s="20"/>
      <c r="AC534" s="20"/>
      <c r="AD534" s="20"/>
      <c r="AE534" s="20"/>
      <c r="AG534" s="9"/>
      <c r="AH534" s="9"/>
      <c r="AI534" s="10"/>
      <c r="AJ534" s="20"/>
      <c r="AK534" s="20"/>
      <c r="AL534" s="20"/>
      <c r="AM534" s="20"/>
      <c r="AN534" s="20"/>
      <c r="AO534" s="20"/>
      <c r="AP534" s="20"/>
      <c r="AQ534" s="20"/>
      <c r="AS534" s="9"/>
      <c r="AT534" s="9"/>
      <c r="AU534" s="10"/>
      <c r="AV534" s="20"/>
      <c r="AW534" s="20"/>
      <c r="AX534" s="20"/>
      <c r="AY534" s="20"/>
      <c r="AZ534" s="20"/>
      <c r="BA534" s="20"/>
      <c r="BB534" s="20"/>
      <c r="BC534" s="20"/>
      <c r="BE534" s="20">
        <v>0.18084016393442623</v>
      </c>
      <c r="BF534" s="9">
        <v>59.1</v>
      </c>
      <c r="BG534" s="9">
        <v>60.537565285114653</v>
      </c>
      <c r="BH534" s="9">
        <v>59.913419136184238</v>
      </c>
      <c r="BI534" s="9">
        <v>13.808716222364538</v>
      </c>
      <c r="BJ534" s="9">
        <v>61.34604630903435</v>
      </c>
      <c r="BK534" s="9">
        <v>60.114320305404775</v>
      </c>
      <c r="BL534" s="9">
        <v>54.98133120098057</v>
      </c>
      <c r="BM534" s="9">
        <f ca="1"/>
        <v>60.128873482848505</v>
      </c>
      <c r="BN534" s="9">
        <v>60.169351752497363</v>
      </c>
    </row>
    <row r="535" spans="1:66" x14ac:dyDescent="0.25">
      <c r="A535" s="6">
        <v>51.8</v>
      </c>
      <c r="B535" s="7" t="b">
        <v>1</v>
      </c>
      <c r="U535" s="9"/>
      <c r="V535" s="9"/>
      <c r="W535" s="10"/>
      <c r="X535" s="20"/>
      <c r="Y535" s="20"/>
      <c r="Z535" s="20"/>
      <c r="AA535" s="20"/>
      <c r="AB535" s="20"/>
      <c r="AC535" s="20"/>
      <c r="AD535" s="20"/>
      <c r="AE535" s="20"/>
      <c r="AG535" s="9"/>
      <c r="AH535" s="9"/>
      <c r="AI535" s="10"/>
      <c r="AJ535" s="20"/>
      <c r="AK535" s="20"/>
      <c r="AL535" s="20"/>
      <c r="AM535" s="20"/>
      <c r="AN535" s="20"/>
      <c r="AO535" s="20"/>
      <c r="AP535" s="20"/>
      <c r="AQ535" s="20"/>
      <c r="AS535" s="9"/>
      <c r="AT535" s="9"/>
      <c r="AU535" s="10"/>
      <c r="AV535" s="20"/>
      <c r="AW535" s="20"/>
      <c r="AX535" s="20"/>
      <c r="AY535" s="20"/>
      <c r="AZ535" s="20"/>
      <c r="BA535" s="20"/>
      <c r="BB535" s="20"/>
      <c r="BC535" s="20"/>
      <c r="BE535" s="20">
        <v>0.18118169398907105</v>
      </c>
      <c r="BF535" s="9">
        <v>59.2</v>
      </c>
      <c r="BG535" s="9">
        <v>60.549917727312483</v>
      </c>
      <c r="BH535" s="9">
        <v>59.924847979675889</v>
      </c>
      <c r="BI535" s="9">
        <v>13.837584000803725</v>
      </c>
      <c r="BJ535" s="9">
        <v>61.36011109763421</v>
      </c>
      <c r="BK535" s="9">
        <v>60.126050834803351</v>
      </c>
      <c r="BL535" s="9">
        <v>54.999013159801947</v>
      </c>
      <c r="BM535" s="9">
        <f ca="1"/>
        <v>60.14012948092099</v>
      </c>
      <c r="BN535" s="9">
        <v>60.183868125772477</v>
      </c>
    </row>
    <row r="536" spans="1:66" x14ac:dyDescent="0.25">
      <c r="A536" s="6">
        <v>51.6</v>
      </c>
      <c r="B536" s="7" t="b">
        <v>1</v>
      </c>
      <c r="U536" s="9"/>
      <c r="V536" s="9"/>
      <c r="W536" s="10"/>
      <c r="X536" s="20"/>
      <c r="Y536" s="20"/>
      <c r="Z536" s="20"/>
      <c r="AA536" s="20"/>
      <c r="AB536" s="20"/>
      <c r="AC536" s="20"/>
      <c r="AD536" s="20"/>
      <c r="AE536" s="20"/>
      <c r="AG536" s="9"/>
      <c r="AH536" s="9"/>
      <c r="AI536" s="10"/>
      <c r="AJ536" s="20"/>
      <c r="AK536" s="20"/>
      <c r="AL536" s="20"/>
      <c r="AM536" s="20"/>
      <c r="AN536" s="20"/>
      <c r="AO536" s="20"/>
      <c r="AP536" s="20"/>
      <c r="AQ536" s="20"/>
      <c r="AS536" s="9"/>
      <c r="AT536" s="9"/>
      <c r="AU536" s="10"/>
      <c r="AV536" s="20"/>
      <c r="AW536" s="20"/>
      <c r="AX536" s="20"/>
      <c r="AY536" s="20"/>
      <c r="AZ536" s="20"/>
      <c r="BA536" s="20"/>
      <c r="BB536" s="20"/>
      <c r="BC536" s="20"/>
      <c r="BE536" s="20">
        <v>0.18152322404371585</v>
      </c>
      <c r="BF536" s="9">
        <v>59.2</v>
      </c>
      <c r="BG536" s="9">
        <v>60.562255593568835</v>
      </c>
      <c r="BH536" s="9">
        <v>59.93626551333994</v>
      </c>
      <c r="BI536" s="9">
        <v>13.866463822538405</v>
      </c>
      <c r="BJ536" s="9">
        <v>61.374155640917962</v>
      </c>
      <c r="BK536" s="9">
        <v>60.137769063429381</v>
      </c>
      <c r="BL536" s="9">
        <v>55.016678461090976</v>
      </c>
      <c r="BM536" s="9">
        <f ca="1"/>
        <v>60.151373052450772</v>
      </c>
      <c r="BN536" s="9">
        <v>60.198368882864742</v>
      </c>
    </row>
    <row r="537" spans="1:66" x14ac:dyDescent="0.25">
      <c r="A537" s="6">
        <v>51.2</v>
      </c>
      <c r="B537" s="7" t="b">
        <v>1</v>
      </c>
      <c r="U537" s="9"/>
      <c r="V537" s="9"/>
      <c r="W537" s="10"/>
      <c r="X537" s="20"/>
      <c r="Y537" s="20"/>
      <c r="Z537" s="20"/>
      <c r="AA537" s="20"/>
      <c r="AB537" s="20"/>
      <c r="AC537" s="20"/>
      <c r="AD537" s="20"/>
      <c r="AE537" s="20"/>
      <c r="AG537" s="9"/>
      <c r="AH537" s="9"/>
      <c r="AI537" s="10"/>
      <c r="AJ537" s="20"/>
      <c r="AK537" s="20"/>
      <c r="AL537" s="20"/>
      <c r="AM537" s="20"/>
      <c r="AN537" s="20"/>
      <c r="AO537" s="20"/>
      <c r="AP537" s="20"/>
      <c r="AQ537" s="20"/>
      <c r="AS537" s="9"/>
      <c r="AT537" s="9"/>
      <c r="AU537" s="10"/>
      <c r="AV537" s="20"/>
      <c r="AW537" s="20"/>
      <c r="AX537" s="20"/>
      <c r="AY537" s="20"/>
      <c r="AZ537" s="20"/>
      <c r="BA537" s="20"/>
      <c r="BB537" s="20"/>
      <c r="BC537" s="20"/>
      <c r="BE537" s="20">
        <v>0.18186475409836064</v>
      </c>
      <c r="BF537" s="9">
        <v>59.2</v>
      </c>
      <c r="BG537" s="9">
        <v>60.574578938899705</v>
      </c>
      <c r="BH537" s="9">
        <v>59.947671780808029</v>
      </c>
      <c r="BI537" s="9">
        <v>13.895355697621396</v>
      </c>
      <c r="BJ537" s="9">
        <v>61.38818001387758</v>
      </c>
      <c r="BK537" s="9">
        <v>60.149475038166315</v>
      </c>
      <c r="BL537" s="9">
        <v>55.034327151836507</v>
      </c>
      <c r="BM537" s="9">
        <f ca="1"/>
        <v>60.162604241502393</v>
      </c>
      <c r="BN537" s="9">
        <v>60.212854076553029</v>
      </c>
    </row>
    <row r="538" spans="1:66" x14ac:dyDescent="0.25">
      <c r="A538" s="6">
        <v>57</v>
      </c>
      <c r="B538" s="7" t="b">
        <v>1</v>
      </c>
      <c r="U538" s="9"/>
      <c r="V538" s="9"/>
      <c r="W538" s="10"/>
      <c r="X538" s="20"/>
      <c r="Y538" s="20"/>
      <c r="Z538" s="20"/>
      <c r="AA538" s="20"/>
      <c r="AB538" s="20"/>
      <c r="AC538" s="20"/>
      <c r="AD538" s="20"/>
      <c r="AE538" s="20"/>
      <c r="AG538" s="9"/>
      <c r="AH538" s="9"/>
      <c r="AI538" s="10"/>
      <c r="AJ538" s="20"/>
      <c r="AK538" s="20"/>
      <c r="AL538" s="20"/>
      <c r="AM538" s="20"/>
      <c r="AN538" s="20"/>
      <c r="AO538" s="20"/>
      <c r="AP538" s="20"/>
      <c r="AQ538" s="20"/>
      <c r="AS538" s="9"/>
      <c r="AT538" s="9"/>
      <c r="AU538" s="10"/>
      <c r="AV538" s="20"/>
      <c r="AW538" s="20"/>
      <c r="AX538" s="20"/>
      <c r="AY538" s="20"/>
      <c r="AZ538" s="20"/>
      <c r="BA538" s="20"/>
      <c r="BB538" s="20"/>
      <c r="BC538" s="20"/>
      <c r="BE538" s="20">
        <v>0.18220628415300547</v>
      </c>
      <c r="BF538" s="9">
        <v>59.2</v>
      </c>
      <c r="BG538" s="9">
        <v>60.586887818029851</v>
      </c>
      <c r="BH538" s="9">
        <v>59.959066825487376</v>
      </c>
      <c r="BI538" s="9">
        <v>13.924259636118133</v>
      </c>
      <c r="BJ538" s="9">
        <v>61.40218429110088</v>
      </c>
      <c r="BK538" s="9">
        <v>60.161168805654199</v>
      </c>
      <c r="BL538" s="9">
        <v>55.051959278806898</v>
      </c>
      <c r="BM538" s="9">
        <f ca="1"/>
        <v>60.173823091914429</v>
      </c>
      <c r="BN538" s="9">
        <v>60.227323759350668</v>
      </c>
    </row>
    <row r="539" spans="1:66" x14ac:dyDescent="0.25">
      <c r="A539" s="6">
        <v>49.6</v>
      </c>
      <c r="B539" s="7" t="b">
        <v>1</v>
      </c>
      <c r="U539" s="9"/>
      <c r="V539" s="9"/>
      <c r="W539" s="10"/>
      <c r="X539" s="20"/>
      <c r="Y539" s="20"/>
      <c r="Z539" s="20"/>
      <c r="AA539" s="20"/>
      <c r="AB539" s="20"/>
      <c r="AC539" s="20"/>
      <c r="AD539" s="20"/>
      <c r="AE539" s="20"/>
      <c r="AG539" s="9"/>
      <c r="AH539" s="9"/>
      <c r="AI539" s="10"/>
      <c r="AJ539" s="20"/>
      <c r="AK539" s="20"/>
      <c r="AL539" s="20"/>
      <c r="AM539" s="20"/>
      <c r="AN539" s="20"/>
      <c r="AO539" s="20"/>
      <c r="AP539" s="20"/>
      <c r="AQ539" s="20"/>
      <c r="AS539" s="9"/>
      <c r="AT539" s="9"/>
      <c r="AU539" s="10"/>
      <c r="AV539" s="20"/>
      <c r="AW539" s="20"/>
      <c r="AX539" s="20"/>
      <c r="AY539" s="20"/>
      <c r="AZ539" s="20"/>
      <c r="BA539" s="20"/>
      <c r="BB539" s="20"/>
      <c r="BC539" s="20"/>
      <c r="BE539" s="20">
        <v>0.18254781420765026</v>
      </c>
      <c r="BF539" s="9">
        <v>59.2</v>
      </c>
      <c r="BG539" s="9">
        <v>60.599182285394917</v>
      </c>
      <c r="BH539" s="9">
        <v>59.970450690561997</v>
      </c>
      <c r="BI539" s="9">
        <v>13.953175648106656</v>
      </c>
      <c r="BJ539" s="9">
        <v>61.416168546774429</v>
      </c>
      <c r="BK539" s="9">
        <v>60.172850412291481</v>
      </c>
      <c r="BL539" s="9">
        <v>55.06957488855145</v>
      </c>
      <c r="BM539" s="9">
        <f ca="1"/>
        <v>60.185029647301079</v>
      </c>
      <c r="BN539" s="9">
        <v>60.241777983507248</v>
      </c>
    </row>
    <row r="540" spans="1:66" x14ac:dyDescent="0.25">
      <c r="A540" s="6">
        <v>49.4</v>
      </c>
      <c r="B540" s="7" t="b">
        <v>1</v>
      </c>
      <c r="U540" s="9"/>
      <c r="V540" s="9"/>
      <c r="W540" s="10"/>
      <c r="X540" s="20"/>
      <c r="Y540" s="20"/>
      <c r="Z540" s="20"/>
      <c r="AA540" s="20"/>
      <c r="AB540" s="20"/>
      <c r="AC540" s="20"/>
      <c r="AD540" s="20"/>
      <c r="AE540" s="20"/>
      <c r="AG540" s="9"/>
      <c r="AH540" s="9"/>
      <c r="AI540" s="10"/>
      <c r="AJ540" s="20"/>
      <c r="AK540" s="20"/>
      <c r="AL540" s="20"/>
      <c r="AM540" s="20"/>
      <c r="AN540" s="20"/>
      <c r="AO540" s="20"/>
      <c r="AP540" s="20"/>
      <c r="AQ540" s="20"/>
      <c r="AS540" s="9"/>
      <c r="AT540" s="9"/>
      <c r="AU540" s="10"/>
      <c r="AV540" s="20"/>
      <c r="AW540" s="20"/>
      <c r="AX540" s="20"/>
      <c r="AY540" s="20"/>
      <c r="AZ540" s="20"/>
      <c r="BA540" s="20"/>
      <c r="BB540" s="20"/>
      <c r="BC540" s="20"/>
      <c r="BE540" s="20">
        <v>0.18288934426229508</v>
      </c>
      <c r="BF540" s="9">
        <v>59.2</v>
      </c>
      <c r="BG540" s="9">
        <v>60.611462395143604</v>
      </c>
      <c r="BH540" s="9">
        <v>59.98182341899458</v>
      </c>
      <c r="BI540" s="9">
        <v>13.982103743677651</v>
      </c>
      <c r="BJ540" s="9">
        <v>61.430132854686526</v>
      </c>
      <c r="BK540" s="9">
        <v>60.184519904236694</v>
      </c>
      <c r="BL540" s="9">
        <v>55.087174027401851</v>
      </c>
      <c r="BM540" s="9">
        <f ca="1"/>
        <v>60.196223951053774</v>
      </c>
      <c r="BN540" s="9">
        <v>60.256216801010467</v>
      </c>
    </row>
    <row r="541" spans="1:66" x14ac:dyDescent="0.25">
      <c r="A541" s="6">
        <v>48.5</v>
      </c>
      <c r="B541" s="7" t="b">
        <v>1</v>
      </c>
      <c r="U541" s="9"/>
      <c r="V541" s="9"/>
      <c r="W541" s="10"/>
      <c r="X541" s="20"/>
      <c r="Y541" s="20"/>
      <c r="Z541" s="20"/>
      <c r="AA541" s="20"/>
      <c r="AB541" s="20"/>
      <c r="AC541" s="20"/>
      <c r="AD541" s="20"/>
      <c r="AE541" s="20"/>
      <c r="AG541" s="9"/>
      <c r="AH541" s="9"/>
      <c r="AI541" s="10"/>
      <c r="AJ541" s="20"/>
      <c r="AK541" s="20"/>
      <c r="AL541" s="20"/>
      <c r="AM541" s="20"/>
      <c r="AN541" s="20"/>
      <c r="AO541" s="20"/>
      <c r="AP541" s="20"/>
      <c r="AQ541" s="20"/>
      <c r="AS541" s="9"/>
      <c r="AT541" s="9"/>
      <c r="AU541" s="10"/>
      <c r="AV541" s="20"/>
      <c r="AW541" s="20"/>
      <c r="AX541" s="20"/>
      <c r="AY541" s="20"/>
      <c r="AZ541" s="20"/>
      <c r="BA541" s="20"/>
      <c r="BB541" s="20"/>
      <c r="BC541" s="20"/>
      <c r="BE541" s="20">
        <v>0.18323087431693988</v>
      </c>
      <c r="BF541" s="9">
        <v>59.2</v>
      </c>
      <c r="BG541" s="9">
        <v>60.623728201139649</v>
      </c>
      <c r="BH541" s="9">
        <v>59.993185053527988</v>
      </c>
      <c r="BI541" s="9">
        <v>14.011043932934427</v>
      </c>
      <c r="BJ541" s="9">
        <v>61.444077288230019</v>
      </c>
      <c r="BK541" s="9">
        <v>60.196177327410211</v>
      </c>
      <c r="BL541" s="9">
        <v>55.104756741473572</v>
      </c>
      <c r="BM541" s="9">
        <f ca="1"/>
        <v>60.207406046342726</v>
      </c>
      <c r="BN541" s="9">
        <v>60.270640263587957</v>
      </c>
    </row>
    <row r="542" spans="1:66" x14ac:dyDescent="0.25">
      <c r="A542" s="6">
        <v>48.6</v>
      </c>
      <c r="B542" s="7" t="b">
        <v>1</v>
      </c>
      <c r="U542" s="9"/>
      <c r="V542" s="9"/>
      <c r="W542" s="10"/>
      <c r="X542" s="20"/>
      <c r="Y542" s="20"/>
      <c r="Z542" s="20"/>
      <c r="AA542" s="20"/>
      <c r="AB542" s="20"/>
      <c r="AC542" s="20"/>
      <c r="AD542" s="20"/>
      <c r="AE542" s="20"/>
      <c r="AG542" s="9"/>
      <c r="AH542" s="9"/>
      <c r="AI542" s="10"/>
      <c r="AJ542" s="20"/>
      <c r="AK542" s="20"/>
      <c r="AL542" s="20"/>
      <c r="AM542" s="20"/>
      <c r="AN542" s="20"/>
      <c r="AO542" s="20"/>
      <c r="AP542" s="20"/>
      <c r="AQ542" s="20"/>
      <c r="AS542" s="9"/>
      <c r="AT542" s="9"/>
      <c r="AU542" s="10"/>
      <c r="AV542" s="20"/>
      <c r="AW542" s="20"/>
      <c r="AX542" s="20"/>
      <c r="AY542" s="20"/>
      <c r="AZ542" s="20"/>
      <c r="BA542" s="20"/>
      <c r="BB542" s="20"/>
      <c r="BC542" s="20"/>
      <c r="BE542" s="20">
        <v>0.1835724043715847</v>
      </c>
      <c r="BF542" s="9">
        <v>59.3</v>
      </c>
      <c r="BG542" s="9">
        <v>60.635979756963991</v>
      </c>
      <c r="BH542" s="9">
        <v>60.004535636686754</v>
      </c>
      <c r="BI542" s="9">
        <v>14.039996225993011</v>
      </c>
      <c r="BJ542" s="9">
        <v>61.45800192040528</v>
      </c>
      <c r="BK542" s="9">
        <v>60.207822727495966</v>
      </c>
      <c r="BL542" s="9">
        <v>55.1223230766673</v>
      </c>
      <c r="BM542" s="9">
        <f ca="1"/>
        <v>60.218575976118515</v>
      </c>
      <c r="BN542" s="9">
        <v>60.285048422709067</v>
      </c>
    </row>
    <row r="543" spans="1:66" x14ac:dyDescent="0.25">
      <c r="A543" s="6">
        <v>48.5</v>
      </c>
      <c r="B543" s="7" t="b">
        <v>1</v>
      </c>
      <c r="U543" s="9"/>
      <c r="V543" s="9"/>
      <c r="W543" s="10"/>
      <c r="X543" s="20"/>
      <c r="Y543" s="20"/>
      <c r="Z543" s="20"/>
      <c r="AA543" s="20"/>
      <c r="AB543" s="20"/>
      <c r="AC543" s="20"/>
      <c r="AD543" s="20"/>
      <c r="AE543" s="20"/>
      <c r="AG543" s="9"/>
      <c r="AH543" s="9"/>
      <c r="AI543" s="10"/>
      <c r="AJ543" s="20"/>
      <c r="AK543" s="20"/>
      <c r="AL543" s="20"/>
      <c r="AM543" s="20"/>
      <c r="AN543" s="20"/>
      <c r="AO543" s="20"/>
      <c r="AP543" s="20"/>
      <c r="AQ543" s="20"/>
      <c r="AS543" s="9"/>
      <c r="AT543" s="9"/>
      <c r="AU543" s="10"/>
      <c r="AV543" s="20"/>
      <c r="AW543" s="20"/>
      <c r="AX543" s="20"/>
      <c r="AY543" s="20"/>
      <c r="AZ543" s="20"/>
      <c r="BA543" s="20"/>
      <c r="BB543" s="20"/>
      <c r="BC543" s="20"/>
      <c r="BE543" s="20">
        <v>0.1839139344262295</v>
      </c>
      <c r="BF543" s="9">
        <v>59.3</v>
      </c>
      <c r="BG543" s="9">
        <v>60.648217115916708</v>
      </c>
      <c r="BH543" s="9">
        <v>60.015875210778809</v>
      </c>
      <c r="BI543" s="9">
        <v>14.06896063298209</v>
      </c>
      <c r="BJ543" s="9">
        <v>61.471906823822948</v>
      </c>
      <c r="BK543" s="9">
        <v>60.21945614994312</v>
      </c>
      <c r="BL543" s="9">
        <v>55.139873078670348</v>
      </c>
      <c r="BM543" s="9">
        <f ca="1"/>
        <v>60.229733783113602</v>
      </c>
      <c r="BN543" s="9">
        <v>60.299441329586656</v>
      </c>
    </row>
    <row r="544" spans="1:66" x14ac:dyDescent="0.25">
      <c r="A544" s="6">
        <v>48.4</v>
      </c>
      <c r="B544" s="7" t="b">
        <v>1</v>
      </c>
      <c r="U544" s="9"/>
      <c r="V544" s="9"/>
      <c r="W544" s="10"/>
      <c r="X544" s="20"/>
      <c r="Y544" s="20"/>
      <c r="Z544" s="20"/>
      <c r="AA544" s="20"/>
      <c r="AB544" s="20"/>
      <c r="AC544" s="20"/>
      <c r="AD544" s="20"/>
      <c r="AE544" s="20"/>
      <c r="AG544" s="9"/>
      <c r="AH544" s="9"/>
      <c r="AI544" s="10"/>
      <c r="AJ544" s="20"/>
      <c r="AK544" s="20"/>
      <c r="AL544" s="20"/>
      <c r="AM544" s="20"/>
      <c r="AN544" s="20"/>
      <c r="AO544" s="20"/>
      <c r="AP544" s="20"/>
      <c r="AQ544" s="20"/>
      <c r="AS544" s="9"/>
      <c r="AT544" s="9"/>
      <c r="AU544" s="10"/>
      <c r="AV544" s="20"/>
      <c r="AW544" s="20"/>
      <c r="AX544" s="20"/>
      <c r="AY544" s="20"/>
      <c r="AZ544" s="20"/>
      <c r="BA544" s="20"/>
      <c r="BB544" s="20"/>
      <c r="BC544" s="20"/>
      <c r="BE544" s="20">
        <v>0.18425546448087432</v>
      </c>
      <c r="BF544" s="9">
        <v>59.3</v>
      </c>
      <c r="BG544" s="9">
        <v>60.66044033101916</v>
      </c>
      <c r="BH544" s="9">
        <v>60.02720381789694</v>
      </c>
      <c r="BI544" s="9">
        <v>14.097937164043095</v>
      </c>
      <c r="BJ544" s="9">
        <v>61.485792070706843</v>
      </c>
      <c r="BK544" s="9">
        <v>60.231077639967786</v>
      </c>
      <c r="BL544" s="9">
        <v>55.157406792957985</v>
      </c>
      <c r="BM544" s="9">
        <f ca="1"/>
        <v>60.240879509843893</v>
      </c>
      <c r="BN544" s="9">
        <v>60.313819035178895</v>
      </c>
    </row>
    <row r="545" spans="1:66" x14ac:dyDescent="0.25">
      <c r="A545" s="6">
        <v>48.1</v>
      </c>
      <c r="B545" s="7" t="b">
        <v>1</v>
      </c>
      <c r="U545" s="9"/>
      <c r="V545" s="9"/>
      <c r="W545" s="10"/>
      <c r="X545" s="20"/>
      <c r="Y545" s="20"/>
      <c r="Z545" s="20"/>
      <c r="AA545" s="20"/>
      <c r="AB545" s="20"/>
      <c r="AC545" s="20"/>
      <c r="AD545" s="20"/>
      <c r="AE545" s="20"/>
      <c r="AG545" s="9"/>
      <c r="AH545" s="9"/>
      <c r="AI545" s="10"/>
      <c r="AJ545" s="20"/>
      <c r="AK545" s="20"/>
      <c r="AL545" s="20"/>
      <c r="AM545" s="20"/>
      <c r="AN545" s="20"/>
      <c r="AO545" s="20"/>
      <c r="AP545" s="20"/>
      <c r="AQ545" s="20"/>
      <c r="AS545" s="9"/>
      <c r="AT545" s="9"/>
      <c r="AU545" s="10"/>
      <c r="AV545" s="20"/>
      <c r="AW545" s="20"/>
      <c r="AX545" s="20"/>
      <c r="AY545" s="20"/>
      <c r="AZ545" s="20"/>
      <c r="BA545" s="20"/>
      <c r="BB545" s="20"/>
      <c r="BC545" s="20"/>
      <c r="BE545" s="20">
        <v>0.18459699453551912</v>
      </c>
      <c r="BF545" s="9">
        <v>59.3</v>
      </c>
      <c r="BG545" s="9">
        <v>60.672649455015893</v>
      </c>
      <c r="BH545" s="9">
        <v>60.038521499920172</v>
      </c>
      <c r="BI545" s="9">
        <v>14.126925829330203</v>
      </c>
      <c r="BJ545" s="9">
        <v>61.499657732896701</v>
      </c>
      <c r="BK545" s="9">
        <v>60.242687242554645</v>
      </c>
      <c r="BL545" s="9">
        <v>55.174924264794882</v>
      </c>
      <c r="BM545" s="9">
        <f ca="1"/>
        <v>60.252013198610229</v>
      </c>
      <c r="BN545" s="9">
        <v>60.328181590190951</v>
      </c>
    </row>
    <row r="546" spans="1:66" x14ac:dyDescent="0.25">
      <c r="A546" s="6">
        <v>48</v>
      </c>
      <c r="B546" s="7" t="b">
        <v>1</v>
      </c>
      <c r="U546" s="9"/>
      <c r="V546" s="9"/>
      <c r="W546" s="10"/>
      <c r="X546" s="20"/>
      <c r="Y546" s="20"/>
      <c r="Z546" s="20"/>
      <c r="AA546" s="20"/>
      <c r="AB546" s="20"/>
      <c r="AC546" s="20"/>
      <c r="AD546" s="20"/>
      <c r="AE546" s="20"/>
      <c r="AG546" s="9"/>
      <c r="AH546" s="9"/>
      <c r="AI546" s="10"/>
      <c r="AJ546" s="20"/>
      <c r="AK546" s="20"/>
      <c r="AL546" s="20"/>
      <c r="AM546" s="20"/>
      <c r="AN546" s="20"/>
      <c r="AO546" s="20"/>
      <c r="AP546" s="20"/>
      <c r="AQ546" s="20"/>
      <c r="AS546" s="9"/>
      <c r="AT546" s="9"/>
      <c r="AU546" s="10"/>
      <c r="AV546" s="20"/>
      <c r="AW546" s="20"/>
      <c r="AX546" s="20"/>
      <c r="AY546" s="20"/>
      <c r="AZ546" s="20"/>
      <c r="BA546" s="20"/>
      <c r="BB546" s="20"/>
      <c r="BC546" s="20"/>
      <c r="BE546" s="20">
        <v>0.18493852459016394</v>
      </c>
      <c r="BF546" s="9">
        <v>59.3</v>
      </c>
      <c r="BG546" s="9">
        <v>60.684844540376687</v>
      </c>
      <c r="BH546" s="9">
        <v>60.049828298515664</v>
      </c>
      <c r="BI546" s="9">
        <v>14.155926639010318</v>
      </c>
      <c r="BJ546" s="9">
        <v>61.513503881850937</v>
      </c>
      <c r="BK546" s="9">
        <v>60.254285002458637</v>
      </c>
      <c r="BL546" s="9">
        <v>55.192425539236424</v>
      </c>
      <c r="BM546" s="9">
        <f ca="1"/>
        <v>60.263134891499902</v>
      </c>
      <c r="BN546" s="9">
        <v>60.342529045076787</v>
      </c>
    </row>
    <row r="547" spans="1:66" x14ac:dyDescent="0.25">
      <c r="A547" s="6">
        <v>47.6</v>
      </c>
      <c r="B547" s="7" t="b">
        <v>1</v>
      </c>
      <c r="U547" s="9"/>
      <c r="V547" s="9"/>
      <c r="W547" s="10"/>
      <c r="X547" s="20"/>
      <c r="Y547" s="20"/>
      <c r="Z547" s="20"/>
      <c r="AA547" s="20"/>
      <c r="AB547" s="20"/>
      <c r="AC547" s="20"/>
      <c r="AD547" s="20"/>
      <c r="AE547" s="20"/>
      <c r="AG547" s="9"/>
      <c r="AH547" s="9"/>
      <c r="AI547" s="10"/>
      <c r="AJ547" s="20"/>
      <c r="AK547" s="20"/>
      <c r="AL547" s="20"/>
      <c r="AM547" s="20"/>
      <c r="AN547" s="20"/>
      <c r="AO547" s="20"/>
      <c r="AP547" s="20"/>
      <c r="AQ547" s="20"/>
      <c r="AS547" s="9"/>
      <c r="AT547" s="9"/>
      <c r="AU547" s="10"/>
      <c r="AV547" s="20"/>
      <c r="AW547" s="20"/>
      <c r="AX547" s="20"/>
      <c r="AY547" s="20"/>
      <c r="AZ547" s="20"/>
      <c r="BA547" s="20"/>
      <c r="BB547" s="20"/>
      <c r="BC547" s="20"/>
      <c r="BE547" s="20">
        <v>0.18528005464480873</v>
      </c>
      <c r="BF547" s="9">
        <v>59.3</v>
      </c>
      <c r="BG547" s="9">
        <v>60.697025639298516</v>
      </c>
      <c r="BH547" s="9">
        <v>60.061124255139816</v>
      </c>
      <c r="BI547" s="9">
        <v>14.184939603263173</v>
      </c>
      <c r="BJ547" s="9">
        <v>61.527330588649448</v>
      </c>
      <c r="BK547" s="9">
        <v>60.265870964206563</v>
      </c>
      <c r="BL547" s="9">
        <v>55.209910661130081</v>
      </c>
      <c r="BM547" s="9">
        <f ca="1"/>
        <v>60.274244630388168</v>
      </c>
      <c r="BN547" s="9">
        <v>60.356861450040867</v>
      </c>
    </row>
    <row r="548" spans="1:66" x14ac:dyDescent="0.25">
      <c r="A548" s="6">
        <v>85</v>
      </c>
      <c r="B548" s="7" t="b">
        <v>1</v>
      </c>
      <c r="U548" s="9"/>
      <c r="V548" s="9"/>
      <c r="W548" s="10"/>
      <c r="X548" s="20"/>
      <c r="Y548" s="20"/>
      <c r="Z548" s="20"/>
      <c r="AA548" s="20"/>
      <c r="AB548" s="20"/>
      <c r="AC548" s="20"/>
      <c r="AD548" s="20"/>
      <c r="AE548" s="20"/>
      <c r="AG548" s="9"/>
      <c r="AH548" s="9"/>
      <c r="AI548" s="10"/>
      <c r="AJ548" s="20"/>
      <c r="AK548" s="20"/>
      <c r="AL548" s="20"/>
      <c r="AM548" s="20"/>
      <c r="AN548" s="20"/>
      <c r="AO548" s="20"/>
      <c r="AP548" s="20"/>
      <c r="AQ548" s="20"/>
      <c r="AS548" s="9"/>
      <c r="AT548" s="9"/>
      <c r="AU548" s="10"/>
      <c r="AV548" s="20"/>
      <c r="AW548" s="20"/>
      <c r="AX548" s="20"/>
      <c r="AY548" s="20"/>
      <c r="AZ548" s="20"/>
      <c r="BA548" s="20"/>
      <c r="BB548" s="20"/>
      <c r="BC548" s="20"/>
      <c r="BE548" s="20">
        <v>0.18562158469945356</v>
      </c>
      <c r="BF548" s="9">
        <v>59.3</v>
      </c>
      <c r="BG548" s="9">
        <v>60.709192803707474</v>
      </c>
      <c r="BH548" s="9">
        <v>60.072409411039992</v>
      </c>
      <c r="BI548" s="9">
        <v>14.21396473228126</v>
      </c>
      <c r="BJ548" s="9">
        <v>61.541137923996281</v>
      </c>
      <c r="BK548" s="9">
        <v>60.277445172098737</v>
      </c>
      <c r="BL548" s="9">
        <v>55.227379675116765</v>
      </c>
      <c r="BM548" s="9">
        <f ca="1"/>
        <v>60.285342456939688</v>
      </c>
      <c r="BN548" s="9">
        <v>60.371178855039901</v>
      </c>
    </row>
    <row r="549" spans="1:66" x14ac:dyDescent="0.25">
      <c r="A549" s="6">
        <v>83</v>
      </c>
      <c r="B549" s="7" t="b">
        <v>1</v>
      </c>
      <c r="U549" s="9"/>
      <c r="V549" s="9"/>
      <c r="W549" s="10"/>
      <c r="X549" s="20"/>
      <c r="Y549" s="20"/>
      <c r="Z549" s="20"/>
      <c r="AA549" s="20"/>
      <c r="AB549" s="20"/>
      <c r="AC549" s="20"/>
      <c r="AD549" s="20"/>
      <c r="AE549" s="20"/>
      <c r="AG549" s="9"/>
      <c r="AH549" s="9"/>
      <c r="AI549" s="10"/>
      <c r="AJ549" s="20"/>
      <c r="AK549" s="20"/>
      <c r="AL549" s="20"/>
      <c r="AM549" s="20"/>
      <c r="AN549" s="20"/>
      <c r="AO549" s="20"/>
      <c r="AP549" s="20"/>
      <c r="AQ549" s="20"/>
      <c r="AS549" s="9"/>
      <c r="AT549" s="9"/>
      <c r="AU549" s="10"/>
      <c r="AV549" s="20"/>
      <c r="AW549" s="20"/>
      <c r="AX549" s="20"/>
      <c r="AY549" s="20"/>
      <c r="AZ549" s="20"/>
      <c r="BA549" s="20"/>
      <c r="BB549" s="20"/>
      <c r="BC549" s="20"/>
      <c r="BE549" s="20">
        <v>0.18596311475409835</v>
      </c>
      <c r="BF549" s="9">
        <v>59.3</v>
      </c>
      <c r="BG549" s="9">
        <v>60.721346085260777</v>
      </c>
      <c r="BH549" s="9">
        <v>60.08368380725603</v>
      </c>
      <c r="BI549" s="9">
        <v>14.243002036269928</v>
      </c>
      <c r="BJ549" s="9">
        <v>61.55492595822232</v>
      </c>
      <c r="BK549" s="9">
        <v>60.289007670210559</v>
      </c>
      <c r="BL549" s="9">
        <v>55.244832625632121</v>
      </c>
      <c r="BM549" s="9">
        <f ca="1"/>
        <v>60.29642841261002</v>
      </c>
      <c r="BN549" s="9">
        <v>60.385481309784446</v>
      </c>
    </row>
    <row r="550" spans="1:66" x14ac:dyDescent="0.25">
      <c r="A550" s="6">
        <v>81</v>
      </c>
      <c r="B550" s="7" t="b">
        <v>1</v>
      </c>
      <c r="U550" s="9"/>
      <c r="V550" s="9"/>
      <c r="W550" s="10"/>
      <c r="X550" s="20"/>
      <c r="Y550" s="20"/>
      <c r="Z550" s="20"/>
      <c r="AA550" s="20"/>
      <c r="AB550" s="20"/>
      <c r="AC550" s="20"/>
      <c r="AD550" s="20"/>
      <c r="AE550" s="20"/>
      <c r="AG550" s="9"/>
      <c r="AH550" s="9"/>
      <c r="AI550" s="10"/>
      <c r="AJ550" s="20"/>
      <c r="AK550" s="20"/>
      <c r="AL550" s="20"/>
      <c r="AM550" s="20"/>
      <c r="AN550" s="20"/>
      <c r="AO550" s="20"/>
      <c r="AP550" s="20"/>
      <c r="AQ550" s="20"/>
      <c r="AS550" s="9"/>
      <c r="AT550" s="9"/>
      <c r="AU550" s="10"/>
      <c r="AV550" s="20"/>
      <c r="AW550" s="20"/>
      <c r="AX550" s="20"/>
      <c r="AY550" s="20"/>
      <c r="AZ550" s="20"/>
      <c r="BA550" s="20"/>
      <c r="BB550" s="20"/>
      <c r="BC550" s="20"/>
      <c r="BE550" s="20">
        <v>0.18630464480874318</v>
      </c>
      <c r="BF550" s="9">
        <v>59.3</v>
      </c>
      <c r="BG550" s="9">
        <v>60.733485535348635</v>
      </c>
      <c r="BH550" s="9">
        <v>60.094947484621557</v>
      </c>
      <c r="BI550" s="9">
        <v>14.272051525447379</v>
      </c>
      <c r="BJ550" s="9">
        <v>61.568694761288029</v>
      </c>
      <c r="BK550" s="9">
        <v>60.300558502394161</v>
      </c>
      <c r="BL550" s="9">
        <v>55.262269556907867</v>
      </c>
      <c r="BM550" s="9">
        <f ca="1"/>
        <v>60.307502538647057</v>
      </c>
      <c r="BN550" s="9">
        <v>60.399768863740675</v>
      </c>
    </row>
    <row r="551" spans="1:66" x14ac:dyDescent="0.25">
      <c r="A551" s="6">
        <v>79.900000000000006</v>
      </c>
      <c r="B551" s="7" t="b">
        <v>1</v>
      </c>
      <c r="U551" s="9"/>
      <c r="V551" s="9"/>
      <c r="W551" s="10"/>
      <c r="X551" s="20"/>
      <c r="Y551" s="20"/>
      <c r="Z551" s="20"/>
      <c r="AA551" s="20"/>
      <c r="AB551" s="20"/>
      <c r="AC551" s="20"/>
      <c r="AD551" s="20"/>
      <c r="AE551" s="20"/>
      <c r="AG551" s="9"/>
      <c r="AH551" s="9"/>
      <c r="AI551" s="10"/>
      <c r="AJ551" s="20"/>
      <c r="AK551" s="20"/>
      <c r="AL551" s="20"/>
      <c r="AM551" s="20"/>
      <c r="AN551" s="20"/>
      <c r="AO551" s="20"/>
      <c r="AP551" s="20"/>
      <c r="AQ551" s="20"/>
      <c r="AS551" s="9"/>
      <c r="AT551" s="9"/>
      <c r="AU551" s="10"/>
      <c r="AV551" s="20"/>
      <c r="AW551" s="20"/>
      <c r="AX551" s="20"/>
      <c r="AY551" s="20"/>
      <c r="AZ551" s="20"/>
      <c r="BA551" s="20"/>
      <c r="BB551" s="20"/>
      <c r="BC551" s="20"/>
      <c r="BE551" s="20">
        <v>0.18664617486338797</v>
      </c>
      <c r="BF551" s="9">
        <v>59.3</v>
      </c>
      <c r="BG551" s="9">
        <v>60.745611205096111</v>
      </c>
      <c r="BH551" s="9">
        <v>60.106200483765498</v>
      </c>
      <c r="BI551" s="9">
        <v>14.301113210044646</v>
      </c>
      <c r="BJ551" s="9">
        <v>61.582444402786003</v>
      </c>
      <c r="BK551" s="9">
        <v>60.312097712279915</v>
      </c>
      <c r="BL551" s="9">
        <v>55.279690512973119</v>
      </c>
      <c r="BM551" s="9">
        <f ca="1"/>
        <v>60.318564876092466</v>
      </c>
      <c r="BN551" s="9">
        <v>60.414041566132028</v>
      </c>
    </row>
    <row r="552" spans="1:66" x14ac:dyDescent="0.25">
      <c r="A552" s="6">
        <v>79.8</v>
      </c>
      <c r="B552" s="7" t="b">
        <v>1</v>
      </c>
      <c r="U552" s="9"/>
      <c r="V552" s="9"/>
      <c r="W552" s="10"/>
      <c r="X552" s="20"/>
      <c r="Y552" s="20"/>
      <c r="Z552" s="20"/>
      <c r="AA552" s="20"/>
      <c r="AB552" s="20"/>
      <c r="AC552" s="20"/>
      <c r="AD552" s="20"/>
      <c r="AE552" s="20"/>
      <c r="AG552" s="9"/>
      <c r="AH552" s="9"/>
      <c r="AI552" s="10"/>
      <c r="AJ552" s="20"/>
      <c r="AK552" s="20"/>
      <c r="AL552" s="20"/>
      <c r="AM552" s="20"/>
      <c r="AN552" s="20"/>
      <c r="AO552" s="20"/>
      <c r="AP552" s="20"/>
      <c r="AQ552" s="20"/>
      <c r="AS552" s="9"/>
      <c r="AT552" s="9"/>
      <c r="AU552" s="10"/>
      <c r="AV552" s="20"/>
      <c r="AW552" s="20"/>
      <c r="AX552" s="20"/>
      <c r="AY552" s="20"/>
      <c r="AZ552" s="20"/>
      <c r="BA552" s="20"/>
      <c r="BB552" s="20"/>
      <c r="BC552" s="20"/>
      <c r="BE552" s="20">
        <v>0.18698770491803279</v>
      </c>
      <c r="BF552" s="9">
        <v>59.4</v>
      </c>
      <c r="BG552" s="9">
        <v>60.757723145365127</v>
      </c>
      <c r="BH552" s="9">
        <v>60.117442845113608</v>
      </c>
      <c r="BI552" s="9">
        <v>14.330187100305698</v>
      </c>
      <c r="BJ552" s="9">
        <v>61.596174951943681</v>
      </c>
      <c r="BK552" s="9">
        <v>60.323625343278074</v>
      </c>
      <c r="BL552" s="9">
        <v>55.297095537655665</v>
      </c>
      <c r="BM552" s="9">
        <f ca="1"/>
        <v>60.329615465783156</v>
      </c>
      <c r="BN552" s="9">
        <v>60.42829946594081</v>
      </c>
    </row>
    <row r="553" spans="1:66" x14ac:dyDescent="0.25">
      <c r="A553" s="6">
        <v>79.099999999999994</v>
      </c>
      <c r="B553" s="7" t="b">
        <v>1</v>
      </c>
      <c r="U553" s="9"/>
      <c r="V553" s="9"/>
      <c r="W553" s="10"/>
      <c r="X553" s="20"/>
      <c r="Y553" s="20"/>
      <c r="Z553" s="20"/>
      <c r="AA553" s="20"/>
      <c r="AB553" s="20"/>
      <c r="AC553" s="20"/>
      <c r="AD553" s="20"/>
      <c r="AE553" s="20"/>
      <c r="AG553" s="9"/>
      <c r="AH553" s="9"/>
      <c r="AI553" s="10"/>
      <c r="AJ553" s="20"/>
      <c r="AK553" s="20"/>
      <c r="AL553" s="20"/>
      <c r="AM553" s="20"/>
      <c r="AN553" s="20"/>
      <c r="AO553" s="20"/>
      <c r="AP553" s="20"/>
      <c r="AQ553" s="20"/>
      <c r="AS553" s="9"/>
      <c r="AT553" s="9"/>
      <c r="AU553" s="10"/>
      <c r="AV553" s="20"/>
      <c r="AW553" s="20"/>
      <c r="AX553" s="20"/>
      <c r="AY553" s="20"/>
      <c r="AZ553" s="20"/>
      <c r="BA553" s="20"/>
      <c r="BB553" s="20"/>
      <c r="BC553" s="20"/>
      <c r="BE553" s="20">
        <v>0.18732923497267759</v>
      </c>
      <c r="BF553" s="9">
        <v>59.4</v>
      </c>
      <c r="BG553" s="9">
        <v>60.769821406756215</v>
      </c>
      <c r="BH553" s="9">
        <v>60.128674608889746</v>
      </c>
      <c r="BI553" s="9">
        <v>14.35927320648738</v>
      </c>
      <c r="BJ553" s="9">
        <v>61.609886477625857</v>
      </c>
      <c r="BK553" s="9">
        <v>60.335141438580258</v>
      </c>
      <c r="BL553" s="9">
        <v>55.314484674583241</v>
      </c>
      <c r="BM553" s="9">
        <f ca="1"/>
        <v>60.340654348352622</v>
      </c>
      <c r="BN553" s="9">
        <v>60.4425426119099</v>
      </c>
    </row>
    <row r="554" spans="1:66" x14ac:dyDescent="0.25">
      <c r="A554" s="6">
        <v>79.3</v>
      </c>
      <c r="B554" s="7" t="b">
        <v>1</v>
      </c>
      <c r="U554" s="9"/>
      <c r="V554" s="9"/>
      <c r="W554" s="10"/>
      <c r="X554" s="20"/>
      <c r="Y554" s="20"/>
      <c r="Z554" s="20"/>
      <c r="AA554" s="20"/>
      <c r="AB554" s="20"/>
      <c r="AC554" s="20"/>
      <c r="AD554" s="20"/>
      <c r="AE554" s="20"/>
      <c r="AG554" s="9"/>
      <c r="AH554" s="9"/>
      <c r="AI554" s="10"/>
      <c r="AJ554" s="20"/>
      <c r="AK554" s="20"/>
      <c r="AL554" s="20"/>
      <c r="AM554" s="20"/>
      <c r="AN554" s="20"/>
      <c r="AO554" s="20"/>
      <c r="AP554" s="20"/>
      <c r="AQ554" s="20"/>
      <c r="AS554" s="9"/>
      <c r="AT554" s="9"/>
      <c r="AU554" s="10"/>
      <c r="AV554" s="20"/>
      <c r="AW554" s="20"/>
      <c r="AX554" s="20"/>
      <c r="AY554" s="20"/>
      <c r="AZ554" s="20"/>
      <c r="BA554" s="20"/>
      <c r="BB554" s="20"/>
      <c r="BC554" s="20"/>
      <c r="BE554" s="20">
        <v>0.18767076502732241</v>
      </c>
      <c r="BF554" s="9">
        <v>59.4</v>
      </c>
      <c r="BG554" s="9">
        <v>60.781906039610405</v>
      </c>
      <c r="BH554" s="9">
        <v>60.139895815117342</v>
      </c>
      <c r="BI554" s="9">
        <v>14.388371538859493</v>
      </c>
      <c r="BJ554" s="9">
        <v>61.623579048337355</v>
      </c>
      <c r="BK554" s="9">
        <v>60.346646041161016</v>
      </c>
      <c r="BL554" s="9">
        <v>55.331857967184831</v>
      </c>
      <c r="BM554" s="9">
        <f ca="1"/>
        <v>60.3516815642324</v>
      </c>
      <c r="BN554" s="9">
        <v>60.456771052544319</v>
      </c>
    </row>
    <row r="555" spans="1:66" x14ac:dyDescent="0.25">
      <c r="A555" s="6">
        <v>79.599999999999994</v>
      </c>
      <c r="B555" s="7" t="b">
        <v>1</v>
      </c>
      <c r="U555" s="9"/>
      <c r="V555" s="9"/>
      <c r="W555" s="10"/>
      <c r="X555" s="20"/>
      <c r="Y555" s="20"/>
      <c r="Z555" s="20"/>
      <c r="AA555" s="20"/>
      <c r="AB555" s="20"/>
      <c r="AC555" s="20"/>
      <c r="AD555" s="20"/>
      <c r="AE555" s="20"/>
      <c r="AG555" s="9"/>
      <c r="AH555" s="9"/>
      <c r="AI555" s="10"/>
      <c r="AJ555" s="20"/>
      <c r="AK555" s="20"/>
      <c r="AL555" s="20"/>
      <c r="AM555" s="20"/>
      <c r="AN555" s="20"/>
      <c r="AO555" s="20"/>
      <c r="AP555" s="20"/>
      <c r="AQ555" s="20"/>
      <c r="AS555" s="9"/>
      <c r="AT555" s="9"/>
      <c r="AU555" s="10"/>
      <c r="AV555" s="20"/>
      <c r="AW555" s="20"/>
      <c r="AX555" s="20"/>
      <c r="AY555" s="20"/>
      <c r="AZ555" s="20"/>
      <c r="BA555" s="20"/>
      <c r="BB555" s="20"/>
      <c r="BC555" s="20"/>
      <c r="BE555" s="20">
        <v>0.18801229508196721</v>
      </c>
      <c r="BF555" s="9">
        <v>59.4</v>
      </c>
      <c r="BG555" s="9">
        <v>60.793977094011133</v>
      </c>
      <c r="BH555" s="9">
        <v>60.151106503621058</v>
      </c>
      <c r="BI555" s="9">
        <v>14.417482107704791</v>
      </c>
      <c r="BJ555" s="9">
        <v>61.637252732225491</v>
      </c>
      <c r="BK555" s="9">
        <v>60.358139193779358</v>
      </c>
      <c r="BL555" s="9">
        <v>55.349215458691944</v>
      </c>
      <c r="BM555" s="9">
        <f ca="1"/>
        <v>60.362697153653443</v>
      </c>
      <c r="BN555" s="9">
        <v>60.470984836112862</v>
      </c>
    </row>
    <row r="556" spans="1:66" x14ac:dyDescent="0.25">
      <c r="A556" s="6">
        <v>78.900000000000006</v>
      </c>
      <c r="B556" s="7" t="b">
        <v>1</v>
      </c>
      <c r="U556" s="9"/>
      <c r="V556" s="9"/>
      <c r="W556" s="10"/>
      <c r="X556" s="20"/>
      <c r="Y556" s="20"/>
      <c r="Z556" s="20"/>
      <c r="AA556" s="20"/>
      <c r="AB556" s="20"/>
      <c r="AC556" s="20"/>
      <c r="AD556" s="20"/>
      <c r="AE556" s="20"/>
      <c r="AG556" s="9"/>
      <c r="AH556" s="9"/>
      <c r="AI556" s="10"/>
      <c r="AJ556" s="20"/>
      <c r="AK556" s="20"/>
      <c r="AL556" s="20"/>
      <c r="AM556" s="20"/>
      <c r="AN556" s="20"/>
      <c r="AO556" s="20"/>
      <c r="AP556" s="20"/>
      <c r="AQ556" s="20"/>
      <c r="AS556" s="9"/>
      <c r="AT556" s="9"/>
      <c r="AU556" s="10"/>
      <c r="AV556" s="20"/>
      <c r="AW556" s="20"/>
      <c r="AX556" s="20"/>
      <c r="AY556" s="20"/>
      <c r="AZ556" s="20"/>
      <c r="BA556" s="20"/>
      <c r="BB556" s="20"/>
      <c r="BC556" s="20"/>
      <c r="BE556" s="20">
        <v>0.18835382513661203</v>
      </c>
      <c r="BF556" s="9">
        <v>59.4</v>
      </c>
      <c r="BG556" s="9">
        <v>60.806034619785947</v>
      </c>
      <c r="BH556" s="9">
        <v>60.1623067140277</v>
      </c>
      <c r="BI556" s="9">
        <v>14.446604923319009</v>
      </c>
      <c r="BJ556" s="9">
        <v>61.650907597082686</v>
      </c>
      <c r="BK556" s="9">
        <v>60.369620938980269</v>
      </c>
      <c r="BL556" s="9">
        <v>55.366557192139823</v>
      </c>
      <c r="BM556" s="9">
        <f ca="1"/>
        <v>60.373701156647513</v>
      </c>
      <c r="BN556" s="9">
        <v>60.485184010649718</v>
      </c>
    </row>
    <row r="557" spans="1:66" x14ac:dyDescent="0.25">
      <c r="A557" s="6">
        <v>78.900000000000006</v>
      </c>
      <c r="B557" s="7" t="b">
        <v>1</v>
      </c>
      <c r="U557" s="9"/>
      <c r="V557" s="9"/>
      <c r="W557" s="10"/>
      <c r="X557" s="20"/>
      <c r="Y557" s="20"/>
      <c r="Z557" s="20"/>
      <c r="AA557" s="20"/>
      <c r="AB557" s="20"/>
      <c r="AC557" s="20"/>
      <c r="AD557" s="20"/>
      <c r="AE557" s="20"/>
      <c r="AG557" s="9"/>
      <c r="AH557" s="9"/>
      <c r="AI557" s="10"/>
      <c r="AJ557" s="20"/>
      <c r="AK557" s="20"/>
      <c r="AL557" s="20"/>
      <c r="AM557" s="20"/>
      <c r="AN557" s="20"/>
      <c r="AO557" s="20"/>
      <c r="AP557" s="20"/>
      <c r="AQ557" s="20"/>
      <c r="AS557" s="9"/>
      <c r="AT557" s="9"/>
      <c r="AU557" s="10"/>
      <c r="AV557" s="20"/>
      <c r="AW557" s="20"/>
      <c r="AX557" s="20"/>
      <c r="AY557" s="20"/>
      <c r="AZ557" s="20"/>
      <c r="BA557" s="20"/>
      <c r="BB557" s="20"/>
      <c r="BC557" s="20"/>
      <c r="BE557" s="20">
        <v>0.18869535519125682</v>
      </c>
      <c r="BF557" s="9">
        <v>59.4</v>
      </c>
      <c r="BG557" s="9">
        <v>60.818078666508356</v>
      </c>
      <c r="BH557" s="9">
        <v>60.17349648576797</v>
      </c>
      <c r="BI557" s="9">
        <v>14.475739996010859</v>
      </c>
      <c r="BJ557" s="9">
        <v>61.66454371034888</v>
      </c>
      <c r="BK557" s="9">
        <v>60.381091319096178</v>
      </c>
      <c r="BL557" s="9">
        <v>55.383883210368737</v>
      </c>
      <c r="BM557" s="9">
        <f ca="1"/>
        <v>60.384693613048512</v>
      </c>
      <c r="BN557" s="9">
        <v>60.499368623955974</v>
      </c>
    </row>
    <row r="558" spans="1:66" x14ac:dyDescent="0.25">
      <c r="A558" s="6">
        <v>78.400000000000006</v>
      </c>
      <c r="B558" s="7" t="b">
        <v>1</v>
      </c>
      <c r="U558" s="9"/>
      <c r="V558" s="9"/>
      <c r="W558" s="10"/>
      <c r="X558" s="20"/>
      <c r="Y558" s="20"/>
      <c r="Z558" s="20"/>
      <c r="AA558" s="20"/>
      <c r="AB558" s="20"/>
      <c r="AC558" s="20"/>
      <c r="AD558" s="20"/>
      <c r="AE558" s="20"/>
      <c r="AG558" s="9"/>
      <c r="AH558" s="9"/>
      <c r="AI558" s="10"/>
      <c r="AJ558" s="20"/>
      <c r="AK558" s="20"/>
      <c r="AL558" s="20"/>
      <c r="AM558" s="20"/>
      <c r="AN558" s="20"/>
      <c r="AO558" s="20"/>
      <c r="AP558" s="20"/>
      <c r="AQ558" s="20"/>
      <c r="AS558" s="9"/>
      <c r="AT558" s="9"/>
      <c r="AU558" s="10"/>
      <c r="AV558" s="20"/>
      <c r="AW558" s="20"/>
      <c r="AX558" s="20"/>
      <c r="AY558" s="20"/>
      <c r="AZ558" s="20"/>
      <c r="BA558" s="20"/>
      <c r="BB558" s="20"/>
      <c r="BC558" s="20"/>
      <c r="BE558" s="20">
        <v>0.18903688524590165</v>
      </c>
      <c r="BF558" s="9">
        <v>59.4</v>
      </c>
      <c r="BG558" s="9">
        <v>60.830109283499645</v>
      </c>
      <c r="BH558" s="9">
        <v>60.184675858077739</v>
      </c>
      <c r="BI558" s="9">
        <v>14.504887336102108</v>
      </c>
      <c r="BJ558" s="9">
        <v>61.678161139114131</v>
      </c>
      <c r="BK558" s="9">
        <v>60.392550376248472</v>
      </c>
      <c r="BL558" s="9">
        <v>55.401193556025177</v>
      </c>
      <c r="BM558" s="9">
        <f ca="1"/>
        <v>60.395674562493866</v>
      </c>
      <c r="BN558" s="9">
        <v>60.513538723601272</v>
      </c>
    </row>
    <row r="559" spans="1:66" x14ac:dyDescent="0.25">
      <c r="A559" s="6">
        <v>78</v>
      </c>
      <c r="B559" s="7" t="b">
        <v>1</v>
      </c>
      <c r="U559" s="9"/>
      <c r="V559" s="9"/>
      <c r="W559" s="10"/>
      <c r="X559" s="20"/>
      <c r="Y559" s="20"/>
      <c r="Z559" s="20"/>
      <c r="AA559" s="20"/>
      <c r="AB559" s="20"/>
      <c r="AC559" s="20"/>
      <c r="AD559" s="20"/>
      <c r="AE559" s="20"/>
      <c r="AG559" s="9"/>
      <c r="AH559" s="9"/>
      <c r="AI559" s="10"/>
      <c r="AJ559" s="20"/>
      <c r="AK559" s="20"/>
      <c r="AL559" s="20"/>
      <c r="AM559" s="20"/>
      <c r="AN559" s="20"/>
      <c r="AO559" s="20"/>
      <c r="AP559" s="20"/>
      <c r="AQ559" s="20"/>
      <c r="AS559" s="9"/>
      <c r="AT559" s="9"/>
      <c r="AU559" s="10"/>
      <c r="AV559" s="20"/>
      <c r="AW559" s="20"/>
      <c r="AX559" s="20"/>
      <c r="AY559" s="20"/>
      <c r="AZ559" s="20"/>
      <c r="BA559" s="20"/>
      <c r="BB559" s="20"/>
      <c r="BC559" s="20"/>
      <c r="BE559" s="20">
        <v>0.18937841530054644</v>
      </c>
      <c r="BF559" s="9">
        <v>59.5</v>
      </c>
      <c r="BG559" s="9">
        <v>60.842126519830636</v>
      </c>
      <c r="BH559" s="9">
        <v>60.195844869999313</v>
      </c>
      <c r="BI559" s="9">
        <v>14.534046953927533</v>
      </c>
      <c r="BJ559" s="9">
        <v>61.691759950120982</v>
      </c>
      <c r="BK559" s="9">
        <v>60.40399815234894</v>
      </c>
      <c r="BL559" s="9">
        <v>55.41848827156312</v>
      </c>
      <c r="BM559" s="9">
        <f ca="1"/>
        <v>60.406644044425867</v>
      </c>
      <c r="BN559" s="9">
        <v>60.527694356925323</v>
      </c>
    </row>
    <row r="560" spans="1:66" x14ac:dyDescent="0.25">
      <c r="A560" s="6">
        <v>77.900000000000006</v>
      </c>
      <c r="B560" s="7" t="b">
        <v>1</v>
      </c>
      <c r="U560" s="9"/>
      <c r="V560" s="9"/>
      <c r="W560" s="10"/>
      <c r="X560" s="20"/>
      <c r="Y560" s="20"/>
      <c r="Z560" s="20"/>
      <c r="AA560" s="20"/>
      <c r="AB560" s="20"/>
      <c r="AC560" s="20"/>
      <c r="AD560" s="20"/>
      <c r="AE560" s="20"/>
      <c r="AG560" s="9"/>
      <c r="AH560" s="9"/>
      <c r="AI560" s="10"/>
      <c r="AJ560" s="20"/>
      <c r="AK560" s="20"/>
      <c r="AL560" s="20"/>
      <c r="AM560" s="20"/>
      <c r="AN560" s="20"/>
      <c r="AO560" s="20"/>
      <c r="AP560" s="20"/>
      <c r="AQ560" s="20"/>
      <c r="AS560" s="9"/>
      <c r="AT560" s="9"/>
      <c r="AU560" s="10"/>
      <c r="AV560" s="20"/>
      <c r="AW560" s="20"/>
      <c r="AX560" s="20"/>
      <c r="AY560" s="20"/>
      <c r="AZ560" s="20"/>
      <c r="BA560" s="20"/>
      <c r="BB560" s="20"/>
      <c r="BC560" s="20"/>
      <c r="BE560" s="20">
        <v>0.18971994535519127</v>
      </c>
      <c r="BF560" s="9">
        <v>59.5</v>
      </c>
      <c r="BG560" s="9">
        <v>60.854130424323401</v>
      </c>
      <c r="BH560" s="9">
        <v>60.207003560382852</v>
      </c>
      <c r="BI560" s="9">
        <v>14.563218859834999</v>
      </c>
      <c r="BJ560" s="9">
        <v>61.705340209766952</v>
      </c>
      <c r="BK560" s="9">
        <v>60.415434689101247</v>
      </c>
      <c r="BL560" s="9">
        <v>55.435767399245194</v>
      </c>
      <c r="BM560" s="9">
        <f ca="1"/>
        <v>60.417602098092999</v>
      </c>
      <c r="BN560" s="9">
        <v>60.541835571039435</v>
      </c>
    </row>
    <row r="561" spans="1:66" x14ac:dyDescent="0.25">
      <c r="A561" s="6">
        <v>77.8</v>
      </c>
      <c r="B561" s="7" t="b">
        <v>1</v>
      </c>
      <c r="U561" s="9"/>
      <c r="V561" s="9"/>
      <c r="W561" s="10"/>
      <c r="X561" s="20"/>
      <c r="Y561" s="20"/>
      <c r="Z561" s="20"/>
      <c r="AA561" s="20"/>
      <c r="AB561" s="20"/>
      <c r="AC561" s="20"/>
      <c r="AD561" s="20"/>
      <c r="AE561" s="20"/>
      <c r="AG561" s="9"/>
      <c r="AH561" s="9"/>
      <c r="AI561" s="10"/>
      <c r="AJ561" s="20"/>
      <c r="AK561" s="20"/>
      <c r="AL561" s="20"/>
      <c r="AM561" s="20"/>
      <c r="AN561" s="20"/>
      <c r="AO561" s="20"/>
      <c r="AP561" s="20"/>
      <c r="AQ561" s="20"/>
      <c r="AS561" s="9"/>
      <c r="AT561" s="9"/>
      <c r="AU561" s="10"/>
      <c r="AV561" s="20"/>
      <c r="AW561" s="20"/>
      <c r="AX561" s="20"/>
      <c r="AY561" s="20"/>
      <c r="AZ561" s="20"/>
      <c r="BA561" s="20"/>
      <c r="BB561" s="20"/>
      <c r="BC561" s="20"/>
      <c r="BE561" s="20">
        <v>0.19006147540983606</v>
      </c>
      <c r="BF561" s="9">
        <v>59.5</v>
      </c>
      <c r="BG561" s="9">
        <v>60.866121045553015</v>
      </c>
      <c r="BH561" s="9">
        <v>60.218151967887785</v>
      </c>
      <c r="BI561" s="9">
        <v>14.592403064185465</v>
      </c>
      <c r="BJ561" s="9">
        <v>61.718901984106964</v>
      </c>
      <c r="BK561" s="9">
        <v>60.426860028002395</v>
      </c>
      <c r="BL561" s="9">
        <v>55.453030981143925</v>
      </c>
      <c r="BM561" s="9">
        <f ca="1"/>
        <v>60.428548762551245</v>
      </c>
      <c r="BN561" s="9">
        <v>60.555962412828066</v>
      </c>
    </row>
    <row r="562" spans="1:66" x14ac:dyDescent="0.25">
      <c r="A562" s="6">
        <v>77.3</v>
      </c>
      <c r="B562" s="7" t="b">
        <v>1</v>
      </c>
      <c r="U562" s="9"/>
      <c r="V562" s="9"/>
      <c r="W562" s="10"/>
      <c r="X562" s="20"/>
      <c r="Y562" s="20"/>
      <c r="Z562" s="20"/>
      <c r="AA562" s="20"/>
      <c r="AB562" s="20"/>
      <c r="AC562" s="20"/>
      <c r="AD562" s="20"/>
      <c r="AE562" s="20"/>
      <c r="AG562" s="9"/>
      <c r="AH562" s="9"/>
      <c r="AI562" s="10"/>
      <c r="AJ562" s="20"/>
      <c r="AK562" s="20"/>
      <c r="AL562" s="20"/>
      <c r="AM562" s="20"/>
      <c r="AN562" s="20"/>
      <c r="AO562" s="20"/>
      <c r="AP562" s="20"/>
      <c r="AQ562" s="20"/>
      <c r="AS562" s="9"/>
      <c r="AT562" s="9"/>
      <c r="AU562" s="10"/>
      <c r="AV562" s="20"/>
      <c r="AW562" s="20"/>
      <c r="AX562" s="20"/>
      <c r="AY562" s="20"/>
      <c r="AZ562" s="20"/>
      <c r="BA562" s="20"/>
      <c r="BB562" s="20"/>
      <c r="BC562" s="20"/>
      <c r="BE562" s="20">
        <v>0.19040300546448088</v>
      </c>
      <c r="BF562" s="9">
        <v>59.5</v>
      </c>
      <c r="BG562" s="9">
        <v>60.878098431849374</v>
      </c>
      <c r="BH562" s="9">
        <v>60.229290130983912</v>
      </c>
      <c r="BI562" s="9">
        <v>14.621599577352967</v>
      </c>
      <c r="BJ562" s="9">
        <v>61.732445338855712</v>
      </c>
      <c r="BK562" s="9">
        <v>60.438274210344133</v>
      </c>
      <c r="BL562" s="9">
        <v>55.470279059142939</v>
      </c>
      <c r="BM562" s="9">
        <f ca="1"/>
        <v>60.439484076665408</v>
      </c>
      <c r="BN562" s="9">
        <v>60.570074928950334</v>
      </c>
    </row>
    <row r="563" spans="1:66" x14ac:dyDescent="0.25">
      <c r="A563" s="6">
        <v>77.3</v>
      </c>
      <c r="B563" s="7" t="b">
        <v>1</v>
      </c>
      <c r="U563" s="9"/>
      <c r="V563" s="9"/>
      <c r="W563" s="10"/>
      <c r="X563" s="20"/>
      <c r="Y563" s="20"/>
      <c r="Z563" s="20"/>
      <c r="AA563" s="20"/>
      <c r="AB563" s="20"/>
      <c r="AC563" s="20"/>
      <c r="AD563" s="20"/>
      <c r="AE563" s="20"/>
      <c r="AG563" s="9"/>
      <c r="AH563" s="9"/>
      <c r="AI563" s="10"/>
      <c r="AJ563" s="20"/>
      <c r="AK563" s="20"/>
      <c r="AL563" s="20"/>
      <c r="AM563" s="20"/>
      <c r="AN563" s="20"/>
      <c r="AO563" s="20"/>
      <c r="AP563" s="20"/>
      <c r="AQ563" s="20"/>
      <c r="AS563" s="9"/>
      <c r="AT563" s="9"/>
      <c r="AU563" s="10"/>
      <c r="AV563" s="20"/>
      <c r="AW563" s="20"/>
      <c r="AX563" s="20"/>
      <c r="AY563" s="20"/>
      <c r="AZ563" s="20"/>
      <c r="BA563" s="20"/>
      <c r="BB563" s="20"/>
      <c r="BC563" s="20"/>
      <c r="BE563" s="20">
        <v>0.19074453551912568</v>
      </c>
      <c r="BF563" s="9">
        <v>59.5</v>
      </c>
      <c r="BG563" s="9">
        <v>60.890062631298747</v>
      </c>
      <c r="BH563" s="9">
        <v>60.240418087952939</v>
      </c>
      <c r="BI563" s="9">
        <v>14.650808409724712</v>
      </c>
      <c r="BJ563" s="9">
        <v>61.745970339390077</v>
      </c>
      <c r="BK563" s="9">
        <v>60.449677277214363</v>
      </c>
      <c r="BL563" s="9">
        <v>55.487511674938091</v>
      </c>
      <c r="BM563" s="9">
        <f ca="1"/>
        <v>60.45040807911046</v>
      </c>
      <c r="BN563" s="9">
        <v>60.58417316584152</v>
      </c>
    </row>
    <row r="564" spans="1:66" x14ac:dyDescent="0.25">
      <c r="A564" s="6">
        <v>76.099999999999994</v>
      </c>
      <c r="B564" s="7" t="b">
        <v>1</v>
      </c>
      <c r="U564" s="9"/>
      <c r="V564" s="9"/>
      <c r="W564" s="10"/>
      <c r="X564" s="20"/>
      <c r="Y564" s="20"/>
      <c r="Z564" s="20"/>
      <c r="AA564" s="20"/>
      <c r="AB564" s="20"/>
      <c r="AC564" s="20"/>
      <c r="AD564" s="20"/>
      <c r="AE564" s="20"/>
      <c r="AG564" s="9"/>
      <c r="AH564" s="9"/>
      <c r="AI564" s="10"/>
      <c r="AJ564" s="20"/>
      <c r="AK564" s="20"/>
      <c r="AL564" s="20"/>
      <c r="AM564" s="20"/>
      <c r="AN564" s="20"/>
      <c r="AO564" s="20"/>
      <c r="AP564" s="20"/>
      <c r="AQ564" s="20"/>
      <c r="AS564" s="9"/>
      <c r="AT564" s="9"/>
      <c r="AU564" s="10"/>
      <c r="AV564" s="20"/>
      <c r="AW564" s="20"/>
      <c r="AX564" s="20"/>
      <c r="AY564" s="20"/>
      <c r="AZ564" s="20"/>
      <c r="BA564" s="20"/>
      <c r="BB564" s="20"/>
      <c r="BC564" s="20"/>
      <c r="BE564" s="20">
        <v>0.1910860655737705</v>
      </c>
      <c r="BF564" s="9">
        <v>59.6</v>
      </c>
      <c r="BG564" s="9">
        <v>60.902013691745637</v>
      </c>
      <c r="BH564" s="9">
        <v>60.251535876889612</v>
      </c>
      <c r="BI564" s="9">
        <v>14.680029571701024</v>
      </c>
      <c r="BJ564" s="9">
        <v>61.759477050751443</v>
      </c>
      <c r="BK564" s="9">
        <v>60.461069269498594</v>
      </c>
      <c r="BL564" s="9">
        <v>55.504728870038711</v>
      </c>
      <c r="BM564" s="9">
        <f ca="1"/>
        <v>60.46132080837269</v>
      </c>
      <c r="BN564" s="9">
        <v>60.59825716971455</v>
      </c>
    </row>
    <row r="565" spans="1:66" x14ac:dyDescent="0.25">
      <c r="A565" s="6">
        <v>75.8</v>
      </c>
      <c r="B565" s="7" t="b">
        <v>1</v>
      </c>
      <c r="U565" s="9"/>
      <c r="V565" s="9"/>
      <c r="W565" s="10"/>
      <c r="X565" s="20"/>
      <c r="Y565" s="20"/>
      <c r="Z565" s="20"/>
      <c r="AA565" s="20"/>
      <c r="AB565" s="20"/>
      <c r="AC565" s="20"/>
      <c r="AD565" s="20"/>
      <c r="AE565" s="20"/>
      <c r="AG565" s="9"/>
      <c r="AH565" s="9"/>
      <c r="AI565" s="10"/>
      <c r="AJ565" s="20"/>
      <c r="AK565" s="20"/>
      <c r="AL565" s="20"/>
      <c r="AM565" s="20"/>
      <c r="AN565" s="20"/>
      <c r="AO565" s="20"/>
      <c r="AP565" s="20"/>
      <c r="AQ565" s="20"/>
      <c r="AS565" s="9"/>
      <c r="AT565" s="9"/>
      <c r="AU565" s="10"/>
      <c r="AV565" s="20"/>
      <c r="AW565" s="20"/>
      <c r="AX565" s="20"/>
      <c r="AY565" s="20"/>
      <c r="AZ565" s="20"/>
      <c r="BA565" s="20"/>
      <c r="BB565" s="20"/>
      <c r="BC565" s="20"/>
      <c r="BE565" s="20">
        <v>0.1914275956284153</v>
      </c>
      <c r="BF565" s="9">
        <v>59.6</v>
      </c>
      <c r="BG565" s="9">
        <v>60.913951660794297</v>
      </c>
      <c r="BH565" s="9">
        <v>60.262643535703127</v>
      </c>
      <c r="BI565" s="9">
        <v>14.709263073695428</v>
      </c>
      <c r="BJ565" s="9">
        <v>61.772965537648076</v>
      </c>
      <c r="BK565" s="9">
        <v>60.472450227881318</v>
      </c>
      <c r="BL565" s="9">
        <v>55.521930685768709</v>
      </c>
      <c r="BM565" s="9">
        <f ca="1"/>
        <v>60.472222302751149</v>
      </c>
      <c r="BN565" s="9">
        <v>60.612326986561477</v>
      </c>
    </row>
    <row r="566" spans="1:66" x14ac:dyDescent="0.25">
      <c r="A566" s="6">
        <v>75.599999999999994</v>
      </c>
      <c r="B566" s="7" t="b">
        <v>1</v>
      </c>
      <c r="U566" s="9"/>
      <c r="V566" s="9"/>
      <c r="W566" s="10"/>
      <c r="X566" s="20"/>
      <c r="Y566" s="20"/>
      <c r="Z566" s="20"/>
      <c r="AA566" s="20"/>
      <c r="AB566" s="20"/>
      <c r="AC566" s="20"/>
      <c r="AD566" s="20"/>
      <c r="AE566" s="20"/>
      <c r="AG566" s="9"/>
      <c r="AH566" s="9"/>
      <c r="AI566" s="10"/>
      <c r="AJ566" s="20"/>
      <c r="AK566" s="20"/>
      <c r="AL566" s="20"/>
      <c r="AM566" s="20"/>
      <c r="AN566" s="20"/>
      <c r="AO566" s="20"/>
      <c r="AP566" s="20"/>
      <c r="AQ566" s="20"/>
      <c r="AS566" s="9"/>
      <c r="AT566" s="9"/>
      <c r="AU566" s="10"/>
      <c r="AV566" s="20"/>
      <c r="AW566" s="20"/>
      <c r="AX566" s="20"/>
      <c r="AY566" s="20"/>
      <c r="AZ566" s="20"/>
      <c r="BA566" s="20"/>
      <c r="BB566" s="20"/>
      <c r="BC566" s="20"/>
      <c r="BE566" s="20">
        <v>0.19176912568306012</v>
      </c>
      <c r="BF566" s="9">
        <v>59.6</v>
      </c>
      <c r="BG566" s="9">
        <v>60.925876585810535</v>
      </c>
      <c r="BH566" s="9">
        <v>60.273741102118358</v>
      </c>
      <c r="BI566" s="9">
        <v>14.738508926134651</v>
      </c>
      <c r="BJ566" s="9">
        <v>61.786435864457431</v>
      </c>
      <c r="BK566" s="9">
        <v>60.483820192847347</v>
      </c>
      <c r="BL566" s="9">
        <v>55.539117163267768</v>
      </c>
      <c r="BM566" s="9">
        <f ca="1"/>
        <v>60.48311260035878</v>
      </c>
      <c r="BN566" s="9">
        <v>60.626382662154938</v>
      </c>
    </row>
    <row r="567" spans="1:66" x14ac:dyDescent="0.25">
      <c r="A567" s="6">
        <v>75.400000000000006</v>
      </c>
      <c r="B567" s="7" t="b">
        <v>1</v>
      </c>
      <c r="U567" s="9"/>
      <c r="V567" s="9"/>
      <c r="W567" s="10"/>
      <c r="X567" s="20"/>
      <c r="Y567" s="20"/>
      <c r="Z567" s="20"/>
      <c r="AA567" s="20"/>
      <c r="AB567" s="20"/>
      <c r="AC567" s="20"/>
      <c r="AD567" s="20"/>
      <c r="AE567" s="20"/>
      <c r="AG567" s="9"/>
      <c r="AH567" s="9"/>
      <c r="AI567" s="10"/>
      <c r="AJ567" s="20"/>
      <c r="AK567" s="20"/>
      <c r="AL567" s="20"/>
      <c r="AM567" s="20"/>
      <c r="AN567" s="20"/>
      <c r="AO567" s="20"/>
      <c r="AP567" s="20"/>
      <c r="AQ567" s="20"/>
      <c r="AS567" s="9"/>
      <c r="AT567" s="9"/>
      <c r="AU567" s="10"/>
      <c r="AV567" s="20"/>
      <c r="AW567" s="20"/>
      <c r="AX567" s="20"/>
      <c r="AY567" s="20"/>
      <c r="AZ567" s="20"/>
      <c r="BA567" s="20"/>
      <c r="BB567" s="20"/>
      <c r="BC567" s="20"/>
      <c r="BE567" s="20">
        <v>0.19211065573770492</v>
      </c>
      <c r="BF567" s="9">
        <v>59.6</v>
      </c>
      <c r="BG567" s="9">
        <v>60.93778851392328</v>
      </c>
      <c r="BH567" s="9">
        <v>60.28482861367705</v>
      </c>
      <c r="BI567" s="9">
        <v>14.767767139458611</v>
      </c>
      <c r="BJ567" s="9">
        <v>61.799888095228425</v>
      </c>
      <c r="BK567" s="9">
        <v>60.495179204683261</v>
      </c>
      <c r="BL567" s="9">
        <v>55.556288343492497</v>
      </c>
      <c r="BM567" s="9">
        <f ca="1"/>
        <v>60.49399173912375</v>
      </c>
      <c r="BN567" s="9">
        <v>60.640424242049654</v>
      </c>
    </row>
    <row r="568" spans="1:66" x14ac:dyDescent="0.25">
      <c r="A568" s="6">
        <v>75.2</v>
      </c>
      <c r="B568" s="7" t="b">
        <v>1</v>
      </c>
      <c r="U568" s="9"/>
      <c r="V568" s="9"/>
      <c r="W568" s="10"/>
      <c r="X568" s="20"/>
      <c r="Y568" s="20"/>
      <c r="Z568" s="20"/>
      <c r="AA568" s="20"/>
      <c r="AB568" s="20"/>
      <c r="AC568" s="20"/>
      <c r="AD568" s="20"/>
      <c r="AE568" s="20"/>
      <c r="AG568" s="9"/>
      <c r="AH568" s="9"/>
      <c r="AI568" s="10"/>
      <c r="AJ568" s="20"/>
      <c r="AK568" s="20"/>
      <c r="AL568" s="20"/>
      <c r="AM568" s="20"/>
      <c r="AN568" s="20"/>
      <c r="AO568" s="20"/>
      <c r="AP568" s="20"/>
      <c r="AQ568" s="20"/>
      <c r="AS568" s="9"/>
      <c r="AT568" s="9"/>
      <c r="AU568" s="10"/>
      <c r="AV568" s="20"/>
      <c r="AW568" s="20"/>
      <c r="AX568" s="20"/>
      <c r="AY568" s="20"/>
      <c r="AZ568" s="20"/>
      <c r="BA568" s="20"/>
      <c r="BB568" s="20"/>
      <c r="BC568" s="20"/>
      <c r="BE568" s="20">
        <v>0.19245218579234974</v>
      </c>
      <c r="BF568" s="9">
        <v>59.6</v>
      </c>
      <c r="BG568" s="9">
        <v>60.949687492026257</v>
      </c>
      <c r="BH568" s="9">
        <v>60.29590610773915</v>
      </c>
      <c r="BI568" s="9">
        <v>14.797037724120507</v>
      </c>
      <c r="BJ568" s="9">
        <v>61.813322293683754</v>
      </c>
      <c r="BK568" s="9">
        <v>60.506527303478755</v>
      </c>
      <c r="BL568" s="9">
        <v>55.573444267217539</v>
      </c>
      <c r="BM568" s="9">
        <f ca="1"/>
        <v>60.504859756790665</v>
      </c>
      <c r="BN568" s="9">
        <v>60.654451771583794</v>
      </c>
    </row>
    <row r="569" spans="1:66" x14ac:dyDescent="0.25">
      <c r="A569" s="6">
        <v>75</v>
      </c>
      <c r="B569" s="7" t="b">
        <v>1</v>
      </c>
      <c r="U569" s="9"/>
      <c r="V569" s="9"/>
      <c r="W569" s="10"/>
      <c r="X569" s="20"/>
      <c r="Y569" s="20"/>
      <c r="Z569" s="20"/>
      <c r="AA569" s="20"/>
      <c r="AB569" s="20"/>
      <c r="AC569" s="20"/>
      <c r="AD569" s="20"/>
      <c r="AE569" s="20"/>
      <c r="AG569" s="9"/>
      <c r="AH569" s="9"/>
      <c r="AI569" s="10"/>
      <c r="AJ569" s="20"/>
      <c r="AK569" s="20"/>
      <c r="AL569" s="20"/>
      <c r="AM569" s="20"/>
      <c r="AN569" s="20"/>
      <c r="AO569" s="20"/>
      <c r="AP569" s="20"/>
      <c r="AQ569" s="20"/>
      <c r="AS569" s="9"/>
      <c r="AT569" s="9"/>
      <c r="AU569" s="10"/>
      <c r="AV569" s="20"/>
      <c r="AW569" s="20"/>
      <c r="AX569" s="20"/>
      <c r="AY569" s="20"/>
      <c r="AZ569" s="20"/>
      <c r="BA569" s="20"/>
      <c r="BB569" s="20"/>
      <c r="BC569" s="20"/>
      <c r="BE569" s="20">
        <v>0.19279371584699453</v>
      </c>
      <c r="BF569" s="9">
        <v>59.7</v>
      </c>
      <c r="BG569" s="9">
        <v>60.96157356677962</v>
      </c>
      <c r="BH569" s="9">
        <v>60.306973621484097</v>
      </c>
      <c r="BI569" s="9">
        <v>14.826320690586765</v>
      </c>
      <c r="BJ569" s="9">
        <v>61.82673852322209</v>
      </c>
      <c r="BK569" s="9">
        <v>60.517864529127905</v>
      </c>
      <c r="BL569" s="9">
        <v>55.59058497503672</v>
      </c>
      <c r="BM569" s="9">
        <f ca="1"/>
        <v>60.515716690921799</v>
      </c>
      <c r="BN569" s="9">
        <v>60.668465295880452</v>
      </c>
    </row>
    <row r="570" spans="1:66" x14ac:dyDescent="0.25">
      <c r="A570" s="6">
        <v>74.900000000000006</v>
      </c>
      <c r="B570" s="7" t="b">
        <v>1</v>
      </c>
      <c r="U570" s="9"/>
      <c r="V570" s="9"/>
      <c r="W570" s="10"/>
      <c r="X570" s="20"/>
      <c r="Y570" s="20"/>
      <c r="Z570" s="20"/>
      <c r="AA570" s="20"/>
      <c r="AB570" s="20"/>
      <c r="AC570" s="20"/>
      <c r="AD570" s="20"/>
      <c r="AE570" s="20"/>
      <c r="AG570" s="9"/>
      <c r="AH570" s="9"/>
      <c r="AI570" s="10"/>
      <c r="AJ570" s="20"/>
      <c r="AK570" s="20"/>
      <c r="AL570" s="20"/>
      <c r="AM570" s="20"/>
      <c r="AN570" s="20"/>
      <c r="AO570" s="20"/>
      <c r="AP570" s="20"/>
      <c r="AQ570" s="20"/>
      <c r="AS570" s="9"/>
      <c r="AT570" s="9"/>
      <c r="AU570" s="10"/>
      <c r="AV570" s="20"/>
      <c r="AW570" s="20"/>
      <c r="AX570" s="20"/>
      <c r="AY570" s="20"/>
      <c r="AZ570" s="20"/>
      <c r="BA570" s="20"/>
      <c r="BB570" s="20"/>
      <c r="BC570" s="20"/>
      <c r="BE570" s="20">
        <v>0.19313524590163936</v>
      </c>
      <c r="BF570" s="9">
        <v>59.7</v>
      </c>
      <c r="BG570" s="9">
        <v>60.973446784611525</v>
      </c>
      <c r="BH570" s="9">
        <v>60.318031191911942</v>
      </c>
      <c r="BI570" s="9">
        <v>14.855616049337129</v>
      </c>
      <c r="BJ570" s="9">
        <v>61.840136846920394</v>
      </c>
      <c r="BK570" s="9">
        <v>60.529190921330638</v>
      </c>
      <c r="BL570" s="9">
        <v>55.607710507364189</v>
      </c>
      <c r="BM570" s="9">
        <f ca="1"/>
        <v>60.526562578898343</v>
      </c>
      <c r="BN570" s="9">
        <v>60.682464859849063</v>
      </c>
    </row>
    <row r="571" spans="1:66" x14ac:dyDescent="0.25">
      <c r="A571" s="6">
        <v>74.5</v>
      </c>
      <c r="B571" s="7" t="b">
        <v>1</v>
      </c>
      <c r="U571" s="9"/>
      <c r="V571" s="9"/>
      <c r="W571" s="10"/>
      <c r="X571" s="20"/>
      <c r="Y571" s="20"/>
      <c r="Z571" s="20"/>
      <c r="AA571" s="20"/>
      <c r="AB571" s="20"/>
      <c r="AC571" s="20"/>
      <c r="AD571" s="20"/>
      <c r="AE571" s="20"/>
      <c r="AG571" s="9"/>
      <c r="AH571" s="9"/>
      <c r="AI571" s="10"/>
      <c r="AJ571" s="20"/>
      <c r="AK571" s="20"/>
      <c r="AL571" s="20"/>
      <c r="AM571" s="20"/>
      <c r="AN571" s="20"/>
      <c r="AO571" s="20"/>
      <c r="AP571" s="20"/>
      <c r="AQ571" s="20"/>
      <c r="AS571" s="9"/>
      <c r="AT571" s="9"/>
      <c r="AU571" s="10"/>
      <c r="AV571" s="20"/>
      <c r="AW571" s="20"/>
      <c r="AX571" s="20"/>
      <c r="AY571" s="20"/>
      <c r="AZ571" s="20"/>
      <c r="BA571" s="20"/>
      <c r="BB571" s="20"/>
      <c r="BC571" s="20"/>
      <c r="BE571" s="20">
        <v>0.19347677595628415</v>
      </c>
      <c r="BF571" s="9">
        <v>59.7</v>
      </c>
      <c r="BG571" s="9">
        <v>60.985307191719727</v>
      </c>
      <c r="BH571" s="9">
        <v>60.329078855844628</v>
      </c>
      <c r="BI571" s="9">
        <v>14.884923810864642</v>
      </c>
      <c r="BJ571" s="9">
        <v>61.853517327536082</v>
      </c>
      <c r="BK571" s="9">
        <v>60.540506519593919</v>
      </c>
      <c r="BL571" s="9">
        <v>55.624820904435481</v>
      </c>
      <c r="BM571" s="9">
        <f ca="1"/>
        <v>60.537397457921571</v>
      </c>
      <c r="BN571" s="9">
        <v>60.696450508186814</v>
      </c>
    </row>
    <row r="572" spans="1:66" x14ac:dyDescent="0.25">
      <c r="A572" s="6">
        <v>74.400000000000006</v>
      </c>
      <c r="B572" s="7" t="b">
        <v>1</v>
      </c>
      <c r="U572" s="9"/>
      <c r="V572" s="9"/>
      <c r="W572" s="10"/>
      <c r="X572" s="20"/>
      <c r="Y572" s="20"/>
      <c r="Z572" s="20"/>
      <c r="AA572" s="20"/>
      <c r="AB572" s="20"/>
      <c r="AC572" s="20"/>
      <c r="AD572" s="20"/>
      <c r="AE572" s="20"/>
      <c r="AG572" s="9"/>
      <c r="AH572" s="9"/>
      <c r="AI572" s="10"/>
      <c r="AJ572" s="20"/>
      <c r="AK572" s="20"/>
      <c r="AL572" s="20"/>
      <c r="AM572" s="20"/>
      <c r="AN572" s="20"/>
      <c r="AO572" s="20"/>
      <c r="AP572" s="20"/>
      <c r="AQ572" s="20"/>
      <c r="AS572" s="9"/>
      <c r="AT572" s="9"/>
      <c r="AU572" s="10"/>
      <c r="AV572" s="20"/>
      <c r="AW572" s="20"/>
      <c r="AX572" s="20"/>
      <c r="AY572" s="20"/>
      <c r="AZ572" s="20"/>
      <c r="BA572" s="20"/>
      <c r="BB572" s="20"/>
      <c r="BC572" s="20"/>
      <c r="BE572" s="20">
        <v>0.19381830601092895</v>
      </c>
      <c r="BF572" s="9">
        <v>59.7</v>
      </c>
      <c r="BG572" s="9">
        <v>60.9971548340732</v>
      </c>
      <c r="BH572" s="9">
        <v>60.340116649927218</v>
      </c>
      <c r="BI572" s="9">
        <v>14.914243985675689</v>
      </c>
      <c r="BJ572" s="9">
        <v>61.866880027509247</v>
      </c>
      <c r="BK572" s="9">
        <v>60.551811363233192</v>
      </c>
      <c r="BL572" s="9">
        <v>55.64191620630865</v>
      </c>
      <c r="BM572" s="9">
        <f ca="1"/>
        <v>60.548221365014072</v>
      </c>
      <c r="BN572" s="9">
        <v>60.710422285379977</v>
      </c>
    </row>
    <row r="573" spans="1:66" x14ac:dyDescent="0.25">
      <c r="A573" s="6">
        <v>74.2</v>
      </c>
      <c r="B573" s="7" t="b">
        <v>1</v>
      </c>
      <c r="U573" s="9"/>
      <c r="V573" s="9"/>
      <c r="W573" s="10"/>
      <c r="X573" s="20"/>
      <c r="Y573" s="20"/>
      <c r="Z573" s="20"/>
      <c r="AA573" s="20"/>
      <c r="AB573" s="20"/>
      <c r="AC573" s="20"/>
      <c r="AD573" s="20"/>
      <c r="AE573" s="20"/>
      <c r="AG573" s="9"/>
      <c r="AH573" s="9"/>
      <c r="AI573" s="10"/>
      <c r="AJ573" s="20"/>
      <c r="AK573" s="20"/>
      <c r="AL573" s="20"/>
      <c r="AM573" s="20"/>
      <c r="AN573" s="20"/>
      <c r="AO573" s="20"/>
      <c r="AP573" s="20"/>
      <c r="AQ573" s="20"/>
      <c r="AS573" s="9"/>
      <c r="AT573" s="9"/>
      <c r="AU573" s="10"/>
      <c r="AV573" s="20"/>
      <c r="AW573" s="20"/>
      <c r="AX573" s="20"/>
      <c r="AY573" s="20"/>
      <c r="AZ573" s="20"/>
      <c r="BA573" s="20"/>
      <c r="BB573" s="20"/>
      <c r="BC573" s="20"/>
      <c r="BE573" s="20">
        <v>0.19415983606557377</v>
      </c>
      <c r="BF573" s="9">
        <v>59.7</v>
      </c>
      <c r="BG573" s="9">
        <v>61.008989757413673</v>
      </c>
      <c r="BH573" s="9">
        <v>60.351144610629028</v>
      </c>
      <c r="BI573" s="9">
        <v>14.943576584289982</v>
      </c>
      <c r="BJ573" s="9">
        <v>61.880225008964835</v>
      </c>
      <c r="BK573" s="9">
        <v>60.563105491373584</v>
      </c>
      <c r="BL573" s="9">
        <v>55.658996452865381</v>
      </c>
      <c r="BM573" s="9">
        <f ca="1"/>
        <v>60.559034337020989</v>
      </c>
      <c r="BN573" s="9">
        <v>60.724380235705397</v>
      </c>
    </row>
    <row r="574" spans="1:66" x14ac:dyDescent="0.25">
      <c r="A574" s="6">
        <v>73.900000000000006</v>
      </c>
      <c r="B574" s="7" t="b">
        <v>1</v>
      </c>
      <c r="U574" s="9"/>
      <c r="V574" s="9"/>
      <c r="W574" s="10"/>
      <c r="X574" s="20"/>
      <c r="Y574" s="20"/>
      <c r="Z574" s="20"/>
      <c r="AA574" s="20"/>
      <c r="AB574" s="20"/>
      <c r="AC574" s="20"/>
      <c r="AD574" s="20"/>
      <c r="AE574" s="20"/>
      <c r="AG574" s="9"/>
      <c r="AH574" s="9"/>
      <c r="AI574" s="10"/>
      <c r="AJ574" s="20"/>
      <c r="AK574" s="20"/>
      <c r="AL574" s="20"/>
      <c r="AM574" s="20"/>
      <c r="AN574" s="20"/>
      <c r="AO574" s="20"/>
      <c r="AP574" s="20"/>
      <c r="AQ574" s="20"/>
      <c r="AS574" s="9"/>
      <c r="AT574" s="9"/>
      <c r="AU574" s="10"/>
      <c r="AV574" s="20"/>
      <c r="AW574" s="20"/>
      <c r="AX574" s="20"/>
      <c r="AY574" s="20"/>
      <c r="AZ574" s="20"/>
      <c r="BA574" s="20"/>
      <c r="BB574" s="20"/>
      <c r="BC574" s="20"/>
      <c r="BE574" s="20">
        <v>0.19450136612021857</v>
      </c>
      <c r="BF574" s="9">
        <v>59.7</v>
      </c>
      <c r="BG574" s="9">
        <v>61.020812007257213</v>
      </c>
      <c r="BH574" s="9">
        <v>60.362162774244965</v>
      </c>
      <c r="BI574" s="9">
        <v>14.972921617240656</v>
      </c>
      <c r="BJ574" s="9">
        <v>61.893552333714794</v>
      </c>
      <c r="BK574" s="9">
        <v>60.574388942951266</v>
      </c>
      <c r="BL574" s="9">
        <v>55.676061683812037</v>
      </c>
      <c r="BM574" s="9">
        <f ca="1"/>
        <v>60.569836410611074</v>
      </c>
      <c r="BN574" s="9">
        <v>60.738324403231758</v>
      </c>
    </row>
    <row r="575" spans="1:66" x14ac:dyDescent="0.25">
      <c r="A575" s="6">
        <v>73.5</v>
      </c>
      <c r="B575" s="7" t="b">
        <v>1</v>
      </c>
      <c r="U575" s="9"/>
      <c r="V575" s="9"/>
      <c r="W575" s="10"/>
      <c r="X575" s="20"/>
      <c r="Y575" s="20"/>
      <c r="Z575" s="20"/>
      <c r="AA575" s="20"/>
      <c r="AB575" s="20"/>
      <c r="AC575" s="20"/>
      <c r="AD575" s="20"/>
      <c r="AE575" s="20"/>
      <c r="AG575" s="9"/>
      <c r="AH575" s="9"/>
      <c r="AI575" s="10"/>
      <c r="AJ575" s="20"/>
      <c r="AK575" s="20"/>
      <c r="AL575" s="20"/>
      <c r="AM575" s="20"/>
      <c r="AN575" s="20"/>
      <c r="AO575" s="20"/>
      <c r="AP575" s="20"/>
      <c r="AQ575" s="20"/>
      <c r="AS575" s="9"/>
      <c r="AT575" s="9"/>
      <c r="AU575" s="10"/>
      <c r="AV575" s="20"/>
      <c r="AW575" s="20"/>
      <c r="AX575" s="20"/>
      <c r="AY575" s="20"/>
      <c r="AZ575" s="20"/>
      <c r="BA575" s="20"/>
      <c r="BB575" s="20"/>
      <c r="BC575" s="20"/>
      <c r="BE575" s="20">
        <v>0.19484289617486339</v>
      </c>
      <c r="BF575" s="9">
        <v>59.7</v>
      </c>
      <c r="BG575" s="9">
        <v>61.032621628895704</v>
      </c>
      <c r="BH575" s="9">
        <v>60.373171176896534</v>
      </c>
      <c r="BI575" s="9">
        <v>15.002279095074201</v>
      </c>
      <c r="BJ575" s="9">
        <v>61.906862063260235</v>
      </c>
      <c r="BK575" s="9">
        <v>60.585661756714714</v>
      </c>
      <c r="BL575" s="9">
        <v>55.693111938680751</v>
      </c>
      <c r="BM575" s="9">
        <f ca="1"/>
        <v>60.580627622277987</v>
      </c>
      <c r="BN575" s="9">
        <v>60.752254831821006</v>
      </c>
    </row>
    <row r="576" spans="1:66" x14ac:dyDescent="0.25">
      <c r="A576" s="6">
        <v>73.099999999999994</v>
      </c>
      <c r="B576" s="7" t="b">
        <v>1</v>
      </c>
      <c r="U576" s="9"/>
      <c r="V576" s="9"/>
      <c r="W576" s="10"/>
      <c r="X576" s="20"/>
      <c r="Y576" s="20"/>
      <c r="Z576" s="20"/>
      <c r="AA576" s="20"/>
      <c r="AB576" s="20"/>
      <c r="AC576" s="20"/>
      <c r="AD576" s="20"/>
      <c r="AE576" s="20"/>
      <c r="AG576" s="9"/>
      <c r="AH576" s="9"/>
      <c r="AI576" s="10"/>
      <c r="AJ576" s="20"/>
      <c r="AK576" s="20"/>
      <c r="AL576" s="20"/>
      <c r="AM576" s="20"/>
      <c r="AN576" s="20"/>
      <c r="AO576" s="20"/>
      <c r="AP576" s="20"/>
      <c r="AQ576" s="20"/>
      <c r="AS576" s="9"/>
      <c r="AT576" s="9"/>
      <c r="AU576" s="10"/>
      <c r="AV576" s="20"/>
      <c r="AW576" s="20"/>
      <c r="AX576" s="20"/>
      <c r="AY576" s="20"/>
      <c r="AZ576" s="20"/>
      <c r="BA576" s="20"/>
      <c r="BB576" s="20"/>
      <c r="BC576" s="20"/>
      <c r="BE576" s="20">
        <v>0.19518442622950818</v>
      </c>
      <c r="BF576" s="9">
        <v>59.7</v>
      </c>
      <c r="BG576" s="9">
        <v>61.044418667398467</v>
      </c>
      <c r="BH576" s="9">
        <v>60.384169854533042</v>
      </c>
      <c r="BI576" s="9">
        <v>15.031649028350557</v>
      </c>
      <c r="BJ576" s="9">
        <v>61.920154258793538</v>
      </c>
      <c r="BK576" s="9">
        <v>60.596923971225927</v>
      </c>
      <c r="BL576" s="9">
        <v>55.71014725683051</v>
      </c>
      <c r="BM576" s="9">
        <f ca="1"/>
        <v>60.591408008341404</v>
      </c>
      <c r="BN576" s="9">
        <v>60.766171565129667</v>
      </c>
    </row>
    <row r="577" spans="1:66" x14ac:dyDescent="0.25">
      <c r="A577" s="6">
        <v>72.7</v>
      </c>
      <c r="B577" s="7" t="b">
        <v>1</v>
      </c>
      <c r="U577" s="9"/>
      <c r="V577" s="9"/>
      <c r="W577" s="10"/>
      <c r="X577" s="20"/>
      <c r="Y577" s="20"/>
      <c r="Z577" s="20"/>
      <c r="AA577" s="20"/>
      <c r="AB577" s="20"/>
      <c r="AC577" s="20"/>
      <c r="AD577" s="20"/>
      <c r="AE577" s="20"/>
      <c r="AG577" s="9"/>
      <c r="AH577" s="9"/>
      <c r="AI577" s="10"/>
      <c r="AJ577" s="20"/>
      <c r="AK577" s="20"/>
      <c r="AL577" s="20"/>
      <c r="AM577" s="20"/>
      <c r="AN577" s="20"/>
      <c r="AO577" s="20"/>
      <c r="AP577" s="20"/>
      <c r="AQ577" s="20"/>
      <c r="AS577" s="9"/>
      <c r="AT577" s="9"/>
      <c r="AU577" s="10"/>
      <c r="AV577" s="20"/>
      <c r="AW577" s="20"/>
      <c r="AX577" s="20"/>
      <c r="AY577" s="20"/>
      <c r="AZ577" s="20"/>
      <c r="BA577" s="20"/>
      <c r="BB577" s="20"/>
      <c r="BC577" s="20"/>
      <c r="BE577" s="20">
        <v>0.19552595628415301</v>
      </c>
      <c r="BF577" s="9">
        <v>59.7</v>
      </c>
      <c r="BG577" s="9">
        <v>61.056203167613688</v>
      </c>
      <c r="BH577" s="9">
        <v>60.395158842932958</v>
      </c>
      <c r="BI577" s="9">
        <v>15.061031427643121</v>
      </c>
      <c r="BJ577" s="9">
        <v>61.933428981200507</v>
      </c>
      <c r="BK577" s="9">
        <v>60.608175624861765</v>
      </c>
      <c r="BL577" s="9">
        <v>55.727167677448207</v>
      </c>
      <c r="BM577" s="9">
        <f ca="1"/>
        <v>60.602177604948153</v>
      </c>
      <c r="BN577" s="9">
        <v>60.780074646610231</v>
      </c>
    </row>
    <row r="578" spans="1:66" x14ac:dyDescent="0.25">
      <c r="A578" s="6">
        <v>72.2</v>
      </c>
      <c r="B578" s="7" t="b">
        <v>1</v>
      </c>
      <c r="U578" s="9"/>
      <c r="V578" s="9"/>
      <c r="W578" s="10"/>
      <c r="X578" s="20"/>
      <c r="Y578" s="20"/>
      <c r="Z578" s="20"/>
      <c r="AA578" s="20"/>
      <c r="AB578" s="20"/>
      <c r="AC578" s="20"/>
      <c r="AD578" s="20"/>
      <c r="AE578" s="20"/>
      <c r="AG578" s="9"/>
      <c r="AH578" s="9"/>
      <c r="AI578" s="10"/>
      <c r="AJ578" s="20"/>
      <c r="AK578" s="20"/>
      <c r="AL578" s="20"/>
      <c r="AM578" s="20"/>
      <c r="AN578" s="20"/>
      <c r="AO578" s="20"/>
      <c r="AP578" s="20"/>
      <c r="AQ578" s="20"/>
      <c r="AS578" s="9"/>
      <c r="AT578" s="9"/>
      <c r="AU578" s="10"/>
      <c r="AV578" s="20"/>
      <c r="AW578" s="20"/>
      <c r="AX578" s="20"/>
      <c r="AY578" s="20"/>
      <c r="AZ578" s="20"/>
      <c r="BA578" s="20"/>
      <c r="BB578" s="20"/>
      <c r="BC578" s="20"/>
      <c r="BE578" s="20">
        <v>0.1958674863387978</v>
      </c>
      <c r="BF578" s="9">
        <v>59.7</v>
      </c>
      <c r="BG578" s="9">
        <v>61.06797517416998</v>
      </c>
      <c r="BH578" s="9">
        <v>60.406138177704683</v>
      </c>
      <c r="BI578" s="9">
        <v>15.09042630353872</v>
      </c>
      <c r="BJ578" s="9">
        <v>61.946686291062385</v>
      </c>
      <c r="BK578" s="9">
        <v>60.619416755815166</v>
      </c>
      <c r="BL578" s="9">
        <v>55.744173239549653</v>
      </c>
      <c r="BM578" s="9">
        <f ca="1"/>
        <v>60.612936448073413</v>
      </c>
      <c r="BN578" s="9">
        <v>60.793964119512381</v>
      </c>
    </row>
    <row r="579" spans="1:66" x14ac:dyDescent="0.25">
      <c r="A579" s="6">
        <v>71.7</v>
      </c>
      <c r="B579" s="7" t="b">
        <v>1</v>
      </c>
      <c r="U579" s="9"/>
      <c r="V579" s="9"/>
      <c r="W579" s="10"/>
      <c r="X579" s="20"/>
      <c r="Y579" s="20"/>
      <c r="Z579" s="20"/>
      <c r="AA579" s="20"/>
      <c r="AB579" s="20"/>
      <c r="AC579" s="20"/>
      <c r="AD579" s="20"/>
      <c r="AE579" s="20"/>
      <c r="AG579" s="9"/>
      <c r="AH579" s="9"/>
      <c r="AI579" s="10"/>
      <c r="AJ579" s="20"/>
      <c r="AK579" s="20"/>
      <c r="AL579" s="20"/>
      <c r="AM579" s="20"/>
      <c r="AN579" s="20"/>
      <c r="AO579" s="20"/>
      <c r="AP579" s="20"/>
      <c r="AQ579" s="20"/>
      <c r="AS579" s="9"/>
      <c r="AT579" s="9"/>
      <c r="AU579" s="10"/>
      <c r="AV579" s="20"/>
      <c r="AW579" s="20"/>
      <c r="AX579" s="20"/>
      <c r="AY579" s="20"/>
      <c r="AZ579" s="20"/>
      <c r="BA579" s="20"/>
      <c r="BB579" s="20"/>
      <c r="BC579" s="20"/>
      <c r="BE579" s="20">
        <v>0.19620901639344263</v>
      </c>
      <c r="BF579" s="9">
        <v>59.7</v>
      </c>
      <c r="BG579" s="9">
        <v>61.079734731477842</v>
      </c>
      <c r="BH579" s="9">
        <v>60.417107894288172</v>
      </c>
      <c r="BI579" s="9">
        <v>15.119833666637721</v>
      </c>
      <c r="BJ579" s="9">
        <v>61.959926248657972</v>
      </c>
      <c r="BK579" s="9">
        <v>60.630647402096379</v>
      </c>
      <c r="BL579" s="9">
        <v>55.761163981980701</v>
      </c>
      <c r="BM579" s="9">
        <f ca="1"/>
        <v>60.623684573521757</v>
      </c>
      <c r="BN579" s="9">
        <v>60.807840026884421</v>
      </c>
    </row>
    <row r="580" spans="1:66" x14ac:dyDescent="0.25">
      <c r="A580" s="6">
        <v>74.8</v>
      </c>
      <c r="B580" s="7" t="b">
        <v>1</v>
      </c>
      <c r="U580" s="9"/>
      <c r="V580" s="9"/>
      <c r="W580" s="10"/>
      <c r="X580" s="20"/>
      <c r="Y580" s="20"/>
      <c r="Z580" s="20"/>
      <c r="AA580" s="20"/>
      <c r="AB580" s="20"/>
      <c r="AC580" s="20"/>
      <c r="AD580" s="20"/>
      <c r="AE580" s="20"/>
      <c r="AG580" s="9"/>
      <c r="AH580" s="9"/>
      <c r="AI580" s="10"/>
      <c r="AJ580" s="20"/>
      <c r="AK580" s="20"/>
      <c r="AL580" s="20"/>
      <c r="AM580" s="20"/>
      <c r="AN580" s="20"/>
      <c r="AO580" s="20"/>
      <c r="AP580" s="20"/>
      <c r="AQ580" s="20"/>
      <c r="AS580" s="9"/>
      <c r="AT580" s="9"/>
      <c r="AU580" s="10"/>
      <c r="AV580" s="20"/>
      <c r="AW580" s="20"/>
      <c r="AX580" s="20"/>
      <c r="AY580" s="20"/>
      <c r="AZ580" s="20"/>
      <c r="BA580" s="20"/>
      <c r="BB580" s="20"/>
      <c r="BC580" s="20"/>
      <c r="BE580" s="20">
        <v>0.19655054644808742</v>
      </c>
      <c r="BF580" s="9">
        <v>59.8</v>
      </c>
      <c r="BG580" s="9">
        <v>61.091481883731163</v>
      </c>
      <c r="BH580" s="9">
        <v>60.428068027955618</v>
      </c>
      <c r="BI580" s="9">
        <v>15.149253527553958</v>
      </c>
      <c r="BJ580" s="9">
        <v>61.973148913965673</v>
      </c>
      <c r="BK580" s="9">
        <v>60.641867601534194</v>
      </c>
      <c r="BL580" s="9">
        <v>55.778139943418203</v>
      </c>
      <c r="BM580" s="9">
        <f ca="1"/>
        <v>60.634422016928383</v>
      </c>
      <c r="BN580" s="9">
        <v>60.821702411574499</v>
      </c>
    </row>
    <row r="581" spans="1:66" x14ac:dyDescent="0.25">
      <c r="A581" s="6">
        <v>74.599999999999994</v>
      </c>
      <c r="B581" s="7" t="b">
        <v>1</v>
      </c>
      <c r="U581" s="9"/>
      <c r="V581" s="9"/>
      <c r="W581" s="10"/>
      <c r="X581" s="20"/>
      <c r="Y581" s="20"/>
      <c r="Z581" s="20"/>
      <c r="AA581" s="20"/>
      <c r="AB581" s="20"/>
      <c r="AC581" s="20"/>
      <c r="AD581" s="20"/>
      <c r="AE581" s="20"/>
      <c r="AG581" s="9"/>
      <c r="AH581" s="9"/>
      <c r="AI581" s="10"/>
      <c r="AJ581" s="20"/>
      <c r="AK581" s="20"/>
      <c r="AL581" s="20"/>
      <c r="AM581" s="20"/>
      <c r="AN581" s="20"/>
      <c r="AO581" s="20"/>
      <c r="AP581" s="20"/>
      <c r="AQ581" s="20"/>
      <c r="AS581" s="9"/>
      <c r="AT581" s="9"/>
      <c r="AU581" s="10"/>
      <c r="AV581" s="20"/>
      <c r="AW581" s="20"/>
      <c r="AX581" s="20"/>
      <c r="AY581" s="20"/>
      <c r="AZ581" s="20"/>
      <c r="BA581" s="20"/>
      <c r="BB581" s="20"/>
      <c r="BC581" s="20"/>
      <c r="BE581" s="20">
        <v>0.19689207650273224</v>
      </c>
      <c r="BF581" s="9">
        <v>59.8</v>
      </c>
      <c r="BG581" s="9">
        <v>61.103216674908616</v>
      </c>
      <c r="BH581" s="9">
        <v>60.439018613812891</v>
      </c>
      <c r="BI581" s="9">
        <v>15.178685896914839</v>
      </c>
      <c r="BJ581" s="9">
        <v>61.986354346665543</v>
      </c>
      <c r="BK581" s="9">
        <v>60.653077391777146</v>
      </c>
      <c r="BL581" s="9">
        <v>55.795101162371083</v>
      </c>
      <c r="BM581" s="9">
        <f ca="1"/>
        <v>60.645148813760144</v>
      </c>
      <c r="BN581" s="9">
        <v>60.83555131623195</v>
      </c>
    </row>
    <row r="582" spans="1:66" x14ac:dyDescent="0.25">
      <c r="A582" s="6">
        <v>74.400000000000006</v>
      </c>
      <c r="B582" s="7" t="b">
        <v>1</v>
      </c>
      <c r="U582" s="9"/>
      <c r="V582" s="9"/>
      <c r="W582" s="10"/>
      <c r="X582" s="20"/>
      <c r="Y582" s="20"/>
      <c r="Z582" s="20"/>
      <c r="AA582" s="20"/>
      <c r="AB582" s="20"/>
      <c r="AC582" s="20"/>
      <c r="AD582" s="20"/>
      <c r="AE582" s="20"/>
      <c r="AG582" s="9"/>
      <c r="AH582" s="9"/>
      <c r="AI582" s="10"/>
      <c r="AJ582" s="20"/>
      <c r="AK582" s="20"/>
      <c r="AL582" s="20"/>
      <c r="AM582" s="20"/>
      <c r="AN582" s="20"/>
      <c r="AO582" s="20"/>
      <c r="AP582" s="20"/>
      <c r="AQ582" s="20"/>
      <c r="AS582" s="9"/>
      <c r="AT582" s="9"/>
      <c r="AU582" s="10"/>
      <c r="AV582" s="20"/>
      <c r="AW582" s="20"/>
      <c r="AX582" s="20"/>
      <c r="AY582" s="20"/>
      <c r="AZ582" s="20"/>
      <c r="BA582" s="20"/>
      <c r="BB582" s="20"/>
      <c r="BC582" s="20"/>
      <c r="BE582" s="20">
        <v>0.19723360655737704</v>
      </c>
      <c r="BF582" s="9">
        <v>59.8</v>
      </c>
      <c r="BG582" s="9">
        <v>61.114939148775235</v>
      </c>
      <c r="BH582" s="9">
        <v>60.449959686800426</v>
      </c>
      <c r="BI582" s="9">
        <v>15.208130785361323</v>
      </c>
      <c r="BJ582" s="9">
        <v>61.999542606141276</v>
      </c>
      <c r="BK582" s="9">
        <v>60.66427681029478</v>
      </c>
      <c r="BL582" s="9">
        <v>55.812047677181333</v>
      </c>
      <c r="BM582" s="9">
        <f ca="1"/>
        <v>60.655864999316705</v>
      </c>
      <c r="BN582" s="9">
        <v>60.849386783308532</v>
      </c>
    </row>
    <row r="583" spans="1:66" x14ac:dyDescent="0.25">
      <c r="A583" s="6">
        <v>74.3</v>
      </c>
      <c r="B583" s="7" t="b">
        <v>1</v>
      </c>
      <c r="U583" s="9"/>
      <c r="V583" s="9"/>
      <c r="W583" s="10"/>
      <c r="X583" s="20"/>
      <c r="Y583" s="20"/>
      <c r="Z583" s="20"/>
      <c r="AA583" s="20"/>
      <c r="AB583" s="20"/>
      <c r="AC583" s="20"/>
      <c r="AD583" s="20"/>
      <c r="AE583" s="20"/>
      <c r="AG583" s="9"/>
      <c r="AH583" s="9"/>
      <c r="AI583" s="10"/>
      <c r="AJ583" s="20"/>
      <c r="AK583" s="20"/>
      <c r="AL583" s="20"/>
      <c r="AM583" s="20"/>
      <c r="AN583" s="20"/>
      <c r="AO583" s="20"/>
      <c r="AP583" s="20"/>
      <c r="AQ583" s="20"/>
      <c r="AS583" s="9"/>
      <c r="AT583" s="9"/>
      <c r="AU583" s="10"/>
      <c r="AV583" s="20"/>
      <c r="AW583" s="20"/>
      <c r="AX583" s="20"/>
      <c r="AY583" s="20"/>
      <c r="AZ583" s="20"/>
      <c r="BA583" s="20"/>
      <c r="BB583" s="20"/>
      <c r="BC583" s="20"/>
      <c r="BE583" s="20">
        <v>0.19757513661202186</v>
      </c>
      <c r="BF583" s="9">
        <v>59.8</v>
      </c>
      <c r="BG583" s="9">
        <v>61.126649348883724</v>
      </c>
      <c r="BH583" s="9">
        <v>60.460891281694479</v>
      </c>
      <c r="BI583" s="9">
        <v>15.237588203547958</v>
      </c>
      <c r="BJ583" s="9">
        <v>62.012713751482217</v>
      </c>
      <c r="BK583" s="9">
        <v>60.675465894378782</v>
      </c>
      <c r="BL583" s="9">
        <v>55.828979526025051</v>
      </c>
      <c r="BM583" s="9">
        <f ca="1"/>
        <v>60.666570608731618</v>
      </c>
      <c r="BN583" s="9">
        <v>60.86320885505976</v>
      </c>
    </row>
    <row r="584" spans="1:66" x14ac:dyDescent="0.25">
      <c r="A584" s="6">
        <v>74.2</v>
      </c>
      <c r="B584" s="7" t="b">
        <v>1</v>
      </c>
      <c r="U584" s="9"/>
      <c r="V584" s="9"/>
      <c r="W584" s="10"/>
      <c r="X584" s="20"/>
      <c r="Y584" s="20"/>
      <c r="Z584" s="20"/>
      <c r="AA584" s="20"/>
      <c r="AB584" s="20"/>
      <c r="AC584" s="20"/>
      <c r="AD584" s="20"/>
      <c r="AE584" s="20"/>
      <c r="AG584" s="9"/>
      <c r="AH584" s="9"/>
      <c r="AI584" s="10"/>
      <c r="AJ584" s="20"/>
      <c r="AK584" s="20"/>
      <c r="AL584" s="20"/>
      <c r="AM584" s="20"/>
      <c r="AN584" s="20"/>
      <c r="AO584" s="20"/>
      <c r="AP584" s="20"/>
      <c r="AQ584" s="20"/>
      <c r="AS584" s="9"/>
      <c r="AT584" s="9"/>
      <c r="AU584" s="10"/>
      <c r="AV584" s="20"/>
      <c r="AW584" s="20"/>
      <c r="AX584" s="20"/>
      <c r="AY584" s="20"/>
      <c r="AZ584" s="20"/>
      <c r="BA584" s="20"/>
      <c r="BB584" s="20"/>
      <c r="BC584" s="20"/>
      <c r="BE584" s="20">
        <v>0.19791666666666666</v>
      </c>
      <c r="BF584" s="9">
        <v>59.8</v>
      </c>
      <c r="BG584" s="9">
        <v>61.138347318575967</v>
      </c>
      <c r="BH584" s="9">
        <v>60.471813433108174</v>
      </c>
      <c r="BI584" s="9">
        <v>15.267058162142876</v>
      </c>
      <c r="BJ584" s="9">
        <v>62.025867841485365</v>
      </c>
      <c r="BK584" s="9">
        <v>60.686644681144188</v>
      </c>
      <c r="BL584" s="9">
        <v>55.845896746913411</v>
      </c>
      <c r="BM584" s="9">
        <f ca="1"/>
        <v>60.677265676973406</v>
      </c>
      <c r="BN584" s="9">
        <v>60.877017573546098</v>
      </c>
    </row>
    <row r="585" spans="1:66" x14ac:dyDescent="0.25">
      <c r="A585" s="6">
        <v>73.599999999999994</v>
      </c>
      <c r="B585" s="7" t="b">
        <v>1</v>
      </c>
      <c r="U585" s="9"/>
      <c r="V585" s="9"/>
      <c r="W585" s="10"/>
      <c r="X585" s="20"/>
      <c r="Y585" s="20"/>
      <c r="Z585" s="20"/>
      <c r="AA585" s="20"/>
      <c r="AB585" s="20"/>
      <c r="AC585" s="20"/>
      <c r="AD585" s="20"/>
      <c r="AE585" s="20"/>
      <c r="AG585" s="9"/>
      <c r="AH585" s="9"/>
      <c r="AI585" s="10"/>
      <c r="AJ585" s="20"/>
      <c r="AK585" s="20"/>
      <c r="AL585" s="20"/>
      <c r="AM585" s="20"/>
      <c r="AN585" s="20"/>
      <c r="AO585" s="20"/>
      <c r="AP585" s="20"/>
      <c r="AQ585" s="20"/>
      <c r="AS585" s="9"/>
      <c r="AT585" s="9"/>
      <c r="AU585" s="10"/>
      <c r="AV585" s="20"/>
      <c r="AW585" s="20"/>
      <c r="AX585" s="20"/>
      <c r="AY585" s="20"/>
      <c r="AZ585" s="20"/>
      <c r="BA585" s="20"/>
      <c r="BB585" s="20"/>
      <c r="BC585" s="20"/>
      <c r="BE585" s="20">
        <v>0.19825819672131148</v>
      </c>
      <c r="BF585" s="9">
        <v>59.8</v>
      </c>
      <c r="BG585" s="9">
        <v>61.150033100984423</v>
      </c>
      <c r="BH585" s="9">
        <v>60.482726175492694</v>
      </c>
      <c r="BI585" s="9">
        <v>15.296540671827872</v>
      </c>
      <c r="BJ585" s="9">
        <v>62.039004934657342</v>
      </c>
      <c r="BK585" s="9">
        <v>60.697813207530572</v>
      </c>
      <c r="BL585" s="9">
        <v>55.862799377693676</v>
      </c>
      <c r="BM585" s="9">
        <f ca="1"/>
        <v>60.687950238846632</v>
      </c>
      <c r="BN585" s="9">
        <v>60.890812980634266</v>
      </c>
    </row>
    <row r="586" spans="1:66" x14ac:dyDescent="0.25">
      <c r="A586" s="6">
        <v>73.599999999999994</v>
      </c>
      <c r="B586" s="7" t="b">
        <v>1</v>
      </c>
      <c r="U586" s="9"/>
      <c r="V586" s="9"/>
      <c r="W586" s="10"/>
      <c r="X586" s="20"/>
      <c r="Y586" s="20"/>
      <c r="Z586" s="20"/>
      <c r="AA586" s="20"/>
      <c r="AB586" s="20"/>
      <c r="AC586" s="20"/>
      <c r="AD586" s="20"/>
      <c r="AE586" s="20"/>
      <c r="AG586" s="9"/>
      <c r="AH586" s="9"/>
      <c r="AI586" s="10"/>
      <c r="AJ586" s="20"/>
      <c r="AK586" s="20"/>
      <c r="AL586" s="20"/>
      <c r="AM586" s="20"/>
      <c r="AN586" s="20"/>
      <c r="AO586" s="20"/>
      <c r="AP586" s="20"/>
      <c r="AQ586" s="20"/>
      <c r="AS586" s="9"/>
      <c r="AT586" s="9"/>
      <c r="AU586" s="10"/>
      <c r="AV586" s="20"/>
      <c r="AW586" s="20"/>
      <c r="AX586" s="20"/>
      <c r="AY586" s="20"/>
      <c r="AZ586" s="20"/>
      <c r="BA586" s="20"/>
      <c r="BB586" s="20"/>
      <c r="BC586" s="20"/>
      <c r="BE586" s="20">
        <v>0.19859972677595628</v>
      </c>
      <c r="BF586" s="9">
        <v>59.8</v>
      </c>
      <c r="BG586" s="9">
        <v>61.161706739033505</v>
      </c>
      <c r="BH586" s="9">
        <v>60.493629543138013</v>
      </c>
      <c r="BI586" s="9">
        <v>15.326035743298364</v>
      </c>
      <c r="BJ586" s="9">
        <v>62.052125089216297</v>
      </c>
      <c r="BK586" s="9">
        <v>60.708971510303201</v>
      </c>
      <c r="BL586" s="9">
        <v>55.879687456050206</v>
      </c>
      <c r="BM586" s="9">
        <f ca="1"/>
        <v>60.698624328993006</v>
      </c>
      <c r="BN586" s="9">
        <v>60.904595117998461</v>
      </c>
    </row>
    <row r="587" spans="1:66" x14ac:dyDescent="0.25">
      <c r="A587" s="6">
        <v>73.5</v>
      </c>
      <c r="B587" s="7" t="b">
        <v>1</v>
      </c>
      <c r="U587" s="9"/>
      <c r="V587" s="9"/>
      <c r="W587" s="10"/>
      <c r="X587" s="20"/>
      <c r="Y587" s="20"/>
      <c r="Z587" s="20"/>
      <c r="AA587" s="20"/>
      <c r="AB587" s="20"/>
      <c r="AC587" s="20"/>
      <c r="AD587" s="20"/>
      <c r="AE587" s="20"/>
      <c r="AG587" s="9"/>
      <c r="AH587" s="9"/>
      <c r="AI587" s="10"/>
      <c r="AJ587" s="20"/>
      <c r="AK587" s="20"/>
      <c r="AL587" s="20"/>
      <c r="AM587" s="20"/>
      <c r="AN587" s="20"/>
      <c r="AO587" s="20"/>
      <c r="AP587" s="20"/>
      <c r="AQ587" s="20"/>
      <c r="AS587" s="9"/>
      <c r="AT587" s="9"/>
      <c r="AU587" s="10"/>
      <c r="AV587" s="20"/>
      <c r="AW587" s="20"/>
      <c r="AX587" s="20"/>
      <c r="AY587" s="20"/>
      <c r="AZ587" s="20"/>
      <c r="BA587" s="20"/>
      <c r="BB587" s="20"/>
      <c r="BC587" s="20"/>
      <c r="BE587" s="20">
        <v>0.1989412568306011</v>
      </c>
      <c r="BF587" s="9">
        <v>59.9</v>
      </c>
      <c r="BG587" s="9">
        <v>61.173368275441021</v>
      </c>
      <c r="BH587" s="9">
        <v>60.504523570174491</v>
      </c>
      <c r="BI587" s="9">
        <v>15.355543387263467</v>
      </c>
      <c r="BJ587" s="9">
        <v>62.065228363093915</v>
      </c>
      <c r="BK587" s="9">
        <v>60.720119626054235</v>
      </c>
      <c r="BL587" s="9">
        <v>55.896561019505384</v>
      </c>
      <c r="BM587" s="9">
        <f ca="1"/>
        <v>60.709287981892423</v>
      </c>
      <c r="BN587" s="9">
        <v>60.918364027121569</v>
      </c>
    </row>
    <row r="588" spans="1:66" x14ac:dyDescent="0.25">
      <c r="A588" s="6">
        <v>73.5</v>
      </c>
      <c r="B588" s="7" t="b">
        <v>1</v>
      </c>
      <c r="U588" s="9"/>
      <c r="V588" s="9"/>
      <c r="W588" s="10"/>
      <c r="X588" s="20"/>
      <c r="Y588" s="20"/>
      <c r="Z588" s="20"/>
      <c r="AA588" s="20"/>
      <c r="AB588" s="20"/>
      <c r="AC588" s="20"/>
      <c r="AD588" s="20"/>
      <c r="AE588" s="20"/>
      <c r="AG588" s="9"/>
      <c r="AH588" s="9"/>
      <c r="AI588" s="10"/>
      <c r="AJ588" s="20"/>
      <c r="AK588" s="20"/>
      <c r="AL588" s="20"/>
      <c r="AM588" s="20"/>
      <c r="AN588" s="20"/>
      <c r="AO588" s="20"/>
      <c r="AP588" s="20"/>
      <c r="AQ588" s="20"/>
      <c r="AS588" s="9"/>
      <c r="AT588" s="9"/>
      <c r="AU588" s="10"/>
      <c r="AV588" s="20"/>
      <c r="AW588" s="20"/>
      <c r="AX588" s="20"/>
      <c r="AY588" s="20"/>
      <c r="AZ588" s="20"/>
      <c r="BA588" s="20"/>
      <c r="BB588" s="20"/>
      <c r="BC588" s="20"/>
      <c r="BE588" s="20">
        <v>0.19928278688524589</v>
      </c>
      <c r="BF588" s="9">
        <v>59.9</v>
      </c>
      <c r="BG588" s="9">
        <v>61.185017752719482</v>
      </c>
      <c r="BH588" s="9">
        <v>60.515408290573355</v>
      </c>
      <c r="BI588" s="9">
        <v>15.385063614446006</v>
      </c>
      <c r="BJ588" s="9">
        <v>62.078314813937268</v>
      </c>
      <c r="BK588" s="9">
        <v>60.731257591203793</v>
      </c>
      <c r="BL588" s="9">
        <v>55.913420105420641</v>
      </c>
      <c r="BM588" s="9">
        <f ca="1"/>
        <v>60.719941231863999</v>
      </c>
      <c r="BN588" s="9">
        <v>60.932119749296454</v>
      </c>
    </row>
    <row r="589" spans="1:66" x14ac:dyDescent="0.25">
      <c r="A589" s="6">
        <v>73.099999999999994</v>
      </c>
      <c r="B589" s="7" t="b">
        <v>1</v>
      </c>
      <c r="U589" s="9"/>
      <c r="V589" s="9"/>
      <c r="W589" s="10"/>
      <c r="X589" s="20"/>
      <c r="Y589" s="20"/>
      <c r="Z589" s="20"/>
      <c r="AA589" s="20"/>
      <c r="AB589" s="20"/>
      <c r="AC589" s="20"/>
      <c r="AD589" s="20"/>
      <c r="AE589" s="20"/>
      <c r="AG589" s="9"/>
      <c r="AH589" s="9"/>
      <c r="AI589" s="10"/>
      <c r="AJ589" s="20"/>
      <c r="AK589" s="20"/>
      <c r="AL589" s="20"/>
      <c r="AM589" s="20"/>
      <c r="AN589" s="20"/>
      <c r="AO589" s="20"/>
      <c r="AP589" s="20"/>
      <c r="AQ589" s="20"/>
      <c r="AS589" s="9"/>
      <c r="AT589" s="9"/>
      <c r="AU589" s="10"/>
      <c r="AV589" s="20"/>
      <c r="AW589" s="20"/>
      <c r="AX589" s="20"/>
      <c r="AY589" s="20"/>
      <c r="AZ589" s="20"/>
      <c r="BA589" s="20"/>
      <c r="BB589" s="20"/>
      <c r="BC589" s="20"/>
      <c r="BE589" s="20">
        <v>0.19962431693989072</v>
      </c>
      <c r="BF589" s="9">
        <v>59.9</v>
      </c>
      <c r="BG589" s="9">
        <v>61.196655213177579</v>
      </c>
      <c r="BH589" s="9">
        <v>60.526283738148344</v>
      </c>
      <c r="BI589" s="9">
        <v>15.414596435582492</v>
      </c>
      <c r="BJ589" s="9">
        <v>62.091384499110745</v>
      </c>
      <c r="BK589" s="9">
        <v>60.742385442001158</v>
      </c>
      <c r="BL589" s="9">
        <v>55.930264750997395</v>
      </c>
      <c r="BM589" s="9">
        <f ca="1"/>
        <v>60.730584113067152</v>
      </c>
      <c r="BN589" s="9">
        <v>60.945862325627076</v>
      </c>
    </row>
    <row r="590" spans="1:66" x14ac:dyDescent="0.25">
      <c r="A590" s="6">
        <v>73.099999999999994</v>
      </c>
      <c r="B590" s="7" t="b">
        <v>1</v>
      </c>
      <c r="U590" s="9"/>
      <c r="V590" s="9"/>
      <c r="W590" s="10"/>
      <c r="X590" s="20"/>
      <c r="Y590" s="20"/>
      <c r="Z590" s="20"/>
      <c r="AA590" s="20"/>
      <c r="AB590" s="20"/>
      <c r="AC590" s="20"/>
      <c r="AD590" s="20"/>
      <c r="AE590" s="20"/>
      <c r="AG590" s="9"/>
      <c r="AH590" s="9"/>
      <c r="AI590" s="10"/>
      <c r="AJ590" s="20"/>
      <c r="AK590" s="20"/>
      <c r="AL590" s="20"/>
      <c r="AM590" s="20"/>
      <c r="AN590" s="20"/>
      <c r="AO590" s="20"/>
      <c r="AP590" s="20"/>
      <c r="AQ590" s="20"/>
      <c r="AS590" s="9"/>
      <c r="AT590" s="9"/>
      <c r="AU590" s="10"/>
      <c r="AV590" s="20"/>
      <c r="AW590" s="20"/>
      <c r="AX590" s="20"/>
      <c r="AY590" s="20"/>
      <c r="AZ590" s="20"/>
      <c r="BA590" s="20"/>
      <c r="BB590" s="20"/>
      <c r="BC590" s="20"/>
      <c r="BE590" s="20">
        <v>0.19996584699453551</v>
      </c>
      <c r="BF590" s="9">
        <v>59.9</v>
      </c>
      <c r="BG590" s="9">
        <v>61.208280698921421</v>
      </c>
      <c r="BH590" s="9">
        <v>60.537149946556163</v>
      </c>
      <c r="BI590" s="9">
        <v>15.444141861423228</v>
      </c>
      <c r="BJ590" s="9">
        <v>62.104437475697964</v>
      </c>
      <c r="BK590" s="9">
        <v>60.753503214525907</v>
      </c>
      <c r="BL590" s="9">
        <v>55.947094993278029</v>
      </c>
      <c r="BM590" s="9">
        <f ca="1"/>
        <v>60.741216659502584</v>
      </c>
      <c r="BN590" s="9">
        <v>60.959591797029745</v>
      </c>
    </row>
    <row r="591" spans="1:66" x14ac:dyDescent="0.25">
      <c r="A591" s="6">
        <v>72.8</v>
      </c>
      <c r="B591" s="7" t="b">
        <v>1</v>
      </c>
      <c r="U591" s="9"/>
      <c r="V591" s="9"/>
      <c r="W591" s="10"/>
      <c r="X591" s="20"/>
      <c r="Y591" s="20"/>
      <c r="Z591" s="20"/>
      <c r="AA591" s="20"/>
      <c r="AB591" s="20"/>
      <c r="AC591" s="20"/>
      <c r="AD591" s="20"/>
      <c r="AE591" s="20"/>
      <c r="AG591" s="9"/>
      <c r="AH591" s="9"/>
      <c r="AI591" s="10"/>
      <c r="AJ591" s="20"/>
      <c r="AK591" s="20"/>
      <c r="AL591" s="20"/>
      <c r="AM591" s="20"/>
      <c r="AN591" s="20"/>
      <c r="AO591" s="20"/>
      <c r="AP591" s="20"/>
      <c r="AQ591" s="20"/>
      <c r="AS591" s="9"/>
      <c r="AT591" s="9"/>
      <c r="AU591" s="10"/>
      <c r="AV591" s="20"/>
      <c r="AW591" s="20"/>
      <c r="AX591" s="20"/>
      <c r="AY591" s="20"/>
      <c r="AZ591" s="20"/>
      <c r="BA591" s="20"/>
      <c r="BB591" s="20"/>
      <c r="BC591" s="20"/>
      <c r="BE591" s="20">
        <v>0.20030737704918034</v>
      </c>
      <c r="BF591" s="9">
        <v>59.9</v>
      </c>
      <c r="BG591" s="9">
        <v>61.219894251855955</v>
      </c>
      <c r="BH591" s="9">
        <v>60.54800694929807</v>
      </c>
      <c r="BI591" s="9">
        <v>15.473699902732244</v>
      </c>
      <c r="BJ591" s="9">
        <v>62.117473800503582</v>
      </c>
      <c r="BK591" s="9">
        <v>60.764610944688989</v>
      </c>
      <c r="BL591" s="9">
        <v>55.963910869146815</v>
      </c>
      <c r="BM591" s="9">
        <f ca="1"/>
        <v>60.751838905013386</v>
      </c>
      <c r="BN591" s="9">
        <v>60.973308204234343</v>
      </c>
    </row>
    <row r="592" spans="1:66" x14ac:dyDescent="0.25">
      <c r="A592" s="6">
        <v>72.400000000000006</v>
      </c>
      <c r="B592" s="7" t="b">
        <v>1</v>
      </c>
      <c r="U592" s="9"/>
      <c r="V592" s="9"/>
      <c r="W592" s="10"/>
      <c r="X592" s="20"/>
      <c r="Y592" s="20"/>
      <c r="Z592" s="20"/>
      <c r="AA592" s="20"/>
      <c r="AB592" s="20"/>
      <c r="AC592" s="20"/>
      <c r="AD592" s="20"/>
      <c r="AE592" s="20"/>
      <c r="AG592" s="9"/>
      <c r="AH592" s="9"/>
      <c r="AI592" s="10"/>
      <c r="AJ592" s="20"/>
      <c r="AK592" s="20"/>
      <c r="AL592" s="20"/>
      <c r="AM592" s="20"/>
      <c r="AN592" s="20"/>
      <c r="AO592" s="20"/>
      <c r="AP592" s="20"/>
      <c r="AQ592" s="20"/>
      <c r="AS592" s="9"/>
      <c r="AT592" s="9"/>
      <c r="AU592" s="10"/>
      <c r="AV592" s="20"/>
      <c r="AW592" s="20"/>
      <c r="AX592" s="20"/>
      <c r="AY592" s="20"/>
      <c r="AZ592" s="20"/>
      <c r="BA592" s="20"/>
      <c r="BB592" s="20"/>
      <c r="BC592" s="20"/>
      <c r="BE592" s="20">
        <v>0.20064890710382513</v>
      </c>
      <c r="BF592" s="9">
        <v>59.9</v>
      </c>
      <c r="BG592" s="9">
        <v>61.231495913686295</v>
      </c>
      <c r="BH592" s="9">
        <v>60.55885477972037</v>
      </c>
      <c r="BI592" s="9">
        <v>15.5032705702874</v>
      </c>
      <c r="BJ592" s="9">
        <v>62.130493530055233</v>
      </c>
      <c r="BK592" s="9">
        <v>60.775708668233861</v>
      </c>
      <c r="BL592" s="9">
        <v>55.980712415330878</v>
      </c>
      <c r="BM592" s="9">
        <f ca="1"/>
        <v>60.762450883285958</v>
      </c>
      <c r="BN592" s="9">
        <v>60.987011587785446</v>
      </c>
    </row>
    <row r="593" spans="1:66" x14ac:dyDescent="0.25">
      <c r="A593" s="6">
        <v>71.8</v>
      </c>
      <c r="B593" s="7" t="b">
        <v>1</v>
      </c>
      <c r="U593" s="9"/>
      <c r="V593" s="9"/>
      <c r="W593" s="10"/>
      <c r="X593" s="20"/>
      <c r="Y593" s="20"/>
      <c r="Z593" s="20"/>
      <c r="AA593" s="20"/>
      <c r="AB593" s="20"/>
      <c r="AC593" s="20"/>
      <c r="AD593" s="20"/>
      <c r="AE593" s="20"/>
      <c r="AG593" s="9"/>
      <c r="AH593" s="9"/>
      <c r="AI593" s="10"/>
      <c r="AJ593" s="20"/>
      <c r="AK593" s="20"/>
      <c r="AL593" s="20"/>
      <c r="AM593" s="20"/>
      <c r="AN593" s="20"/>
      <c r="AO593" s="20"/>
      <c r="AP593" s="20"/>
      <c r="AQ593" s="20"/>
      <c r="AS593" s="9"/>
      <c r="AT593" s="9"/>
      <c r="AU593" s="10"/>
      <c r="AV593" s="20"/>
      <c r="AW593" s="20"/>
      <c r="AX593" s="20"/>
      <c r="AY593" s="20"/>
      <c r="AZ593" s="20"/>
      <c r="BA593" s="20"/>
      <c r="BB593" s="20"/>
      <c r="BC593" s="20"/>
      <c r="BE593" s="20">
        <v>0.20099043715846995</v>
      </c>
      <c r="BF593" s="9">
        <v>59.9</v>
      </c>
      <c r="BG593" s="9">
        <v>61.24308572591903</v>
      </c>
      <c r="BH593" s="9">
        <v>60.569693471015889</v>
      </c>
      <c r="BI593" s="9">
        <v>15.532853874880365</v>
      </c>
      <c r="BJ593" s="9">
        <v>62.143496720605285</v>
      </c>
      <c r="BK593" s="9">
        <v>60.786796420737602</v>
      </c>
      <c r="BL593" s="9">
        <v>55.997499668401105</v>
      </c>
      <c r="BM593" s="9">
        <f ca="1"/>
        <v>60.773052627851101</v>
      </c>
      <c r="BN593" s="9">
        <v>61.000701988043538</v>
      </c>
    </row>
    <row r="594" spans="1:66" x14ac:dyDescent="0.25">
      <c r="A594" s="6">
        <v>71.5</v>
      </c>
      <c r="B594" s="7" t="b">
        <v>1</v>
      </c>
      <c r="U594" s="9"/>
      <c r="V594" s="9"/>
      <c r="W594" s="10"/>
      <c r="X594" s="20"/>
      <c r="Y594" s="20"/>
      <c r="Z594" s="20"/>
      <c r="AA594" s="20"/>
      <c r="AB594" s="20"/>
      <c r="AC594" s="20"/>
      <c r="AD594" s="20"/>
      <c r="AE594" s="20"/>
      <c r="AG594" s="9"/>
      <c r="AH594" s="9"/>
      <c r="AI594" s="10"/>
      <c r="AJ594" s="20"/>
      <c r="AK594" s="20"/>
      <c r="AL594" s="20"/>
      <c r="AM594" s="20"/>
      <c r="AN594" s="20"/>
      <c r="AO594" s="20"/>
      <c r="AP594" s="20"/>
      <c r="AQ594" s="20"/>
      <c r="AS594" s="9"/>
      <c r="AT594" s="9"/>
      <c r="AU594" s="10"/>
      <c r="AV594" s="20"/>
      <c r="AW594" s="20"/>
      <c r="AX594" s="20"/>
      <c r="AY594" s="20"/>
      <c r="AZ594" s="20"/>
      <c r="BA594" s="20"/>
      <c r="BB594" s="20"/>
      <c r="BC594" s="20"/>
      <c r="BE594" s="20">
        <v>0.20133196721311475</v>
      </c>
      <c r="BF594" s="9">
        <v>60</v>
      </c>
      <c r="BG594" s="9">
        <v>61.254663729863509</v>
      </c>
      <c r="BH594" s="9">
        <v>60.580523056224699</v>
      </c>
      <c r="BI594" s="9">
        <v>15.562449827316629</v>
      </c>
      <c r="BJ594" s="9">
        <v>62.156483428132717</v>
      </c>
      <c r="BK594" s="9">
        <v>60.797874237611992</v>
      </c>
      <c r="BL594" s="9">
        <v>56.014272664773102</v>
      </c>
      <c r="BM594" s="9">
        <f ca="1"/>
        <v>60.783644172084983</v>
      </c>
      <c r="BN594" s="9">
        <v>61.014379445186137</v>
      </c>
    </row>
    <row r="595" spans="1:66" x14ac:dyDescent="0.25">
      <c r="A595" s="6">
        <v>71.400000000000006</v>
      </c>
      <c r="B595" s="7" t="b">
        <v>1</v>
      </c>
      <c r="U595" s="9"/>
      <c r="V595" s="9"/>
      <c r="W595" s="10"/>
      <c r="X595" s="20"/>
      <c r="Y595" s="20"/>
      <c r="Z595" s="20"/>
      <c r="AA595" s="20"/>
      <c r="AB595" s="20"/>
      <c r="AC595" s="20"/>
      <c r="AD595" s="20"/>
      <c r="AE595" s="20"/>
      <c r="AG595" s="9"/>
      <c r="AH595" s="9"/>
      <c r="AI595" s="10"/>
      <c r="AJ595" s="20"/>
      <c r="AK595" s="20"/>
      <c r="AL595" s="20"/>
      <c r="AM595" s="20"/>
      <c r="AN595" s="20"/>
      <c r="AO595" s="20"/>
      <c r="AP595" s="20"/>
      <c r="AQ595" s="20"/>
      <c r="AS595" s="9"/>
      <c r="AT595" s="9"/>
      <c r="AU595" s="10"/>
      <c r="AV595" s="20"/>
      <c r="AW595" s="20"/>
      <c r="AX595" s="20"/>
      <c r="AY595" s="20"/>
      <c r="AZ595" s="20"/>
      <c r="BA595" s="20"/>
      <c r="BB595" s="20"/>
      <c r="BC595" s="20"/>
      <c r="BE595" s="20">
        <v>0.20167349726775957</v>
      </c>
      <c r="BF595" s="9">
        <v>60</v>
      </c>
      <c r="BG595" s="9">
        <v>61.266229966633219</v>
      </c>
      <c r="BH595" s="9">
        <v>60.591343568235253</v>
      </c>
      <c r="BI595" s="9">
        <v>15.592058438415577</v>
      </c>
      <c r="BJ595" s="9">
        <v>62.169453708344918</v>
      </c>
      <c r="BK595" s="9">
        <v>60.808942154104578</v>
      </c>
      <c r="BL595" s="9">
        <v>56.031031440708134</v>
      </c>
      <c r="BM595" s="9">
        <f ca="1"/>
        <v>60.79422554921014</v>
      </c>
      <c r="BN595" s="9">
        <v>61.02804399920899</v>
      </c>
    </row>
    <row r="596" spans="1:66" x14ac:dyDescent="0.25">
      <c r="A596" s="6">
        <v>63.5</v>
      </c>
      <c r="B596" s="7" t="b">
        <v>1</v>
      </c>
      <c r="U596" s="9"/>
      <c r="V596" s="9"/>
      <c r="W596" s="10"/>
      <c r="X596" s="20"/>
      <c r="Y596" s="20"/>
      <c r="Z596" s="20"/>
      <c r="AA596" s="20"/>
      <c r="AB596" s="20"/>
      <c r="AC596" s="20"/>
      <c r="AD596" s="20"/>
      <c r="AE596" s="20"/>
      <c r="AG596" s="9"/>
      <c r="AH596" s="9"/>
      <c r="AI596" s="10"/>
      <c r="AJ596" s="20"/>
      <c r="AK596" s="20"/>
      <c r="AL596" s="20"/>
      <c r="AM596" s="20"/>
      <c r="AN596" s="20"/>
      <c r="AO596" s="20"/>
      <c r="AP596" s="20"/>
      <c r="AQ596" s="20"/>
      <c r="AS596" s="9"/>
      <c r="AT596" s="9"/>
      <c r="AU596" s="10"/>
      <c r="AV596" s="20"/>
      <c r="AW596" s="20"/>
      <c r="AX596" s="20"/>
      <c r="AY596" s="20"/>
      <c r="AZ596" s="20"/>
      <c r="BA596" s="20"/>
      <c r="BB596" s="20"/>
      <c r="BC596" s="20"/>
      <c r="BE596" s="20">
        <v>0.20201502732240437</v>
      </c>
      <c r="BF596" s="9">
        <v>60</v>
      </c>
      <c r="BG596" s="9">
        <v>61.27778447714703</v>
      </c>
      <c r="BH596" s="9">
        <v>60.602155039785309</v>
      </c>
      <c r="BI596" s="9">
        <v>15.621679719010453</v>
      </c>
      <c r="BJ596" s="9">
        <v>62.182407616679455</v>
      </c>
      <c r="BK596" s="9">
        <v>60.820000205299806</v>
      </c>
      <c r="BL596" s="9">
        <v>56.047776032313962</v>
      </c>
      <c r="BM596" s="9">
        <f ca="1"/>
        <v>60.804796792296443</v>
      </c>
      <c r="BN596" s="9">
        <v>61.041695689927224</v>
      </c>
    </row>
    <row r="597" spans="1:66" x14ac:dyDescent="0.25">
      <c r="A597" s="6">
        <v>63.2</v>
      </c>
      <c r="B597" s="7" t="b">
        <v>1</v>
      </c>
      <c r="U597" s="9"/>
      <c r="V597" s="9"/>
      <c r="W597" s="10"/>
      <c r="X597" s="20"/>
      <c r="Y597" s="20"/>
      <c r="Z597" s="20"/>
      <c r="AA597" s="20"/>
      <c r="AB597" s="20"/>
      <c r="AC597" s="20"/>
      <c r="AD597" s="20"/>
      <c r="AE597" s="20"/>
      <c r="AG597" s="9"/>
      <c r="AH597" s="9"/>
      <c r="AI597" s="10"/>
      <c r="AJ597" s="20"/>
      <c r="AK597" s="20"/>
      <c r="AL597" s="20"/>
      <c r="AM597" s="20"/>
      <c r="AN597" s="20"/>
      <c r="AO597" s="20"/>
      <c r="AP597" s="20"/>
      <c r="AQ597" s="20"/>
      <c r="AS597" s="9"/>
      <c r="AT597" s="9"/>
      <c r="AU597" s="10"/>
      <c r="AV597" s="20"/>
      <c r="AW597" s="20"/>
      <c r="AX597" s="20"/>
      <c r="AY597" s="20"/>
      <c r="AZ597" s="20"/>
      <c r="BA597" s="20"/>
      <c r="BB597" s="20"/>
      <c r="BC597" s="20"/>
      <c r="BE597" s="20">
        <v>0.20235655737704919</v>
      </c>
      <c r="BF597" s="9">
        <v>60</v>
      </c>
      <c r="BG597" s="9">
        <v>61.289327302130417</v>
      </c>
      <c r="BH597" s="9">
        <v>60.612957503462944</v>
      </c>
      <c r="BI597" s="9">
        <v>15.651313679948437</v>
      </c>
      <c r="BJ597" s="9">
        <v>62.195345208305888</v>
      </c>
      <c r="BK597" s="9">
        <v>60.831048426119999</v>
      </c>
      <c r="BL597" s="9">
        <v>56.064506475545841</v>
      </c>
      <c r="BM597" s="9">
        <f ca="1"/>
        <v>60.815357934262117</v>
      </c>
      <c r="BN597" s="9">
        <v>61.055334556976433</v>
      </c>
    </row>
    <row r="598" spans="1:66" x14ac:dyDescent="0.25">
      <c r="A598" s="6">
        <v>62.9</v>
      </c>
      <c r="B598" s="7" t="b">
        <v>1</v>
      </c>
      <c r="U598" s="9"/>
      <c r="V598" s="9"/>
      <c r="W598" s="10"/>
      <c r="X598" s="20"/>
      <c r="Y598" s="20"/>
      <c r="Z598" s="20"/>
      <c r="AA598" s="20"/>
      <c r="AB598" s="20"/>
      <c r="AC598" s="20"/>
      <c r="AD598" s="20"/>
      <c r="AE598" s="20"/>
      <c r="AG598" s="9"/>
      <c r="AH598" s="9"/>
      <c r="AI598" s="10"/>
      <c r="AJ598" s="20"/>
      <c r="AK598" s="20"/>
      <c r="AL598" s="20"/>
      <c r="AM598" s="20"/>
      <c r="AN598" s="20"/>
      <c r="AO598" s="20"/>
      <c r="AP598" s="20"/>
      <c r="AQ598" s="20"/>
      <c r="AS598" s="9"/>
      <c r="AT598" s="9"/>
      <c r="AU598" s="10"/>
      <c r="AV598" s="20"/>
      <c r="AW598" s="20"/>
      <c r="AX598" s="20"/>
      <c r="AY598" s="20"/>
      <c r="AZ598" s="20"/>
      <c r="BA598" s="20"/>
      <c r="BB598" s="20"/>
      <c r="BC598" s="20"/>
      <c r="BE598" s="20">
        <v>0.20269808743169399</v>
      </c>
      <c r="BF598" s="9">
        <v>60</v>
      </c>
      <c r="BG598" s="9">
        <v>61.300858482116872</v>
      </c>
      <c r="BH598" s="9">
        <v>60.623750991707453</v>
      </c>
      <c r="BI598" s="9">
        <v>15.680960332090633</v>
      </c>
      <c r="BJ598" s="9">
        <v>62.208266538127546</v>
      </c>
      <c r="BK598" s="9">
        <v>60.842086851326506</v>
      </c>
      <c r="BL598" s="9">
        <v>56.08122280620735</v>
      </c>
      <c r="BM598" s="9">
        <f ca="1"/>
        <v>60.825909007874678</v>
      </c>
      <c r="BN598" s="9">
        <v>61.068960639813824</v>
      </c>
    </row>
    <row r="599" spans="1:66" x14ac:dyDescent="0.25">
      <c r="A599" s="6">
        <v>62.5</v>
      </c>
      <c r="B599" s="7" t="b">
        <v>1</v>
      </c>
      <c r="U599" s="9"/>
      <c r="V599" s="9"/>
      <c r="W599" s="10"/>
      <c r="X599" s="20"/>
      <c r="Y599" s="20"/>
      <c r="Z599" s="20"/>
      <c r="AA599" s="20"/>
      <c r="AB599" s="20"/>
      <c r="AC599" s="20"/>
      <c r="AD599" s="20"/>
      <c r="AE599" s="20"/>
      <c r="AG599" s="9"/>
      <c r="AH599" s="9"/>
      <c r="AI599" s="10"/>
      <c r="AJ599" s="20"/>
      <c r="AK599" s="20"/>
      <c r="AL599" s="20"/>
      <c r="AM599" s="20"/>
      <c r="AN599" s="20"/>
      <c r="AO599" s="20"/>
      <c r="AP599" s="20"/>
      <c r="AQ599" s="20"/>
      <c r="AS599" s="9"/>
      <c r="AT599" s="9"/>
      <c r="AU599" s="10"/>
      <c r="AV599" s="20"/>
      <c r="AW599" s="20"/>
      <c r="AX599" s="20"/>
      <c r="AY599" s="20"/>
      <c r="AZ599" s="20"/>
      <c r="BA599" s="20"/>
      <c r="BB599" s="20"/>
      <c r="BC599" s="20"/>
      <c r="BE599" s="20">
        <v>0.20303961748633881</v>
      </c>
      <c r="BF599" s="9">
        <v>61</v>
      </c>
      <c r="BG599" s="9">
        <v>61.312378057449038</v>
      </c>
      <c r="BH599" s="9">
        <v>60.634535536810482</v>
      </c>
      <c r="BI599" s="9">
        <v>15.710619686312127</v>
      </c>
      <c r="BJ599" s="9">
        <v>62.221171660783234</v>
      </c>
      <c r="BK599" s="9">
        <v>60.853115515520699</v>
      </c>
      <c r="BL599" s="9">
        <v>56.097925059951351</v>
      </c>
      <c r="BM599" s="9">
        <f ca="1"/>
        <v>60.836450045751874</v>
      </c>
      <c r="BN599" s="9">
        <v>61.082573977719399</v>
      </c>
    </row>
    <row r="600" spans="1:66" x14ac:dyDescent="0.25">
      <c r="A600" s="6">
        <v>62.2</v>
      </c>
      <c r="B600" s="7" t="b">
        <v>1</v>
      </c>
      <c r="U600" s="9"/>
      <c r="V600" s="9"/>
      <c r="W600" s="10"/>
      <c r="X600" s="20"/>
      <c r="Y600" s="20"/>
      <c r="Z600" s="20"/>
      <c r="AA600" s="20"/>
      <c r="AB600" s="20"/>
      <c r="AC600" s="20"/>
      <c r="AD600" s="20"/>
      <c r="AE600" s="20"/>
      <c r="AG600" s="9"/>
      <c r="AH600" s="9"/>
      <c r="AI600" s="10"/>
      <c r="AJ600" s="20"/>
      <c r="AK600" s="20"/>
      <c r="AL600" s="20"/>
      <c r="AM600" s="20"/>
      <c r="AN600" s="20"/>
      <c r="AO600" s="20"/>
      <c r="AP600" s="20"/>
      <c r="AQ600" s="20"/>
      <c r="AS600" s="9"/>
      <c r="AT600" s="9"/>
      <c r="AU600" s="10"/>
      <c r="AV600" s="20"/>
      <c r="AW600" s="20"/>
      <c r="AX600" s="20"/>
      <c r="AY600" s="20"/>
      <c r="AZ600" s="20"/>
      <c r="BA600" s="20"/>
      <c r="BB600" s="20"/>
      <c r="BC600" s="20"/>
      <c r="BE600" s="20">
        <v>0.2033811475409836</v>
      </c>
      <c r="BF600" s="9">
        <v>61</v>
      </c>
      <c r="BG600" s="9">
        <v>61.323886068280032</v>
      </c>
      <c r="BH600" s="9">
        <v>60.645311170916891</v>
      </c>
      <c r="BI600" s="9">
        <v>15.740291753501946</v>
      </c>
      <c r="BJ600" s="9">
        <v>62.234060630648962</v>
      </c>
      <c r="BK600" s="9">
        <v>60.86413445314502</v>
      </c>
      <c r="BL600" s="9">
        <v>56.114613272280792</v>
      </c>
      <c r="BM600" s="9">
        <f ca="1"/>
        <v>60.84698108036271</v>
      </c>
      <c r="BN600" s="9">
        <v>61.096174609796947</v>
      </c>
    </row>
    <row r="601" spans="1:66" x14ac:dyDescent="0.25">
      <c r="A601" s="6">
        <v>61.8</v>
      </c>
      <c r="B601" s="7" t="b">
        <v>1</v>
      </c>
      <c r="U601" s="9"/>
      <c r="V601" s="9"/>
      <c r="W601" s="10"/>
      <c r="X601" s="20"/>
      <c r="Y601" s="20"/>
      <c r="Z601" s="20"/>
      <c r="AA601" s="20"/>
      <c r="AB601" s="20"/>
      <c r="AC601" s="20"/>
      <c r="AD601" s="20"/>
      <c r="AE601" s="20"/>
      <c r="AG601" s="9"/>
      <c r="AH601" s="9"/>
      <c r="AI601" s="10"/>
      <c r="AJ601" s="20"/>
      <c r="AK601" s="20"/>
      <c r="AL601" s="20"/>
      <c r="AM601" s="20"/>
      <c r="AN601" s="20"/>
      <c r="AO601" s="20"/>
      <c r="AP601" s="20"/>
      <c r="AQ601" s="20"/>
      <c r="AS601" s="9"/>
      <c r="AT601" s="9"/>
      <c r="AU601" s="10"/>
      <c r="AV601" s="20"/>
      <c r="AW601" s="20"/>
      <c r="AX601" s="20"/>
      <c r="AY601" s="20"/>
      <c r="AZ601" s="20"/>
      <c r="BA601" s="20"/>
      <c r="BB601" s="20"/>
      <c r="BC601" s="20"/>
      <c r="BE601" s="20">
        <v>0.20372267759562843</v>
      </c>
      <c r="BF601" s="9">
        <v>61</v>
      </c>
      <c r="BG601" s="9">
        <v>61.335382554574615</v>
      </c>
      <c r="BH601" s="9">
        <v>60.656077926025596</v>
      </c>
      <c r="BI601" s="9">
        <v>15.769976544563173</v>
      </c>
      <c r="BJ601" s="9">
        <v>62.246933501839742</v>
      </c>
      <c r="BK601" s="9">
        <v>60.875143698484024</v>
      </c>
      <c r="BL601" s="9">
        <v>56.131287478549694</v>
      </c>
      <c r="BM601" s="9">
        <f ca="1"/>
        <v>60.857502144028331</v>
      </c>
      <c r="BN601" s="9">
        <v>61.10976257497525</v>
      </c>
    </row>
    <row r="602" spans="1:66" x14ac:dyDescent="0.25">
      <c r="A602" s="6">
        <v>61.3</v>
      </c>
      <c r="B602" s="7" t="b">
        <v>1</v>
      </c>
      <c r="U602" s="9"/>
      <c r="V602" s="9"/>
      <c r="W602" s="10"/>
      <c r="X602" s="20"/>
      <c r="Y602" s="20"/>
      <c r="Z602" s="20"/>
      <c r="AA602" s="20"/>
      <c r="AB602" s="20"/>
      <c r="AC602" s="20"/>
      <c r="AD602" s="20"/>
      <c r="AE602" s="20"/>
      <c r="AG602" s="9"/>
      <c r="AH602" s="9"/>
      <c r="AI602" s="10"/>
      <c r="AJ602" s="20"/>
      <c r="AK602" s="20"/>
      <c r="AL602" s="20"/>
      <c r="AM602" s="20"/>
      <c r="AN602" s="20"/>
      <c r="AO602" s="20"/>
      <c r="AP602" s="20"/>
      <c r="AQ602" s="20"/>
      <c r="AS602" s="9"/>
      <c r="AT602" s="9"/>
      <c r="AU602" s="10"/>
      <c r="AV602" s="20"/>
      <c r="AW602" s="20"/>
      <c r="AX602" s="20"/>
      <c r="AY602" s="20"/>
      <c r="AZ602" s="20"/>
      <c r="BA602" s="20"/>
      <c r="BB602" s="20"/>
      <c r="BC602" s="20"/>
      <c r="BE602" s="20">
        <v>0.20406420765027322</v>
      </c>
      <c r="BF602" s="9">
        <v>61</v>
      </c>
      <c r="BG602" s="9">
        <v>61.346867556110496</v>
      </c>
      <c r="BH602" s="9">
        <v>60.666835833990717</v>
      </c>
      <c r="BI602" s="9">
        <v>15.79967407041288</v>
      </c>
      <c r="BJ602" s="9">
        <v>62.25979032821121</v>
      </c>
      <c r="BK602" s="9">
        <v>60.886143285665383</v>
      </c>
      <c r="BL602" s="9">
        <v>56.147947713963909</v>
      </c>
      <c r="BM602" s="9">
        <f ca="1"/>
        <v>60.868013268922979</v>
      </c>
      <c r="BN602" s="9">
        <v>61.12333791200912</v>
      </c>
    </row>
    <row r="603" spans="1:66" x14ac:dyDescent="0.25">
      <c r="A603" s="6">
        <v>61</v>
      </c>
      <c r="B603" s="7" t="b">
        <v>1</v>
      </c>
      <c r="U603" s="9"/>
      <c r="V603" s="9"/>
      <c r="W603" s="10"/>
      <c r="X603" s="20"/>
      <c r="Y603" s="20"/>
      <c r="Z603" s="20"/>
      <c r="AA603" s="20"/>
      <c r="AB603" s="20"/>
      <c r="AC603" s="20"/>
      <c r="AD603" s="20"/>
      <c r="AE603" s="20"/>
      <c r="AG603" s="9"/>
      <c r="AH603" s="9"/>
      <c r="AI603" s="10"/>
      <c r="AJ603" s="20"/>
      <c r="AK603" s="20"/>
      <c r="AL603" s="20"/>
      <c r="AM603" s="20"/>
      <c r="AN603" s="20"/>
      <c r="AO603" s="20"/>
      <c r="AP603" s="20"/>
      <c r="AQ603" s="20"/>
      <c r="AS603" s="9"/>
      <c r="AT603" s="9"/>
      <c r="AU603" s="10"/>
      <c r="AV603" s="20"/>
      <c r="AW603" s="20"/>
      <c r="AX603" s="20"/>
      <c r="AY603" s="20"/>
      <c r="AZ603" s="20"/>
      <c r="BA603" s="20"/>
      <c r="BB603" s="20"/>
      <c r="BC603" s="20"/>
      <c r="BE603" s="20">
        <v>0.20440573770491804</v>
      </c>
      <c r="BF603" s="9">
        <v>61</v>
      </c>
      <c r="BG603" s="9">
        <v>61.358341112479508</v>
      </c>
      <c r="BH603" s="9">
        <v>60.677584926522378</v>
      </c>
      <c r="BI603" s="9">
        <v>15.829384341982228</v>
      </c>
      <c r="BJ603" s="9">
        <v>62.272631163361375</v>
      </c>
      <c r="BK603" s="9">
        <v>60.897133248660943</v>
      </c>
      <c r="BL603" s="9">
        <v>56.164594013582104</v>
      </c>
      <c r="BM603" s="9">
        <f ca="1"/>
        <v>60.878514487074952</v>
      </c>
      <c r="BN603" s="9">
        <v>61.136900659480503</v>
      </c>
    </row>
    <row r="604" spans="1:66" x14ac:dyDescent="0.25">
      <c r="A604" s="6">
        <v>66</v>
      </c>
      <c r="B604" s="7" t="b">
        <v>1</v>
      </c>
      <c r="U604" s="9"/>
      <c r="V604" s="9"/>
      <c r="W604" s="10"/>
      <c r="X604" s="20"/>
      <c r="Y604" s="20"/>
      <c r="Z604" s="20"/>
      <c r="AA604" s="20"/>
      <c r="AB604" s="20"/>
      <c r="AC604" s="20"/>
      <c r="AD604" s="20"/>
      <c r="AE604" s="20"/>
      <c r="AG604" s="9"/>
      <c r="AH604" s="9"/>
      <c r="AI604" s="10"/>
      <c r="AJ604" s="20"/>
      <c r="AK604" s="20"/>
      <c r="AL604" s="20"/>
      <c r="AM604" s="20"/>
      <c r="AN604" s="20"/>
      <c r="AO604" s="20"/>
      <c r="AP604" s="20"/>
      <c r="AQ604" s="20"/>
      <c r="AS604" s="9"/>
      <c r="AT604" s="9"/>
      <c r="AU604" s="10"/>
      <c r="AV604" s="20"/>
      <c r="AW604" s="20"/>
      <c r="AX604" s="20"/>
      <c r="AY604" s="20"/>
      <c r="AZ604" s="20"/>
      <c r="BA604" s="20"/>
      <c r="BB604" s="20"/>
      <c r="BC604" s="20"/>
      <c r="BE604" s="20">
        <v>0.20474726775956284</v>
      </c>
      <c r="BF604" s="9">
        <v>61</v>
      </c>
      <c r="BG604" s="9">
        <v>61.369803263088833</v>
      </c>
      <c r="BH604" s="9">
        <v>60.688325235187754</v>
      </c>
      <c r="BI604" s="9">
        <v>15.859107370216455</v>
      </c>
      <c r="BJ604" s="9">
        <v>62.285456060632292</v>
      </c>
      <c r="BK604" s="9">
        <v>60.908113621287661</v>
      </c>
      <c r="BL604" s="9">
        <v>56.181226412316505</v>
      </c>
      <c r="BM604" s="9">
        <f ca="1"/>
        <v>60.889005830367481</v>
      </c>
      <c r="BN604" s="9">
        <v>61.150450855799534</v>
      </c>
    </row>
    <row r="605" spans="1:66" x14ac:dyDescent="0.25">
      <c r="A605" s="6">
        <v>63</v>
      </c>
      <c r="B605" s="7" t="b">
        <v>1</v>
      </c>
      <c r="U605" s="9"/>
      <c r="V605" s="9"/>
      <c r="W605" s="10"/>
      <c r="X605" s="20"/>
      <c r="Y605" s="20"/>
      <c r="Z605" s="20"/>
      <c r="AA605" s="20"/>
      <c r="AB605" s="20"/>
      <c r="AC605" s="20"/>
      <c r="AD605" s="20"/>
      <c r="AE605" s="20"/>
      <c r="AG605" s="9"/>
      <c r="AH605" s="9"/>
      <c r="AI605" s="10"/>
      <c r="AJ605" s="20"/>
      <c r="AK605" s="20"/>
      <c r="AL605" s="20"/>
      <c r="AM605" s="20"/>
      <c r="AN605" s="20"/>
      <c r="AO605" s="20"/>
      <c r="AP605" s="20"/>
      <c r="AQ605" s="20"/>
      <c r="AS605" s="9"/>
      <c r="AT605" s="9"/>
      <c r="AU605" s="10"/>
      <c r="AV605" s="20"/>
      <c r="AW605" s="20"/>
      <c r="AX605" s="20"/>
      <c r="AY605" s="20"/>
      <c r="AZ605" s="20"/>
      <c r="BA605" s="20"/>
      <c r="BB605" s="20"/>
      <c r="BC605" s="20"/>
      <c r="BE605" s="20">
        <v>0.20508879781420766</v>
      </c>
      <c r="BF605" s="9">
        <v>61</v>
      </c>
      <c r="BG605" s="9">
        <v>61.381254047162194</v>
      </c>
      <c r="BH605" s="9">
        <v>60.699056791411834</v>
      </c>
      <c r="BI605" s="9">
        <v>15.888843166074878</v>
      </c>
      <c r="BJ605" s="9">
        <v>62.298265073111693</v>
      </c>
      <c r="BK605" s="9">
        <v>60.919084437208703</v>
      </c>
      <c r="BL605" s="9">
        <v>56.197844944933856</v>
      </c>
      <c r="BM605" s="9">
        <f ca="1"/>
        <v>60.899487330539671</v>
      </c>
      <c r="BN605" s="9">
        <v>61.163988539205647</v>
      </c>
    </row>
    <row r="606" spans="1:66" x14ac:dyDescent="0.25">
      <c r="A606" s="6">
        <v>60</v>
      </c>
      <c r="B606" s="7" t="b">
        <v>1</v>
      </c>
      <c r="U606" s="9"/>
      <c r="V606" s="9"/>
      <c r="W606" s="10"/>
      <c r="X606" s="20"/>
      <c r="Y606" s="20"/>
      <c r="Z606" s="20"/>
      <c r="AA606" s="20"/>
      <c r="AB606" s="20"/>
      <c r="AC606" s="20"/>
      <c r="AD606" s="20"/>
      <c r="AE606" s="20"/>
      <c r="AG606" s="9"/>
      <c r="AH606" s="9"/>
      <c r="AI606" s="10"/>
      <c r="AJ606" s="20"/>
      <c r="AK606" s="20"/>
      <c r="AL606" s="20"/>
      <c r="AM606" s="20"/>
      <c r="AN606" s="20"/>
      <c r="AO606" s="20"/>
      <c r="AP606" s="20"/>
      <c r="AQ606" s="20"/>
      <c r="AS606" s="9"/>
      <c r="AT606" s="9"/>
      <c r="AU606" s="10"/>
      <c r="AV606" s="20"/>
      <c r="AW606" s="20"/>
      <c r="AX606" s="20"/>
      <c r="AY606" s="20"/>
      <c r="AZ606" s="20"/>
      <c r="BA606" s="20"/>
      <c r="BB606" s="20"/>
      <c r="BC606" s="20"/>
      <c r="BE606" s="20">
        <v>0.20543032786885246</v>
      </c>
      <c r="BF606" s="9">
        <v>61.1</v>
      </c>
      <c r="BG606" s="9">
        <v>61.392693503741036</v>
      </c>
      <c r="BH606" s="9">
        <v>60.709779626478465</v>
      </c>
      <c r="BI606" s="9">
        <v>15.918591740530976</v>
      </c>
      <c r="BJ606" s="9">
        <v>62.311058253634691</v>
      </c>
      <c r="BK606" s="9">
        <v>60.930045729934342</v>
      </c>
      <c r="BL606" s="9">
        <v>56.214449646056195</v>
      </c>
      <c r="BM606" s="9">
        <f ca="1"/>
        <v>60.90995901918744</v>
      </c>
      <c r="BN606" s="9">
        <v>61.177513747768565</v>
      </c>
    </row>
    <row r="607" spans="1:66" x14ac:dyDescent="0.25">
      <c r="A607" s="6">
        <v>59.8</v>
      </c>
      <c r="B607" s="7" t="b">
        <v>1</v>
      </c>
      <c r="U607" s="9"/>
      <c r="V607" s="9"/>
      <c r="W607" s="10"/>
      <c r="X607" s="20"/>
      <c r="Y607" s="20"/>
      <c r="Z607" s="20"/>
      <c r="AA607" s="20"/>
      <c r="AB607" s="20"/>
      <c r="AC607" s="20"/>
      <c r="AD607" s="20"/>
      <c r="AE607" s="20"/>
      <c r="AG607" s="9"/>
      <c r="AH607" s="9"/>
      <c r="AI607" s="10"/>
      <c r="AJ607" s="20"/>
      <c r="AK607" s="20"/>
      <c r="AL607" s="20"/>
      <c r="AM607" s="20"/>
      <c r="AN607" s="20"/>
      <c r="AO607" s="20"/>
      <c r="AP607" s="20"/>
      <c r="AQ607" s="20"/>
      <c r="AS607" s="9"/>
      <c r="AT607" s="9"/>
      <c r="AU607" s="10"/>
      <c r="AV607" s="20"/>
      <c r="AW607" s="20"/>
      <c r="AX607" s="20"/>
      <c r="AY607" s="20"/>
      <c r="AZ607" s="20"/>
      <c r="BA607" s="20"/>
      <c r="BB607" s="20"/>
      <c r="BC607" s="20"/>
      <c r="BE607" s="20">
        <v>0.20577185792349728</v>
      </c>
      <c r="BF607" s="9">
        <v>61.1</v>
      </c>
      <c r="BG607" s="9">
        <v>61.404121671685743</v>
      </c>
      <c r="BH607" s="9">
        <v>60.720493771531174</v>
      </c>
      <c r="BI607" s="9">
        <v>15.948353104572352</v>
      </c>
      <c r="BJ607" s="9">
        <v>62.32383565478537</v>
      </c>
      <c r="BK607" s="9">
        <v>60.94099753282299</v>
      </c>
      <c r="BL607" s="9">
        <v>56.23104055016173</v>
      </c>
      <c r="BM607" s="9">
        <f ca="1"/>
        <v>60.92042092776434</v>
      </c>
      <c r="BN607" s="9">
        <v>61.191026519389425</v>
      </c>
    </row>
    <row r="608" spans="1:66" x14ac:dyDescent="0.25">
      <c r="A608" s="6">
        <v>59.6</v>
      </c>
      <c r="B608" s="7" t="b">
        <v>1</v>
      </c>
      <c r="U608" s="9"/>
      <c r="V608" s="9"/>
      <c r="W608" s="10"/>
      <c r="X608" s="20"/>
      <c r="Y608" s="20"/>
      <c r="Z608" s="20"/>
      <c r="AA608" s="20"/>
      <c r="AB608" s="20"/>
      <c r="AC608" s="20"/>
      <c r="AD608" s="20"/>
      <c r="AE608" s="20"/>
      <c r="AG608" s="9"/>
      <c r="AH608" s="9"/>
      <c r="AI608" s="10"/>
      <c r="AJ608" s="20"/>
      <c r="AK608" s="20"/>
      <c r="AL608" s="20"/>
      <c r="AM608" s="20"/>
      <c r="AN608" s="20"/>
      <c r="AO608" s="20"/>
      <c r="AP608" s="20"/>
      <c r="AQ608" s="20"/>
      <c r="AS608" s="9"/>
      <c r="AT608" s="9"/>
      <c r="AU608" s="10"/>
      <c r="AV608" s="20"/>
      <c r="AW608" s="20"/>
      <c r="AX608" s="20"/>
      <c r="AY608" s="20"/>
      <c r="AZ608" s="20"/>
      <c r="BA608" s="20"/>
      <c r="BB608" s="20"/>
      <c r="BC608" s="20"/>
      <c r="BE608" s="20">
        <v>0.20611338797814208</v>
      </c>
      <c r="BF608" s="9">
        <v>61.1</v>
      </c>
      <c r="BG608" s="9">
        <v>61.415538589676743</v>
      </c>
      <c r="BH608" s="9">
        <v>60.731199257574211</v>
      </c>
      <c r="BI608" s="9">
        <v>15.978127269200805</v>
      </c>
      <c r="BJ608" s="9">
        <v>62.336597328898449</v>
      </c>
      <c r="BK608" s="9">
        <v>60.951939879082147</v>
      </c>
      <c r="BL608" s="9">
        <v>56.24761769158566</v>
      </c>
      <c r="BM608" s="9">
        <f ca="1"/>
        <v>60.930873087582569</v>
      </c>
      <c r="BN608" s="9">
        <v>61.204526891801756</v>
      </c>
    </row>
    <row r="609" spans="1:66" x14ac:dyDescent="0.25">
      <c r="A609" s="6">
        <v>59.5</v>
      </c>
      <c r="B609" s="7" t="b">
        <v>1</v>
      </c>
      <c r="U609" s="9"/>
      <c r="V609" s="9"/>
      <c r="W609" s="10"/>
      <c r="X609" s="20"/>
      <c r="Y609" s="20"/>
      <c r="Z609" s="20"/>
      <c r="AA609" s="20"/>
      <c r="AB609" s="20"/>
      <c r="AC609" s="20"/>
      <c r="AD609" s="20"/>
      <c r="AE609" s="20"/>
      <c r="AG609" s="9"/>
      <c r="AH609" s="9"/>
      <c r="AI609" s="10"/>
      <c r="AJ609" s="20"/>
      <c r="AK609" s="20"/>
      <c r="AL609" s="20"/>
      <c r="AM609" s="20"/>
      <c r="AN609" s="20"/>
      <c r="AO609" s="20"/>
      <c r="AP609" s="20"/>
      <c r="AQ609" s="20"/>
      <c r="AS609" s="9"/>
      <c r="AT609" s="9"/>
      <c r="AU609" s="10"/>
      <c r="AV609" s="20"/>
      <c r="AW609" s="20"/>
      <c r="AX609" s="20"/>
      <c r="AY609" s="20"/>
      <c r="AZ609" s="20"/>
      <c r="BA609" s="20"/>
      <c r="BB609" s="20"/>
      <c r="BC609" s="20"/>
      <c r="BE609" s="20">
        <v>0.20645491803278687</v>
      </c>
      <c r="BF609" s="9">
        <v>61.1</v>
      </c>
      <c r="BG609" s="9">
        <v>61.426944296215737</v>
      </c>
      <c r="BH609" s="9">
        <v>60.741896115473153</v>
      </c>
      <c r="BI609" s="9">
        <v>16.007914245432335</v>
      </c>
      <c r="BJ609" s="9">
        <v>62.349343328060883</v>
      </c>
      <c r="BK609" s="9">
        <v>60.962872801769414</v>
      </c>
      <c r="BL609" s="9">
        <v>56.264181104521015</v>
      </c>
      <c r="BM609" s="9">
        <f ca="1"/>
        <v>60.941315529813735</v>
      </c>
      <c r="BN609" s="9">
        <v>61.218014902572563</v>
      </c>
    </row>
    <row r="610" spans="1:66" x14ac:dyDescent="0.25">
      <c r="A610" s="6">
        <v>59.5</v>
      </c>
      <c r="B610" s="7" t="b">
        <v>1</v>
      </c>
      <c r="U610" s="9"/>
      <c r="V610" s="9"/>
      <c r="W610" s="10"/>
      <c r="X610" s="20"/>
      <c r="Y610" s="20"/>
      <c r="Z610" s="20"/>
      <c r="AA610" s="20"/>
      <c r="AB610" s="20"/>
      <c r="AC610" s="20"/>
      <c r="AD610" s="20"/>
      <c r="AE610" s="20"/>
      <c r="AG610" s="9"/>
      <c r="AH610" s="9"/>
      <c r="AI610" s="10"/>
      <c r="AJ610" s="20"/>
      <c r="AK610" s="20"/>
      <c r="AL610" s="20"/>
      <c r="AM610" s="20"/>
      <c r="AN610" s="20"/>
      <c r="AO610" s="20"/>
      <c r="AP610" s="20"/>
      <c r="AQ610" s="20"/>
      <c r="AS610" s="9"/>
      <c r="AT610" s="9"/>
      <c r="AU610" s="10"/>
      <c r="AV610" s="20"/>
      <c r="AW610" s="20"/>
      <c r="AX610" s="20"/>
      <c r="AY610" s="20"/>
      <c r="AZ610" s="20"/>
      <c r="BA610" s="20"/>
      <c r="BB610" s="20"/>
      <c r="BC610" s="20"/>
      <c r="BE610" s="20">
        <v>0.20679644808743169</v>
      </c>
      <c r="BF610" s="9">
        <v>61.1</v>
      </c>
      <c r="BG610" s="9">
        <v>61.438338829626844</v>
      </c>
      <c r="BH610" s="9">
        <v>60.752584375956147</v>
      </c>
      <c r="BI610" s="9">
        <v>16.037714044297172</v>
      </c>
      <c r="BJ610" s="9">
        <v>62.362073704113449</v>
      </c>
      <c r="BK610" s="9">
        <v>60.973796333793381</v>
      </c>
      <c r="BL610" s="9">
        <v>56.280730823019482</v>
      </c>
      <c r="BM610" s="9">
        <f ca="1"/>
        <v>60.951748285489828</v>
      </c>
      <c r="BN610" s="9">
        <v>61.231490589103316</v>
      </c>
    </row>
    <row r="611" spans="1:66" x14ac:dyDescent="0.25">
      <c r="A611" s="6">
        <v>59.5</v>
      </c>
      <c r="B611" s="7" t="b">
        <v>1</v>
      </c>
      <c r="U611" s="9"/>
      <c r="V611" s="9"/>
      <c r="W611" s="10"/>
      <c r="X611" s="20"/>
      <c r="Y611" s="20"/>
      <c r="Z611" s="20"/>
      <c r="AA611" s="20"/>
      <c r="AB611" s="20"/>
      <c r="AC611" s="20"/>
      <c r="AD611" s="20"/>
      <c r="AE611" s="20"/>
      <c r="AG611" s="9"/>
      <c r="AH611" s="9"/>
      <c r="AI611" s="10"/>
      <c r="AJ611" s="20"/>
      <c r="AK611" s="20"/>
      <c r="AL611" s="20"/>
      <c r="AM611" s="20"/>
      <c r="AN611" s="20"/>
      <c r="AO611" s="20"/>
      <c r="AP611" s="20"/>
      <c r="AQ611" s="20"/>
      <c r="AS611" s="9"/>
      <c r="AT611" s="9"/>
      <c r="AU611" s="10"/>
      <c r="AV611" s="20"/>
      <c r="AW611" s="20"/>
      <c r="AX611" s="20"/>
      <c r="AY611" s="20"/>
      <c r="AZ611" s="20"/>
      <c r="BA611" s="20"/>
      <c r="BB611" s="20"/>
      <c r="BC611" s="20"/>
      <c r="BE611" s="20">
        <v>0.20713797814207649</v>
      </c>
      <c r="BF611" s="9">
        <v>61.1</v>
      </c>
      <c r="BG611" s="9">
        <v>61.449722228057652</v>
      </c>
      <c r="BH611" s="9">
        <v>60.763264069614529</v>
      </c>
      <c r="BI611" s="9">
        <v>16.067526676839773</v>
      </c>
      <c r="BJ611" s="9">
        <v>62.374788508652351</v>
      </c>
      <c r="BK611" s="9">
        <v>60.984710507914663</v>
      </c>
      <c r="BL611" s="9">
        <v>56.297266880992176</v>
      </c>
      <c r="BM611" s="9">
        <f ca="1"/>
        <v>60.96217138550405</v>
      </c>
      <c r="BN611" s="9">
        <v>61.244953988630996</v>
      </c>
    </row>
    <row r="612" spans="1:66" x14ac:dyDescent="0.25">
      <c r="A612" s="6">
        <v>64.7</v>
      </c>
      <c r="B612" s="7" t="b">
        <v>1</v>
      </c>
      <c r="U612" s="9"/>
      <c r="V612" s="9"/>
      <c r="W612" s="10"/>
      <c r="X612" s="20"/>
      <c r="Y612" s="20"/>
      <c r="Z612" s="20"/>
      <c r="AA612" s="20"/>
      <c r="AB612" s="20"/>
      <c r="AC612" s="20"/>
      <c r="AD612" s="20"/>
      <c r="AE612" s="20"/>
      <c r="AG612" s="9"/>
      <c r="AH612" s="9"/>
      <c r="AI612" s="10"/>
      <c r="AJ612" s="20"/>
      <c r="AK612" s="20"/>
      <c r="AL612" s="20"/>
      <c r="AM612" s="20"/>
      <c r="AN612" s="20"/>
      <c r="AO612" s="20"/>
      <c r="AP612" s="20"/>
      <c r="AQ612" s="20"/>
      <c r="AS612" s="9"/>
      <c r="AT612" s="9"/>
      <c r="AU612" s="10"/>
      <c r="AV612" s="20"/>
      <c r="AW612" s="20"/>
      <c r="AX612" s="20"/>
      <c r="AY612" s="20"/>
      <c r="AZ612" s="20"/>
      <c r="BA612" s="20"/>
      <c r="BB612" s="20"/>
      <c r="BC612" s="20"/>
      <c r="BE612" s="20">
        <v>0.20747950819672131</v>
      </c>
      <c r="BF612" s="9">
        <v>61.1</v>
      </c>
      <c r="BG612" s="9">
        <v>61.461094529480491</v>
      </c>
      <c r="BH612" s="9">
        <v>60.773935226903852</v>
      </c>
      <c r="BI612" s="9">
        <v>16.097352154118898</v>
      </c>
      <c r="BJ612" s="9">
        <v>62.387487793030786</v>
      </c>
      <c r="BK612" s="9">
        <v>60.995615356746782</v>
      </c>
      <c r="BL612" s="9">
        <v>56.313789312210531</v>
      </c>
      <c r="BM612" s="9">
        <f ca="1"/>
        <v>60.972584860611718</v>
      </c>
      <c r="BN612" s="9">
        <v>61.25840513822908</v>
      </c>
    </row>
    <row r="613" spans="1:66" x14ac:dyDescent="0.25">
      <c r="A613" s="6">
        <v>64.2</v>
      </c>
      <c r="B613" s="7" t="b">
        <v>1</v>
      </c>
      <c r="U613" s="9"/>
      <c r="V613" s="9"/>
      <c r="W613" s="10"/>
      <c r="X613" s="20"/>
      <c r="Y613" s="20"/>
      <c r="Z613" s="20"/>
      <c r="AA613" s="20"/>
      <c r="AB613" s="20"/>
      <c r="AC613" s="20"/>
      <c r="AD613" s="20"/>
      <c r="AE613" s="20"/>
      <c r="AG613" s="9"/>
      <c r="AH613" s="9"/>
      <c r="AI613" s="10"/>
      <c r="AJ613" s="20"/>
      <c r="AK613" s="20"/>
      <c r="AL613" s="20"/>
      <c r="AM613" s="20"/>
      <c r="AN613" s="20"/>
      <c r="AO613" s="20"/>
      <c r="AP613" s="20"/>
      <c r="AQ613" s="20"/>
      <c r="AS613" s="9"/>
      <c r="AT613" s="9"/>
      <c r="AU613" s="10"/>
      <c r="AV613" s="20"/>
      <c r="AW613" s="20"/>
      <c r="AX613" s="20"/>
      <c r="AY613" s="20"/>
      <c r="AZ613" s="20"/>
      <c r="BA613" s="20"/>
      <c r="BB613" s="20"/>
      <c r="BC613" s="20"/>
      <c r="BE613" s="20">
        <v>0.20782103825136611</v>
      </c>
      <c r="BF613" s="9">
        <v>61.2</v>
      </c>
      <c r="BG613" s="9">
        <v>61.472455771693475</v>
      </c>
      <c r="BH613" s="9">
        <v>60.784597878144616</v>
      </c>
      <c r="BI613" s="9">
        <v>16.127190487207589</v>
      </c>
      <c r="BJ613" s="9">
        <v>62.400171608360516</v>
      </c>
      <c r="BK613" s="9">
        <v>61.006510912757122</v>
      </c>
      <c r="BL613" s="9">
        <v>56.33029815030703</v>
      </c>
      <c r="BM613" s="9">
        <f ca="1"/>
        <v>60.982988741431058</v>
      </c>
      <c r="BN613" s="9">
        <v>61.271844074808534</v>
      </c>
    </row>
    <row r="614" spans="1:66" x14ac:dyDescent="0.25">
      <c r="A614" s="6">
        <v>63.9</v>
      </c>
      <c r="B614" s="7" t="b">
        <v>1</v>
      </c>
      <c r="U614" s="9"/>
      <c r="V614" s="9"/>
      <c r="W614" s="10"/>
      <c r="X614" s="20"/>
      <c r="Y614" s="20"/>
      <c r="Z614" s="20"/>
      <c r="AA614" s="20"/>
      <c r="AB614" s="20"/>
      <c r="AC614" s="20"/>
      <c r="AD614" s="20"/>
      <c r="AE614" s="20"/>
      <c r="AG614" s="9"/>
      <c r="AH614" s="9"/>
      <c r="AI614" s="10"/>
      <c r="AJ614" s="20"/>
      <c r="AK614" s="20"/>
      <c r="AL614" s="20"/>
      <c r="AM614" s="20"/>
      <c r="AN614" s="20"/>
      <c r="AO614" s="20"/>
      <c r="AP614" s="20"/>
      <c r="AQ614" s="20"/>
      <c r="AS614" s="9"/>
      <c r="AT614" s="9"/>
      <c r="AU614" s="10"/>
      <c r="AV614" s="20"/>
      <c r="AW614" s="20"/>
      <c r="AX614" s="20"/>
      <c r="AY614" s="20"/>
      <c r="AZ614" s="20"/>
      <c r="BA614" s="20"/>
      <c r="BB614" s="20"/>
      <c r="BC614" s="20"/>
      <c r="BE614" s="20">
        <v>0.20816256830601093</v>
      </c>
      <c r="BF614" s="9">
        <v>61.2</v>
      </c>
      <c r="BG614" s="9">
        <v>61.483805992321599</v>
      </c>
      <c r="BH614" s="9">
        <v>60.795252053523242</v>
      </c>
      <c r="BI614" s="9">
        <v>16.157041687193225</v>
      </c>
      <c r="BJ614" s="9">
        <v>62.412840005513395</v>
      </c>
      <c r="BK614" s="9">
        <v>61.017397208267887</v>
      </c>
      <c r="BL614" s="9">
        <v>56.346793428776053</v>
      </c>
      <c r="BM614" s="9">
        <f ca="1"/>
        <v>60.993383058444145</v>
      </c>
      <c r="BN614" s="9">
        <v>61.28527083511888</v>
      </c>
    </row>
    <row r="615" spans="1:66" x14ac:dyDescent="0.25">
      <c r="A615" s="6">
        <v>63.7</v>
      </c>
      <c r="B615" s="7" t="b">
        <v>1</v>
      </c>
      <c r="U615" s="9"/>
      <c r="V615" s="9"/>
      <c r="W615" s="10"/>
      <c r="X615" s="20"/>
      <c r="Y615" s="20"/>
      <c r="Z615" s="20"/>
      <c r="AA615" s="20"/>
      <c r="AB615" s="20"/>
      <c r="AC615" s="20"/>
      <c r="AD615" s="20"/>
      <c r="AE615" s="20"/>
      <c r="AG615" s="9"/>
      <c r="AH615" s="9"/>
      <c r="AI615" s="10"/>
      <c r="AJ615" s="20"/>
      <c r="AK615" s="20"/>
      <c r="AL615" s="20"/>
      <c r="AM615" s="20"/>
      <c r="AN615" s="20"/>
      <c r="AO615" s="20"/>
      <c r="AP615" s="20"/>
      <c r="AQ615" s="20"/>
      <c r="AS615" s="9"/>
      <c r="AT615" s="9"/>
      <c r="AU615" s="10"/>
      <c r="AV615" s="20"/>
      <c r="AW615" s="20"/>
      <c r="AX615" s="20"/>
      <c r="AY615" s="20"/>
      <c r="AZ615" s="20"/>
      <c r="BA615" s="20"/>
      <c r="BB615" s="20"/>
      <c r="BC615" s="20"/>
      <c r="BE615" s="20">
        <v>0.20850409836065573</v>
      </c>
      <c r="BF615" s="9">
        <v>61.2</v>
      </c>
      <c r="BG615" s="9">
        <v>61.495145228817904</v>
      </c>
      <c r="BH615" s="9">
        <v>60.805897783092838</v>
      </c>
      <c r="BI615" s="9">
        <v>16.186905765177535</v>
      </c>
      <c r="BJ615" s="9">
        <v>62.425493035122933</v>
      </c>
      <c r="BK615" s="9">
        <v>61.028274275456944</v>
      </c>
      <c r="BL615" s="9">
        <v>56.363275180974654</v>
      </c>
      <c r="BM615" s="9">
        <f ca="1"/>
        <v>61.003767841997686</v>
      </c>
      <c r="BN615" s="9">
        <v>61.298685455749094</v>
      </c>
    </row>
    <row r="616" spans="1:66" x14ac:dyDescent="0.25">
      <c r="A616" s="6">
        <v>62.9</v>
      </c>
      <c r="B616" s="7" t="b">
        <v>1</v>
      </c>
      <c r="U616" s="9"/>
      <c r="V616" s="9"/>
      <c r="W616" s="10"/>
      <c r="X616" s="20"/>
      <c r="Y616" s="20"/>
      <c r="Z616" s="20"/>
      <c r="AA616" s="20"/>
      <c r="AB616" s="20"/>
      <c r="AC616" s="20"/>
      <c r="AD616" s="20"/>
      <c r="AE616" s="20"/>
      <c r="AG616" s="9"/>
      <c r="AH616" s="9"/>
      <c r="AI616" s="10"/>
      <c r="AJ616" s="20"/>
      <c r="AK616" s="20"/>
      <c r="AL616" s="20"/>
      <c r="AM616" s="20"/>
      <c r="AN616" s="20"/>
      <c r="AO616" s="20"/>
      <c r="AP616" s="20"/>
      <c r="AQ616" s="20"/>
      <c r="AS616" s="9"/>
      <c r="AT616" s="9"/>
      <c r="AU616" s="10"/>
      <c r="AV616" s="20"/>
      <c r="AW616" s="20"/>
      <c r="AX616" s="20"/>
      <c r="AY616" s="20"/>
      <c r="AZ616" s="20"/>
      <c r="BA616" s="20"/>
      <c r="BB616" s="20"/>
      <c r="BC616" s="20"/>
      <c r="BE616" s="20">
        <v>0.20884562841530055</v>
      </c>
      <c r="BF616" s="9">
        <v>61.3</v>
      </c>
      <c r="BG616" s="9">
        <v>61.506473518464546</v>
      </c>
      <c r="BH616" s="9">
        <v>60.816535096774103</v>
      </c>
      <c r="BI616" s="9">
        <v>16.216782732276599</v>
      </c>
      <c r="BJ616" s="9">
        <v>62.438130747585781</v>
      </c>
      <c r="BK616" s="9">
        <v>61.039142146358849</v>
      </c>
      <c r="BL616" s="9">
        <v>56.379743440123313</v>
      </c>
      <c r="BM616" s="9">
        <f ca="1"/>
        <v>61.014143122303899</v>
      </c>
      <c r="BN616" s="9">
        <v>61.312087973128598</v>
      </c>
    </row>
    <row r="617" spans="1:66" x14ac:dyDescent="0.25">
      <c r="A617" s="6">
        <v>62</v>
      </c>
      <c r="B617" s="7" t="b">
        <v>1</v>
      </c>
      <c r="U617" s="9"/>
      <c r="V617" s="9"/>
      <c r="W617" s="10"/>
      <c r="X617" s="20"/>
      <c r="Y617" s="20"/>
      <c r="Z617" s="20"/>
      <c r="AA617" s="20"/>
      <c r="AB617" s="20"/>
      <c r="AC617" s="20"/>
      <c r="AD617" s="20"/>
      <c r="AE617" s="20"/>
      <c r="AG617" s="9"/>
      <c r="AH617" s="9"/>
      <c r="AI617" s="10"/>
      <c r="AJ617" s="20"/>
      <c r="AK617" s="20"/>
      <c r="AL617" s="20"/>
      <c r="AM617" s="20"/>
      <c r="AN617" s="20"/>
      <c r="AO617" s="20"/>
      <c r="AP617" s="20"/>
      <c r="AQ617" s="20"/>
      <c r="AS617" s="9"/>
      <c r="AT617" s="9"/>
      <c r="AU617" s="10"/>
      <c r="AV617" s="20"/>
      <c r="AW617" s="20"/>
      <c r="AX617" s="20"/>
      <c r="AY617" s="20"/>
      <c r="AZ617" s="20"/>
      <c r="BA617" s="20"/>
      <c r="BB617" s="20"/>
      <c r="BC617" s="20"/>
      <c r="BE617" s="20">
        <v>0.20918715846994534</v>
      </c>
      <c r="BF617" s="9">
        <v>61.3</v>
      </c>
      <c r="BG617" s="9">
        <v>61.517790898373882</v>
      </c>
      <c r="BH617" s="9">
        <v>60.827164024356158</v>
      </c>
      <c r="BI617" s="9">
        <v>16.24667259962094</v>
      </c>
      <c r="BJ617" s="9">
        <v>62.450753193063299</v>
      </c>
      <c r="BK617" s="9">
        <v>61.050000852865665</v>
      </c>
      <c r="BL617" s="9">
        <v>56.396198239306798</v>
      </c>
      <c r="BM617" s="9">
        <f ca="1"/>
        <v>61.024508929441311</v>
      </c>
      <c r="BN617" s="9">
        <v>61.325478423528324</v>
      </c>
    </row>
    <row r="618" spans="1:66" x14ac:dyDescent="0.25">
      <c r="A618" s="6">
        <v>68</v>
      </c>
      <c r="B618" s="7" t="b">
        <v>1</v>
      </c>
      <c r="U618" s="9"/>
      <c r="V618" s="9"/>
      <c r="W618" s="10"/>
      <c r="X618" s="20"/>
      <c r="Y618" s="20"/>
      <c r="Z618" s="20"/>
      <c r="AA618" s="20"/>
      <c r="AB618" s="20"/>
      <c r="AC618" s="20"/>
      <c r="AD618" s="20"/>
      <c r="AE618" s="20"/>
      <c r="AG618" s="9"/>
      <c r="AH618" s="9"/>
      <c r="AI618" s="10"/>
      <c r="AJ618" s="20"/>
      <c r="AK618" s="20"/>
      <c r="AL618" s="20"/>
      <c r="AM618" s="20"/>
      <c r="AN618" s="20"/>
      <c r="AO618" s="20"/>
      <c r="AP618" s="20"/>
      <c r="AQ618" s="20"/>
      <c r="AS618" s="9"/>
      <c r="AT618" s="9"/>
      <c r="AU618" s="10"/>
      <c r="AV618" s="20"/>
      <c r="AW618" s="20"/>
      <c r="AX618" s="20"/>
      <c r="AY618" s="20"/>
      <c r="AZ618" s="20"/>
      <c r="BA618" s="20"/>
      <c r="BB618" s="20"/>
      <c r="BC618" s="20"/>
      <c r="BE618" s="20">
        <v>0.20952868852459017</v>
      </c>
      <c r="BF618" s="9">
        <v>61.3</v>
      </c>
      <c r="BG618" s="9">
        <v>61.529097405489544</v>
      </c>
      <c r="BH618" s="9">
        <v>60.837784595497304</v>
      </c>
      <c r="BI618" s="9">
        <v>16.276575378355453</v>
      </c>
      <c r="BJ618" s="9">
        <v>62.463360421483017</v>
      </c>
      <c r="BK618" s="9">
        <v>61.060850426727917</v>
      </c>
      <c r="BL618" s="9">
        <v>56.412639611474852</v>
      </c>
      <c r="BM618" s="9">
        <f ca="1"/>
        <v>61.034865293355594</v>
      </c>
      <c r="BN618" s="9">
        <v>61.338856843061549</v>
      </c>
    </row>
    <row r="619" spans="1:66" x14ac:dyDescent="0.25">
      <c r="A619" s="6">
        <v>59.4</v>
      </c>
      <c r="B619" s="7" t="b">
        <v>1</v>
      </c>
      <c r="U619" s="9"/>
      <c r="V619" s="9"/>
      <c r="W619" s="10"/>
      <c r="X619" s="20"/>
      <c r="Y619" s="20"/>
      <c r="Z619" s="20"/>
      <c r="AA619" s="20"/>
      <c r="AB619" s="20"/>
      <c r="AC619" s="20"/>
      <c r="AD619" s="20"/>
      <c r="AE619" s="20"/>
      <c r="AG619" s="9"/>
      <c r="AH619" s="9"/>
      <c r="AI619" s="10"/>
      <c r="AJ619" s="20"/>
      <c r="AK619" s="20"/>
      <c r="AL619" s="20"/>
      <c r="AM619" s="20"/>
      <c r="AN619" s="20"/>
      <c r="AO619" s="20"/>
      <c r="AP619" s="20"/>
      <c r="AQ619" s="20"/>
      <c r="AS619" s="9"/>
      <c r="AT619" s="9"/>
      <c r="AU619" s="10"/>
      <c r="AV619" s="20"/>
      <c r="AW619" s="20"/>
      <c r="AX619" s="20"/>
      <c r="AY619" s="20"/>
      <c r="AZ619" s="20"/>
      <c r="BA619" s="20"/>
      <c r="BB619" s="20"/>
      <c r="BC619" s="20"/>
      <c r="BE619" s="20">
        <v>0.20987021857923496</v>
      </c>
      <c r="BF619" s="9">
        <v>61.4</v>
      </c>
      <c r="BG619" s="9">
        <v>61.540393076587549</v>
      </c>
      <c r="BH619" s="9">
        <v>60.848396839725929</v>
      </c>
      <c r="BI619" s="9">
        <v>16.306491079639514</v>
      </c>
      <c r="BJ619" s="9">
        <v>62.475952482540102</v>
      </c>
      <c r="BK619" s="9">
        <v>61.071690899555442</v>
      </c>
      <c r="BL619" s="9">
        <v>56.429067589443022</v>
      </c>
      <c r="BM619" s="9">
        <f ca="1"/>
        <v>61.045212243860448</v>
      </c>
      <c r="BN619" s="9">
        <v>61.352223267684934</v>
      </c>
    </row>
    <row r="620" spans="1:66" x14ac:dyDescent="0.25">
      <c r="A620" s="6">
        <v>58.2</v>
      </c>
      <c r="B620" s="7" t="b">
        <v>1</v>
      </c>
      <c r="U620" s="9"/>
      <c r="V620" s="9"/>
      <c r="W620" s="10"/>
      <c r="X620" s="20"/>
      <c r="Y620" s="20"/>
      <c r="Z620" s="20"/>
      <c r="AA620" s="20"/>
      <c r="AB620" s="20"/>
      <c r="AC620" s="20"/>
      <c r="AD620" s="20"/>
      <c r="AE620" s="20"/>
      <c r="AG620" s="9"/>
      <c r="AH620" s="9"/>
      <c r="AI620" s="10"/>
      <c r="AJ620" s="20"/>
      <c r="AK620" s="20"/>
      <c r="AL620" s="20"/>
      <c r="AM620" s="20"/>
      <c r="AN620" s="20"/>
      <c r="AO620" s="20"/>
      <c r="AP620" s="20"/>
      <c r="AQ620" s="20"/>
      <c r="AS620" s="9"/>
      <c r="AT620" s="9"/>
      <c r="AU620" s="10"/>
      <c r="AV620" s="20"/>
      <c r="AW620" s="20"/>
      <c r="AX620" s="20"/>
      <c r="AY620" s="20"/>
      <c r="AZ620" s="20"/>
      <c r="BA620" s="20"/>
      <c r="BB620" s="20"/>
      <c r="BC620" s="20"/>
      <c r="BE620" s="20">
        <v>0.21021174863387979</v>
      </c>
      <c r="BF620" s="9">
        <v>61.4</v>
      </c>
      <c r="BG620" s="9">
        <v>61.551677948277316</v>
      </c>
      <c r="BH620" s="9">
        <v>60.859000786441371</v>
      </c>
      <c r="BI620" s="9">
        <v>16.336419714646986</v>
      </c>
      <c r="BJ620" s="9">
        <v>62.488529425698928</v>
      </c>
      <c r="BK620" s="9">
        <v>61.082522302818312</v>
      </c>
      <c r="BL620" s="9">
        <v>56.445482205893413</v>
      </c>
      <c r="BM620" s="9">
        <f ca="1"/>
        <v>61.055549810638304</v>
      </c>
      <c r="BN620" s="9">
        <v>61.36557773319943</v>
      </c>
    </row>
    <row r="621" spans="1:66" x14ac:dyDescent="0.25">
      <c r="A621" s="6">
        <v>56.9</v>
      </c>
      <c r="B621" s="7" t="b">
        <v>1</v>
      </c>
      <c r="U621" s="9"/>
      <c r="V621" s="9"/>
      <c r="W621" s="10"/>
      <c r="X621" s="20"/>
      <c r="Y621" s="20"/>
      <c r="Z621" s="20"/>
      <c r="AA621" s="20"/>
      <c r="AB621" s="20"/>
      <c r="AC621" s="20"/>
      <c r="AD621" s="20"/>
      <c r="AE621" s="20"/>
      <c r="AG621" s="9"/>
      <c r="AH621" s="9"/>
      <c r="AI621" s="10"/>
      <c r="AJ621" s="20"/>
      <c r="AK621" s="20"/>
      <c r="AL621" s="20"/>
      <c r="AM621" s="20"/>
      <c r="AN621" s="20"/>
      <c r="AO621" s="20"/>
      <c r="AP621" s="20"/>
      <c r="AQ621" s="20"/>
      <c r="AS621" s="9"/>
      <c r="AT621" s="9"/>
      <c r="AU621" s="10"/>
      <c r="AV621" s="20"/>
      <c r="AW621" s="20"/>
      <c r="AX621" s="20"/>
      <c r="AY621" s="20"/>
      <c r="AZ621" s="20"/>
      <c r="BA621" s="20"/>
      <c r="BB621" s="20"/>
      <c r="BC621" s="20"/>
      <c r="BE621" s="20">
        <v>0.21055327868852458</v>
      </c>
      <c r="BF621" s="9">
        <v>61.4</v>
      </c>
      <c r="BG621" s="9">
        <v>61.56295205700274</v>
      </c>
      <c r="BH621" s="9">
        <v>60.869596464914522</v>
      </c>
      <c r="BI621" s="9">
        <v>16.366361294566186</v>
      </c>
      <c r="BJ621" s="9">
        <v>62.50109130019441</v>
      </c>
      <c r="BK621" s="9">
        <v>61.093344667847695</v>
      </c>
      <c r="BL621" s="9">
        <v>56.461883493375403</v>
      </c>
      <c r="BM621" s="9">
        <f ca="1"/>
        <v>61.065878023241225</v>
      </c>
      <c r="BN621" s="9">
        <v>61.378920275251275</v>
      </c>
    </row>
    <row r="622" spans="1:66" x14ac:dyDescent="0.25">
      <c r="A622" s="6">
        <v>55.3</v>
      </c>
      <c r="B622" s="7" t="b">
        <v>1</v>
      </c>
      <c r="U622" s="9"/>
      <c r="V622" s="9"/>
      <c r="W622" s="10"/>
      <c r="X622" s="20"/>
      <c r="Y622" s="20"/>
      <c r="Z622" s="20"/>
      <c r="AA622" s="20"/>
      <c r="AB622" s="20"/>
      <c r="AC622" s="20"/>
      <c r="AD622" s="20"/>
      <c r="AE622" s="20"/>
      <c r="AG622" s="9"/>
      <c r="AH622" s="9"/>
      <c r="AI622" s="10"/>
      <c r="AJ622" s="20"/>
      <c r="AK622" s="20"/>
      <c r="AL622" s="20"/>
      <c r="AM622" s="20"/>
      <c r="AN622" s="20"/>
      <c r="AO622" s="20"/>
      <c r="AP622" s="20"/>
      <c r="AQ622" s="20"/>
      <c r="AS622" s="9"/>
      <c r="AT622" s="9"/>
      <c r="AU622" s="10"/>
      <c r="AV622" s="20"/>
      <c r="AW622" s="20"/>
      <c r="AX622" s="20"/>
      <c r="AY622" s="20"/>
      <c r="AZ622" s="20"/>
      <c r="BA622" s="20"/>
      <c r="BB622" s="20"/>
      <c r="BC622" s="20"/>
      <c r="BE622" s="20">
        <v>0.2108948087431694</v>
      </c>
      <c r="BF622" s="9">
        <v>61.4</v>
      </c>
      <c r="BG622" s="9">
        <v>61.574215439043265</v>
      </c>
      <c r="BH622" s="9">
        <v>60.880183904288906</v>
      </c>
      <c r="BI622" s="9">
        <v>16.396315830599999</v>
      </c>
      <c r="BJ622" s="9">
        <v>62.513638155033554</v>
      </c>
      <c r="BK622" s="9">
        <v>61.104158025836732</v>
      </c>
      <c r="BL622" s="9">
        <v>56.478271484306475</v>
      </c>
      <c r="BM622" s="9">
        <f ca="1"/>
        <v>61.076196911091692</v>
      </c>
      <c r="BN622" s="9">
        <v>61.392250929332874</v>
      </c>
    </row>
    <row r="623" spans="1:66" x14ac:dyDescent="0.25">
      <c r="A623" s="6">
        <v>54.1</v>
      </c>
      <c r="B623" s="7" t="b">
        <v>1</v>
      </c>
      <c r="U623" s="9"/>
      <c r="V623" s="9"/>
      <c r="W623" s="10"/>
      <c r="X623" s="20"/>
      <c r="Y623" s="20"/>
      <c r="Z623" s="20"/>
      <c r="AA623" s="20"/>
      <c r="AB623" s="20"/>
      <c r="AC623" s="20"/>
      <c r="AD623" s="20"/>
      <c r="AE623" s="20"/>
      <c r="AG623" s="9"/>
      <c r="AH623" s="9"/>
      <c r="AI623" s="10"/>
      <c r="AJ623" s="20"/>
      <c r="AK623" s="20"/>
      <c r="AL623" s="20"/>
      <c r="AM623" s="20"/>
      <c r="AN623" s="20"/>
      <c r="AO623" s="20"/>
      <c r="AP623" s="20"/>
      <c r="AQ623" s="20"/>
      <c r="AS623" s="9"/>
      <c r="AT623" s="9"/>
      <c r="AU623" s="10"/>
      <c r="AV623" s="20"/>
      <c r="AW623" s="20"/>
      <c r="AX623" s="20"/>
      <c r="AY623" s="20"/>
      <c r="AZ623" s="20"/>
      <c r="BA623" s="20"/>
      <c r="BB623" s="20"/>
      <c r="BC623" s="20"/>
      <c r="BE623" s="20">
        <v>0.2112363387978142</v>
      </c>
      <c r="BF623" s="9">
        <v>61.4</v>
      </c>
      <c r="BG623" s="9">
        <v>61.58546813051484</v>
      </c>
      <c r="BH623" s="9">
        <v>60.890763133581338</v>
      </c>
      <c r="BI623" s="9">
        <v>16.426283333965827</v>
      </c>
      <c r="BJ623" s="9">
        <v>62.526170038996867</v>
      </c>
      <c r="BK623" s="9">
        <v>61.114962407841418</v>
      </c>
      <c r="BL623" s="9">
        <v>56.494646210972881</v>
      </c>
      <c r="BM623" s="9">
        <f ca="1"/>
        <v>61.086506503483342</v>
      </c>
      <c r="BN623" s="9">
        <v>61.405569730783739</v>
      </c>
    </row>
    <row r="624" spans="1:66" x14ac:dyDescent="0.25">
      <c r="A624" s="6">
        <v>53.2</v>
      </c>
      <c r="B624" s="7" t="b">
        <v>1</v>
      </c>
      <c r="U624" s="9"/>
      <c r="V624" s="9"/>
      <c r="W624" s="10"/>
      <c r="X624" s="20"/>
      <c r="Y624" s="20"/>
      <c r="Z624" s="20"/>
      <c r="AA624" s="20"/>
      <c r="AB624" s="20"/>
      <c r="AC624" s="20"/>
      <c r="AD624" s="20"/>
      <c r="AE624" s="20"/>
      <c r="AG624" s="9"/>
      <c r="AH624" s="9"/>
      <c r="AI624" s="10"/>
      <c r="AJ624" s="20"/>
      <c r="AK624" s="20"/>
      <c r="AL624" s="20"/>
      <c r="AM624" s="20"/>
      <c r="AN624" s="20"/>
      <c r="AO624" s="20"/>
      <c r="AP624" s="20"/>
      <c r="AQ624" s="20"/>
      <c r="AS624" s="9"/>
      <c r="AT624" s="9"/>
      <c r="AU624" s="10"/>
      <c r="AV624" s="20"/>
      <c r="AW624" s="20"/>
      <c r="AX624" s="20"/>
      <c r="AY624" s="20"/>
      <c r="AZ624" s="20"/>
      <c r="BA624" s="20"/>
      <c r="BB624" s="20"/>
      <c r="BC624" s="20"/>
      <c r="BE624" s="20">
        <v>0.21157786885245902</v>
      </c>
      <c r="BF624" s="9">
        <v>61.4</v>
      </c>
      <c r="BG624" s="9">
        <v>61.596710167371079</v>
      </c>
      <c r="BH624" s="9">
        <v>60.90133418168255</v>
      </c>
      <c r="BI624" s="9">
        <v>16.456263815895664</v>
      </c>
      <c r="BJ624" s="9">
        <v>62.538687000639783</v>
      </c>
      <c r="BK624" s="9">
        <v>61.125757844781418</v>
      </c>
      <c r="BL624" s="9">
        <v>56.511007705530446</v>
      </c>
      <c r="BM624" s="9">
        <f ca="1"/>
        <v>61.096806829581837</v>
      </c>
      <c r="BN624" s="9">
        <v>61.418876714791431</v>
      </c>
    </row>
    <row r="625" spans="1:66" x14ac:dyDescent="0.25">
      <c r="A625" s="6">
        <v>52.6</v>
      </c>
      <c r="B625" s="7" t="b">
        <v>1</v>
      </c>
      <c r="U625" s="9"/>
      <c r="V625" s="9"/>
      <c r="W625" s="10"/>
      <c r="X625" s="20"/>
      <c r="Y625" s="20"/>
      <c r="Z625" s="20"/>
      <c r="AA625" s="20"/>
      <c r="AB625" s="20"/>
      <c r="AC625" s="20"/>
      <c r="AD625" s="20"/>
      <c r="AE625" s="20"/>
      <c r="AG625" s="9"/>
      <c r="AH625" s="9"/>
      <c r="AI625" s="10"/>
      <c r="AJ625" s="20"/>
      <c r="AK625" s="20"/>
      <c r="AL625" s="20"/>
      <c r="AM625" s="20"/>
      <c r="AN625" s="20"/>
      <c r="AO625" s="20"/>
      <c r="AP625" s="20"/>
      <c r="AQ625" s="20"/>
      <c r="AS625" s="9"/>
      <c r="AT625" s="9"/>
      <c r="AU625" s="10"/>
      <c r="AV625" s="20"/>
      <c r="AW625" s="20"/>
      <c r="AX625" s="20"/>
      <c r="AY625" s="20"/>
      <c r="AZ625" s="20"/>
      <c r="BA625" s="20"/>
      <c r="BB625" s="20"/>
      <c r="BC625" s="20"/>
      <c r="BE625" s="20">
        <v>0.21191939890710382</v>
      </c>
      <c r="BF625" s="9">
        <v>61.4</v>
      </c>
      <c r="BG625" s="9">
        <v>61.607941585404141</v>
      </c>
      <c r="BH625" s="9">
        <v>60.911897077358333</v>
      </c>
      <c r="BI625" s="9">
        <v>16.486257287636104</v>
      </c>
      <c r="BJ625" s="9">
        <v>62.551189088294109</v>
      </c>
      <c r="BK625" s="9">
        <v>61.136544367440969</v>
      </c>
      <c r="BL625" s="9">
        <v>56.527356000005284</v>
      </c>
      <c r="BM625" s="9">
        <f ca="1"/>
        <v>61.10709791842558</v>
      </c>
      <c r="BN625" s="9">
        <v>61.43217191639247</v>
      </c>
    </row>
    <row r="626" spans="1:66" x14ac:dyDescent="0.25">
      <c r="A626" s="6">
        <v>52.7</v>
      </c>
      <c r="B626" s="7" t="b">
        <v>1</v>
      </c>
      <c r="U626" s="9"/>
      <c r="V626" s="9"/>
      <c r="W626" s="10"/>
      <c r="X626" s="20"/>
      <c r="Y626" s="20"/>
      <c r="Z626" s="20"/>
      <c r="AA626" s="20"/>
      <c r="AB626" s="20"/>
      <c r="AC626" s="20"/>
      <c r="AD626" s="20"/>
      <c r="AE626" s="20"/>
      <c r="AG626" s="9"/>
      <c r="AH626" s="9"/>
      <c r="AI626" s="10"/>
      <c r="AJ626" s="20"/>
      <c r="AK626" s="20"/>
      <c r="AL626" s="20"/>
      <c r="AM626" s="20"/>
      <c r="AN626" s="20"/>
      <c r="AO626" s="20"/>
      <c r="AP626" s="20"/>
      <c r="AQ626" s="20"/>
      <c r="AS626" s="9"/>
      <c r="AT626" s="9"/>
      <c r="AU626" s="10"/>
      <c r="AV626" s="20"/>
      <c r="AW626" s="20"/>
      <c r="AX626" s="20"/>
      <c r="AY626" s="20"/>
      <c r="AZ626" s="20"/>
      <c r="BA626" s="20"/>
      <c r="BB626" s="20"/>
      <c r="BC626" s="20"/>
      <c r="BE626" s="20">
        <v>0.21226092896174864</v>
      </c>
      <c r="BF626" s="9">
        <v>61.4</v>
      </c>
      <c r="BG626" s="9">
        <v>61.619162420245864</v>
      </c>
      <c r="BH626" s="9">
        <v>60.92245184925013</v>
      </c>
      <c r="BI626" s="9">
        <v>16.516263760448371</v>
      </c>
      <c r="BJ626" s="9">
        <v>62.563676350069372</v>
      </c>
      <c r="BK626" s="9">
        <v>61.147322006469714</v>
      </c>
      <c r="BL626" s="9">
        <v>56.543691126294512</v>
      </c>
      <c r="BM626" s="9">
        <f ca="1"/>
        <v>61.117379798926549</v>
      </c>
      <c r="BN626" s="9">
        <v>61.445455370473198</v>
      </c>
    </row>
    <row r="627" spans="1:66" x14ac:dyDescent="0.25">
      <c r="A627" s="6">
        <v>52.9</v>
      </c>
      <c r="B627" s="7" t="b">
        <v>1</v>
      </c>
      <c r="U627" s="9"/>
      <c r="V627" s="9"/>
      <c r="W627" s="10"/>
      <c r="X627" s="20"/>
      <c r="Y627" s="20"/>
      <c r="Z627" s="20"/>
      <c r="AA627" s="20"/>
      <c r="AB627" s="20"/>
      <c r="AC627" s="20"/>
      <c r="AD627" s="20"/>
      <c r="AE627" s="20"/>
      <c r="AG627" s="9"/>
      <c r="AH627" s="9"/>
      <c r="AI627" s="10"/>
      <c r="AJ627" s="20"/>
      <c r="AK627" s="20"/>
      <c r="AL627" s="20"/>
      <c r="AM627" s="20"/>
      <c r="AN627" s="20"/>
      <c r="AO627" s="20"/>
      <c r="AP627" s="20"/>
      <c r="AQ627" s="20"/>
      <c r="AS627" s="9"/>
      <c r="AT627" s="9"/>
      <c r="AU627" s="10"/>
      <c r="AV627" s="20"/>
      <c r="AW627" s="20"/>
      <c r="AX627" s="20"/>
      <c r="AY627" s="20"/>
      <c r="AZ627" s="20"/>
      <c r="BA627" s="20"/>
      <c r="BB627" s="20"/>
      <c r="BC627" s="20"/>
      <c r="BE627" s="20">
        <v>0.21260245901639344</v>
      </c>
      <c r="BF627" s="9">
        <v>61.5</v>
      </c>
      <c r="BG627" s="9">
        <v>61.630372707368679</v>
      </c>
      <c r="BH627" s="9">
        <v>60.932998525875647</v>
      </c>
      <c r="BI627" s="9">
        <v>16.546283245608308</v>
      </c>
      <c r="BJ627" s="9">
        <v>62.576148833854276</v>
      </c>
      <c r="BK627" s="9">
        <v>61.158090792383483</v>
      </c>
      <c r="BL627" s="9">
        <v>56.560013116166999</v>
      </c>
      <c r="BM627" s="9">
        <f ca="1"/>
        <v>61.127652499871033</v>
      </c>
      <c r="BN627" s="9">
        <v>61.458727111770756</v>
      </c>
    </row>
    <row r="628" spans="1:66" x14ac:dyDescent="0.25">
      <c r="A628" s="6" t="str">
        <v/>
      </c>
      <c r="B628" s="7" t="b">
        <v>0</v>
      </c>
      <c r="U628" s="9"/>
      <c r="V628" s="9"/>
      <c r="W628" s="10"/>
      <c r="X628" s="20"/>
      <c r="Y628" s="20"/>
      <c r="Z628" s="20"/>
      <c r="AA628" s="20"/>
      <c r="AB628" s="20"/>
      <c r="AC628" s="20"/>
      <c r="AD628" s="20"/>
      <c r="AE628" s="20"/>
      <c r="AG628" s="9"/>
      <c r="AH628" s="9"/>
      <c r="AI628" s="10"/>
      <c r="AJ628" s="20"/>
      <c r="AK628" s="20"/>
      <c r="AL628" s="20"/>
      <c r="AM628" s="20"/>
      <c r="AN628" s="20"/>
      <c r="AO628" s="20"/>
      <c r="AP628" s="20"/>
      <c r="AQ628" s="20"/>
      <c r="AS628" s="9"/>
      <c r="AT628" s="9"/>
      <c r="AU628" s="10"/>
      <c r="AV628" s="20"/>
      <c r="AW628" s="20"/>
      <c r="AX628" s="20"/>
      <c r="AY628" s="20"/>
      <c r="AZ628" s="20"/>
      <c r="BA628" s="20"/>
      <c r="BB628" s="20"/>
      <c r="BC628" s="20"/>
      <c r="BE628" s="20">
        <v>0.21294398907103826</v>
      </c>
      <c r="BF628" s="9">
        <v>61.5</v>
      </c>
      <c r="BG628" s="9">
        <v>61.641572482086687</v>
      </c>
      <c r="BH628" s="9">
        <v>60.943537135630052</v>
      </c>
      <c r="BI628" s="9">
        <v>16.576315754406473</v>
      </c>
      <c r="BJ628" s="9">
        <v>62.588606587318075</v>
      </c>
      <c r="BK628" s="9">
        <v>61.168850755565259</v>
      </c>
      <c r="BL628" s="9">
        <v>56.576322001264082</v>
      </c>
      <c r="BM628" s="9">
        <f ca="1"/>
        <v>61.137916049920406</v>
      </c>
      <c r="BN628" s="9">
        <v>61.471987174873902</v>
      </c>
    </row>
    <row r="629" spans="1:66" x14ac:dyDescent="0.25">
      <c r="A629" s="6">
        <v>79.599999999999994</v>
      </c>
      <c r="B629" s="7" t="b">
        <v>1</v>
      </c>
      <c r="U629" s="9"/>
      <c r="V629" s="9"/>
      <c r="W629" s="10"/>
      <c r="X629" s="20"/>
      <c r="Y629" s="20"/>
      <c r="Z629" s="20"/>
      <c r="AA629" s="20"/>
      <c r="AB629" s="20"/>
      <c r="AC629" s="20"/>
      <c r="AD629" s="20"/>
      <c r="AE629" s="20"/>
      <c r="AG629" s="9"/>
      <c r="AH629" s="9"/>
      <c r="AI629" s="10"/>
      <c r="AJ629" s="20"/>
      <c r="AK629" s="20"/>
      <c r="AL629" s="20"/>
      <c r="AM629" s="20"/>
      <c r="AN629" s="20"/>
      <c r="AO629" s="20"/>
      <c r="AP629" s="20"/>
      <c r="AQ629" s="20"/>
      <c r="AS629" s="9"/>
      <c r="AT629" s="9"/>
      <c r="AU629" s="10"/>
      <c r="AV629" s="20"/>
      <c r="AW629" s="20"/>
      <c r="AX629" s="20"/>
      <c r="AY629" s="20"/>
      <c r="AZ629" s="20"/>
      <c r="BA629" s="20"/>
      <c r="BB629" s="20"/>
      <c r="BC629" s="20"/>
      <c r="BE629" s="20">
        <v>0.21328551912568305</v>
      </c>
      <c r="BF629" s="9">
        <v>61.5</v>
      </c>
      <c r="BG629" s="9">
        <v>61.652761779556577</v>
      </c>
      <c r="BH629" s="9">
        <v>60.95406770678624</v>
      </c>
      <c r="BI629" s="9">
        <v>16.606361298148098</v>
      </c>
      <c r="BJ629" s="9">
        <v>62.601049657911915</v>
      </c>
      <c r="BK629" s="9">
        <v>61.179601926265832</v>
      </c>
      <c r="BL629" s="9">
        <v>56.592617813100276</v>
      </c>
      <c r="BM629" s="9">
        <f ca="1"/>
        <v>61.148170477611899</v>
      </c>
      <c r="BN629" s="9">
        <v>61.485235594223937</v>
      </c>
    </row>
    <row r="630" spans="1:66" x14ac:dyDescent="0.25">
      <c r="A630" s="6">
        <v>79.5</v>
      </c>
      <c r="B630" s="7" t="b">
        <v>1</v>
      </c>
      <c r="U630" s="9"/>
      <c r="V630" s="9"/>
      <c r="W630" s="10"/>
      <c r="X630" s="20"/>
      <c r="Y630" s="20"/>
      <c r="Z630" s="20"/>
      <c r="AA630" s="20"/>
      <c r="AB630" s="20"/>
      <c r="AC630" s="20"/>
      <c r="AD630" s="20"/>
      <c r="AE630" s="20"/>
      <c r="AG630" s="9"/>
      <c r="AH630" s="9"/>
      <c r="AI630" s="10"/>
      <c r="AJ630" s="20"/>
      <c r="AK630" s="20"/>
      <c r="AL630" s="20"/>
      <c r="AM630" s="20"/>
      <c r="AN630" s="20"/>
      <c r="AO630" s="20"/>
      <c r="AP630" s="20"/>
      <c r="AQ630" s="20"/>
      <c r="AS630" s="9"/>
      <c r="AT630" s="9"/>
      <c r="AU630" s="10"/>
      <c r="AV630" s="20"/>
      <c r="AW630" s="20"/>
      <c r="AX630" s="20"/>
      <c r="AY630" s="20"/>
      <c r="AZ630" s="20"/>
      <c r="BA630" s="20"/>
      <c r="BB630" s="20"/>
      <c r="BC630" s="20"/>
      <c r="BE630" s="20">
        <v>0.21362704918032788</v>
      </c>
      <c r="BF630" s="9">
        <v>61.5</v>
      </c>
      <c r="BG630" s="9">
        <v>61.663940634778669</v>
      </c>
      <c r="BH630" s="9">
        <v>60.964590267495915</v>
      </c>
      <c r="BI630" s="9">
        <v>16.636419888153149</v>
      </c>
      <c r="BJ630" s="9">
        <v>62.613478092870238</v>
      </c>
      <c r="BK630" s="9">
        <v>61.190344334604774</v>
      </c>
      <c r="BL630" s="9">
        <v>56.608900583063985</v>
      </c>
      <c r="BM630" s="9">
        <f ca="1"/>
        <v>61.158415811359333</v>
      </c>
      <c r="BN630" s="9">
        <v>61.498472404115589</v>
      </c>
    </row>
    <row r="631" spans="1:66" x14ac:dyDescent="0.25">
      <c r="A631" s="6">
        <v>79.400000000000006</v>
      </c>
      <c r="B631" s="7" t="b">
        <v>1</v>
      </c>
      <c r="U631" s="9"/>
      <c r="V631" s="9"/>
      <c r="W631" s="10"/>
      <c r="X631" s="20"/>
      <c r="Y631" s="20"/>
      <c r="Z631" s="20"/>
      <c r="AA631" s="20"/>
      <c r="AB631" s="20"/>
      <c r="AC631" s="20"/>
      <c r="AD631" s="20"/>
      <c r="AE631" s="20"/>
      <c r="AG631" s="9"/>
      <c r="AH631" s="9"/>
      <c r="AI631" s="10"/>
      <c r="AJ631" s="20"/>
      <c r="AK631" s="20"/>
      <c r="AL631" s="20"/>
      <c r="AM631" s="20"/>
      <c r="AN631" s="20"/>
      <c r="AO631" s="20"/>
      <c r="AP631" s="20"/>
      <c r="AQ631" s="20"/>
      <c r="AS631" s="9"/>
      <c r="AT631" s="9"/>
      <c r="AU631" s="10"/>
      <c r="AV631" s="20"/>
      <c r="AW631" s="20"/>
      <c r="AX631" s="20"/>
      <c r="AY631" s="20"/>
      <c r="AZ631" s="20"/>
      <c r="BA631" s="20"/>
      <c r="BB631" s="20"/>
      <c r="BC631" s="20"/>
      <c r="BE631" s="20">
        <v>0.21396857923497267</v>
      </c>
      <c r="BF631" s="9">
        <v>61.6</v>
      </c>
      <c r="BG631" s="9">
        <v>61.675109082597849</v>
      </c>
      <c r="BH631" s="9">
        <v>60.97510484579032</v>
      </c>
      <c r="BI631" s="9">
        <v>16.666491535756371</v>
      </c>
      <c r="BJ631" s="9">
        <v>62.625891939212117</v>
      </c>
      <c r="BK631" s="9">
        <v>61.201078010571152</v>
      </c>
      <c r="BL631" s="9">
        <v>56.625170342418215</v>
      </c>
      <c r="BM631" s="9">
        <f ca="1"/>
        <v>61.168652079453878</v>
      </c>
      <c r="BN631" s="9">
        <v>61.511697638697861</v>
      </c>
    </row>
    <row r="632" spans="1:66" x14ac:dyDescent="0.25">
      <c r="A632" s="6">
        <v>79.2</v>
      </c>
      <c r="B632" s="7" t="b">
        <v>1</v>
      </c>
      <c r="U632" s="9"/>
      <c r="V632" s="9"/>
      <c r="W632" s="10"/>
      <c r="X632" s="20"/>
      <c r="Y632" s="20"/>
      <c r="Z632" s="20"/>
      <c r="AA632" s="20"/>
      <c r="AB632" s="20"/>
      <c r="AC632" s="20"/>
      <c r="AD632" s="20"/>
      <c r="AE632" s="20"/>
      <c r="AG632" s="9"/>
      <c r="AH632" s="9"/>
      <c r="AI632" s="10"/>
      <c r="AJ632" s="20"/>
      <c r="AK632" s="20"/>
      <c r="AL632" s="20"/>
      <c r="AM632" s="20"/>
      <c r="AN632" s="20"/>
      <c r="AO632" s="20"/>
      <c r="AP632" s="20"/>
      <c r="AQ632" s="20"/>
      <c r="AS632" s="9"/>
      <c r="AT632" s="9"/>
      <c r="AU632" s="10"/>
      <c r="AV632" s="20"/>
      <c r="AW632" s="20"/>
      <c r="AX632" s="20"/>
      <c r="AY632" s="20"/>
      <c r="AZ632" s="20"/>
      <c r="BA632" s="20"/>
      <c r="BB632" s="20"/>
      <c r="BC632" s="20"/>
      <c r="BE632" s="20">
        <v>0.2143101092896175</v>
      </c>
      <c r="BF632" s="9">
        <v>61.6</v>
      </c>
      <c r="BG632" s="9">
        <v>61.686267157704549</v>
      </c>
      <c r="BH632" s="9">
        <v>60.985611469580874</v>
      </c>
      <c r="BI632" s="9">
        <v>16.696576252307231</v>
      </c>
      <c r="BJ632" s="9">
        <v>62.6382912437426</v>
      </c>
      <c r="BK632" s="9">
        <v>61.211802984024381</v>
      </c>
      <c r="BL632" s="9">
        <v>56.641427122301266</v>
      </c>
      <c r="BM632" s="9">
        <f ca="1"/>
        <v>61.178879310064829</v>
      </c>
      <c r="BN632" s="9">
        <v>61.52491133197492</v>
      </c>
    </row>
    <row r="633" spans="1:66" x14ac:dyDescent="0.25">
      <c r="A633" s="6">
        <v>79</v>
      </c>
      <c r="B633" s="7" t="b">
        <v>1</v>
      </c>
      <c r="U633" s="9"/>
      <c r="V633" s="9"/>
      <c r="W633" s="10"/>
      <c r="X633" s="20"/>
      <c r="Y633" s="20"/>
      <c r="Z633" s="20"/>
      <c r="AA633" s="20"/>
      <c r="AB633" s="20"/>
      <c r="AC633" s="20"/>
      <c r="AD633" s="20"/>
      <c r="AE633" s="20"/>
      <c r="AG633" s="9"/>
      <c r="AH633" s="9"/>
      <c r="AI633" s="10"/>
      <c r="AJ633" s="20"/>
      <c r="AK633" s="20"/>
      <c r="AL633" s="20"/>
      <c r="AM633" s="20"/>
      <c r="AN633" s="20"/>
      <c r="AO633" s="20"/>
      <c r="AP633" s="20"/>
      <c r="AQ633" s="20"/>
      <c r="AS633" s="9"/>
      <c r="AT633" s="9"/>
      <c r="AU633" s="10"/>
      <c r="AV633" s="20"/>
      <c r="AW633" s="20"/>
      <c r="AX633" s="20"/>
      <c r="AY633" s="20"/>
      <c r="AZ633" s="20"/>
      <c r="BA633" s="20"/>
      <c r="BB633" s="20"/>
      <c r="BC633" s="20"/>
      <c r="BE633" s="20">
        <v>0.21465163934426229</v>
      </c>
      <c r="BF633" s="9">
        <v>61.6</v>
      </c>
      <c r="BG633" s="9">
        <v>61.697414894635727</v>
      </c>
      <c r="BH633" s="9">
        <v>60.996110166659868</v>
      </c>
      <c r="BI633" s="9">
        <v>16.726674049170061</v>
      </c>
      <c r="BJ633" s="9">
        <v>62.650676053054035</v>
      </c>
      <c r="BK633" s="9">
        <v>61.222519284695018</v>
      </c>
      <c r="BL633" s="9">
        <v>56.657670953727425</v>
      </c>
      <c r="BM633" s="9">
        <f ca="1"/>
        <v>61.18909753124025</v>
      </c>
      <c r="BN633" s="9">
        <v>61.538113517806941</v>
      </c>
    </row>
    <row r="634" spans="1:66" x14ac:dyDescent="0.25">
      <c r="A634" s="6">
        <v>78.099999999999994</v>
      </c>
      <c r="B634" s="7" t="b">
        <v>1</v>
      </c>
      <c r="U634" s="9"/>
      <c r="V634" s="9"/>
      <c r="W634" s="10"/>
      <c r="X634" s="20"/>
      <c r="Y634" s="20"/>
      <c r="Z634" s="20"/>
      <c r="AA634" s="20"/>
      <c r="AB634" s="20"/>
      <c r="AC634" s="20"/>
      <c r="AD634" s="20"/>
      <c r="AE634" s="20"/>
      <c r="AG634" s="9"/>
      <c r="AH634" s="9"/>
      <c r="AI634" s="10"/>
      <c r="AJ634" s="20"/>
      <c r="AK634" s="20"/>
      <c r="AL634" s="20"/>
      <c r="AM634" s="20"/>
      <c r="AN634" s="20"/>
      <c r="AO634" s="20"/>
      <c r="AP634" s="20"/>
      <c r="AQ634" s="20"/>
      <c r="AS634" s="9"/>
      <c r="AT634" s="9"/>
      <c r="AU634" s="10"/>
      <c r="AV634" s="20"/>
      <c r="AW634" s="20"/>
      <c r="AX634" s="20"/>
      <c r="AY634" s="20"/>
      <c r="AZ634" s="20"/>
      <c r="BA634" s="20"/>
      <c r="BB634" s="20"/>
      <c r="BC634" s="20"/>
      <c r="BE634" s="20">
        <v>0.21499316939890711</v>
      </c>
      <c r="BF634" s="9">
        <v>61.6</v>
      </c>
      <c r="BG634" s="9">
        <v>61.708552327775777</v>
      </c>
      <c r="BH634" s="9">
        <v>61.006600964701335</v>
      </c>
      <c r="BI634" s="9">
        <v>16.756784937723964</v>
      </c>
      <c r="BJ634" s="9">
        <v>62.663046413527404</v>
      </c>
      <c r="BK634" s="9">
        <v>61.233226942185546</v>
      </c>
      <c r="BL634" s="9">
        <v>56.673901867587674</v>
      </c>
      <c r="BM634" s="9">
        <f ca="1"/>
        <v>61.199306770907818</v>
      </c>
      <c r="BN634" s="9">
        <v>61.551304229910976</v>
      </c>
    </row>
    <row r="635" spans="1:66" x14ac:dyDescent="0.25">
      <c r="A635" s="6">
        <v>79.2</v>
      </c>
      <c r="B635" s="7" t="b">
        <v>1</v>
      </c>
      <c r="U635" s="9"/>
      <c r="V635" s="9"/>
      <c r="W635" s="10"/>
      <c r="X635" s="20"/>
      <c r="Y635" s="20"/>
      <c r="Z635" s="20"/>
      <c r="AA635" s="20"/>
      <c r="AB635" s="20"/>
      <c r="AC635" s="20"/>
      <c r="AD635" s="20"/>
      <c r="AE635" s="20"/>
      <c r="AG635" s="9"/>
      <c r="AH635" s="9"/>
      <c r="AI635" s="10"/>
      <c r="AJ635" s="20"/>
      <c r="AK635" s="20"/>
      <c r="AL635" s="20"/>
      <c r="AM635" s="20"/>
      <c r="AN635" s="20"/>
      <c r="AO635" s="20"/>
      <c r="AP635" s="20"/>
      <c r="AQ635" s="20"/>
      <c r="AS635" s="9"/>
      <c r="AT635" s="9"/>
      <c r="AU635" s="10"/>
      <c r="AV635" s="20"/>
      <c r="AW635" s="20"/>
      <c r="AX635" s="20"/>
      <c r="AY635" s="20"/>
      <c r="AZ635" s="20"/>
      <c r="BA635" s="20"/>
      <c r="BB635" s="20"/>
      <c r="BC635" s="20"/>
      <c r="BE635" s="20">
        <v>0.21533469945355191</v>
      </c>
      <c r="BF635" s="9">
        <v>61.7</v>
      </c>
      <c r="BG635" s="9">
        <v>61.719679491357525</v>
      </c>
      <c r="BH635" s="9">
        <v>61.017083891261869</v>
      </c>
      <c r="BI635" s="9">
        <v>16.786908929362948</v>
      </c>
      <c r="BJ635" s="9">
        <v>62.675402371333647</v>
      </c>
      <c r="BK635" s="9">
        <v>61.243925985971167</v>
      </c>
      <c r="BL635" s="9">
        <v>56.690119894650365</v>
      </c>
      <c r="BM635" s="9">
        <f ca="1"/>
        <v>61.209507056875481</v>
      </c>
      <c r="BN635" s="9">
        <v>61.56448350186178</v>
      </c>
    </row>
    <row r="636" spans="1:66" x14ac:dyDescent="0.25">
      <c r="A636" s="6">
        <v>78.900000000000006</v>
      </c>
      <c r="B636" s="7" t="b">
        <v>1</v>
      </c>
      <c r="U636" s="9"/>
      <c r="V636" s="9"/>
      <c r="W636" s="10"/>
      <c r="X636" s="20"/>
      <c r="Y636" s="20"/>
      <c r="Z636" s="20"/>
      <c r="AA636" s="20"/>
      <c r="AB636" s="20"/>
      <c r="AC636" s="20"/>
      <c r="AD636" s="20"/>
      <c r="AE636" s="20"/>
      <c r="AG636" s="9"/>
      <c r="AH636" s="9"/>
      <c r="AI636" s="10"/>
      <c r="AJ636" s="20"/>
      <c r="AK636" s="20"/>
      <c r="AL636" s="20"/>
      <c r="AM636" s="20"/>
      <c r="AN636" s="20"/>
      <c r="AO636" s="20"/>
      <c r="AP636" s="20"/>
      <c r="AQ636" s="20"/>
      <c r="AS636" s="9"/>
      <c r="AT636" s="9"/>
      <c r="AU636" s="10"/>
      <c r="AV636" s="20"/>
      <c r="AW636" s="20"/>
      <c r="AX636" s="20"/>
      <c r="AY636" s="20"/>
      <c r="AZ636" s="20"/>
      <c r="BA636" s="20"/>
      <c r="BB636" s="20"/>
      <c r="BC636" s="20"/>
      <c r="BE636" s="20">
        <v>0.21567622950819673</v>
      </c>
      <c r="BF636" s="9">
        <v>61.7</v>
      </c>
      <c r="BG636" s="9">
        <v>61.730796419463111</v>
      </c>
      <c r="BH636" s="9">
        <v>61.027558973781012</v>
      </c>
      <c r="BI636" s="9">
        <v>16.817046035495881</v>
      </c>
      <c r="BJ636" s="9">
        <v>62.68774397243493</v>
      </c>
      <c r="BK636" s="9">
        <v>61.2546164454006</v>
      </c>
      <c r="BL636" s="9">
        <v>56.70632506556187</v>
      </c>
      <c r="BM636" s="9">
        <f ca="1"/>
        <v>61.219698416832202</v>
      </c>
      <c r="BN636" s="9">
        <v>61.57765136709267</v>
      </c>
    </row>
    <row r="637" spans="1:66" x14ac:dyDescent="0.25">
      <c r="A637" s="6">
        <v>78.900000000000006</v>
      </c>
      <c r="B637" s="7" t="b">
        <v>1</v>
      </c>
      <c r="U637" s="9"/>
      <c r="V637" s="9"/>
      <c r="W637" s="10"/>
      <c r="X637" s="20"/>
      <c r="Y637" s="20"/>
      <c r="Z637" s="20"/>
      <c r="AA637" s="20"/>
      <c r="AB637" s="20"/>
      <c r="AC637" s="20"/>
      <c r="AD637" s="20"/>
      <c r="AE637" s="20"/>
      <c r="AG637" s="9"/>
      <c r="AH637" s="9"/>
      <c r="AI637" s="10"/>
      <c r="AJ637" s="20"/>
      <c r="AK637" s="20"/>
      <c r="AL637" s="20"/>
      <c r="AM637" s="20"/>
      <c r="AN637" s="20"/>
      <c r="AO637" s="20"/>
      <c r="AP637" s="20"/>
      <c r="AQ637" s="20"/>
      <c r="AS637" s="9"/>
      <c r="AT637" s="9"/>
      <c r="AU637" s="10"/>
      <c r="AV637" s="20"/>
      <c r="AW637" s="20"/>
      <c r="AX637" s="20"/>
      <c r="AY637" s="20"/>
      <c r="AZ637" s="20"/>
      <c r="BA637" s="20"/>
      <c r="BB637" s="20"/>
      <c r="BC637" s="20"/>
      <c r="BE637" s="20">
        <v>0.21601775956284153</v>
      </c>
      <c r="BF637" s="9">
        <v>61.7</v>
      </c>
      <c r="BG637" s="9">
        <v>61.741903146024967</v>
      </c>
      <c r="BH637" s="9">
        <v>61.038026239582209</v>
      </c>
      <c r="BI637" s="9">
        <v>16.847196267546529</v>
      </c>
      <c r="BJ637" s="9">
        <v>62.700071262585944</v>
      </c>
      <c r="BK637" s="9">
        <v>61.265298349696849</v>
      </c>
      <c r="BL637" s="9">
        <v>56.722517410847317</v>
      </c>
      <c r="BM637" s="9">
        <f ca="1"/>
        <v>61.229880878348652</v>
      </c>
      <c r="BN637" s="9">
        <v>61.590807858896383</v>
      </c>
    </row>
    <row r="638" spans="1:66" x14ac:dyDescent="0.25">
      <c r="A638" s="6">
        <v>78</v>
      </c>
      <c r="B638" s="7" t="b">
        <v>1</v>
      </c>
      <c r="U638" s="9"/>
      <c r="V638" s="9"/>
      <c r="W638" s="10"/>
      <c r="X638" s="20"/>
      <c r="Y638" s="20"/>
      <c r="Z638" s="20"/>
      <c r="AA638" s="20"/>
      <c r="AB638" s="20"/>
      <c r="AC638" s="20"/>
      <c r="AD638" s="20"/>
      <c r="AE638" s="20"/>
      <c r="AG638" s="9"/>
      <c r="AH638" s="9"/>
      <c r="AI638" s="10"/>
      <c r="AJ638" s="20"/>
      <c r="AK638" s="20"/>
      <c r="AL638" s="20"/>
      <c r="AM638" s="20"/>
      <c r="AN638" s="20"/>
      <c r="AO638" s="20"/>
      <c r="AP638" s="20"/>
      <c r="AQ638" s="20"/>
      <c r="AS638" s="9"/>
      <c r="AT638" s="9"/>
      <c r="AU638" s="10"/>
      <c r="AV638" s="20"/>
      <c r="AW638" s="20"/>
      <c r="AX638" s="20"/>
      <c r="AY638" s="20"/>
      <c r="AZ638" s="20"/>
      <c r="BA638" s="20"/>
      <c r="BB638" s="20"/>
      <c r="BC638" s="20"/>
      <c r="BE638" s="20">
        <v>0.21635928961748635</v>
      </c>
      <c r="BF638" s="9">
        <v>61.7</v>
      </c>
      <c r="BG638" s="9">
        <v>61.752999704826742</v>
      </c>
      <c r="BH638" s="9">
        <v>61.048485715873632</v>
      </c>
      <c r="BI638" s="9">
        <v>16.877359636953614</v>
      </c>
      <c r="BJ638" s="9">
        <v>62.712384287335233</v>
      </c>
      <c r="BK638" s="9">
        <v>61.275971727957959</v>
      </c>
      <c r="BL638" s="9">
        <v>56.738696960911213</v>
      </c>
      <c r="BM638" s="9">
        <f ca="1"/>
        <v>61.240054468877958</v>
      </c>
      <c r="BN638" s="9">
        <v>61.603953010425812</v>
      </c>
    </row>
    <row r="639" spans="1:66" x14ac:dyDescent="0.25">
      <c r="A639" s="6">
        <v>78.599999999999994</v>
      </c>
      <c r="B639" s="7" t="b">
        <v>1</v>
      </c>
      <c r="U639" s="9"/>
      <c r="V639" s="9"/>
      <c r="W639" s="10"/>
      <c r="X639" s="20"/>
      <c r="Y639" s="20"/>
      <c r="Z639" s="20"/>
      <c r="AA639" s="20"/>
      <c r="AB639" s="20"/>
      <c r="AC639" s="20"/>
      <c r="AD639" s="20"/>
      <c r="AE639" s="20"/>
      <c r="AG639" s="9"/>
      <c r="AH639" s="9"/>
      <c r="AI639" s="10"/>
      <c r="AJ639" s="20"/>
      <c r="AK639" s="20"/>
      <c r="AL639" s="20"/>
      <c r="AM639" s="20"/>
      <c r="AN639" s="20"/>
      <c r="AO639" s="20"/>
      <c r="AP639" s="20"/>
      <c r="AQ639" s="20"/>
      <c r="AS639" s="9"/>
      <c r="AT639" s="9"/>
      <c r="AU639" s="10"/>
      <c r="AV639" s="20"/>
      <c r="AW639" s="20"/>
      <c r="AX639" s="20"/>
      <c r="AY639" s="20"/>
      <c r="AZ639" s="20"/>
      <c r="BA639" s="20"/>
      <c r="BB639" s="20"/>
      <c r="BC639" s="20"/>
      <c r="BE639" s="20">
        <v>0.21670081967213115</v>
      </c>
      <c r="BF639" s="9">
        <v>61.8</v>
      </c>
      <c r="BG639" s="9">
        <v>61.764086129504172</v>
      </c>
      <c r="BH639" s="9">
        <v>61.058937429748497</v>
      </c>
      <c r="BI639" s="9">
        <v>16.907536155170785</v>
      </c>
      <c r="BJ639" s="9">
        <v>62.724683092026403</v>
      </c>
      <c r="BK639" s="9">
        <v>61.286636609157796</v>
      </c>
      <c r="BL639" s="9">
        <v>56.754863746038133</v>
      </c>
      <c r="BM639" s="9">
        <f ca="1"/>
        <v>61.250219215756346</v>
      </c>
      <c r="BN639" s="9">
        <v>61.617086854694961</v>
      </c>
    </row>
    <row r="640" spans="1:66" x14ac:dyDescent="0.25">
      <c r="A640" s="6">
        <v>77.7</v>
      </c>
      <c r="B640" s="7" t="b">
        <v>1</v>
      </c>
      <c r="U640" s="9"/>
      <c r="V640" s="9"/>
      <c r="W640" s="10"/>
      <c r="X640" s="20"/>
      <c r="Y640" s="20"/>
      <c r="Z640" s="20"/>
      <c r="AA640" s="20"/>
      <c r="AB640" s="20"/>
      <c r="AC640" s="20"/>
      <c r="AD640" s="20"/>
      <c r="AE640" s="20"/>
      <c r="AG640" s="9"/>
      <c r="AH640" s="9"/>
      <c r="AI640" s="10"/>
      <c r="AJ640" s="20"/>
      <c r="AK640" s="20"/>
      <c r="AL640" s="20"/>
      <c r="AM640" s="20"/>
      <c r="AN640" s="20"/>
      <c r="AO640" s="20"/>
      <c r="AP640" s="20"/>
      <c r="AQ640" s="20"/>
      <c r="AS640" s="9"/>
      <c r="AT640" s="9"/>
      <c r="AU640" s="10"/>
      <c r="AV640" s="20"/>
      <c r="AW640" s="20"/>
      <c r="AX640" s="20"/>
      <c r="AY640" s="20"/>
      <c r="AZ640" s="20"/>
      <c r="BA640" s="20"/>
      <c r="BB640" s="20"/>
      <c r="BC640" s="20"/>
      <c r="BE640" s="20">
        <v>0.21704234972677597</v>
      </c>
      <c r="BF640" s="9">
        <v>61.8</v>
      </c>
      <c r="BG640" s="9">
        <v>61.775162453546002</v>
      </c>
      <c r="BH640" s="9">
        <v>61.069381408186139</v>
      </c>
      <c r="BI640" s="9">
        <v>16.937725833666708</v>
      </c>
      <c r="BJ640" s="9">
        <v>62.736967721799395</v>
      </c>
      <c r="BK640" s="9">
        <v>61.29729302214681</v>
      </c>
      <c r="BL640" s="9">
        <v>56.771017796393366</v>
      </c>
      <c r="BM640" s="9">
        <f ca="1"/>
        <v>61.260375146203934</v>
      </c>
      <c r="BN640" s="9">
        <v>61.630209424579647</v>
      </c>
    </row>
    <row r="641" spans="1:66" x14ac:dyDescent="0.25">
      <c r="A641" s="6">
        <v>78</v>
      </c>
      <c r="B641" s="7" t="b">
        <v>1</v>
      </c>
      <c r="U641" s="9"/>
      <c r="V641" s="9"/>
      <c r="W641" s="10"/>
      <c r="X641" s="20"/>
      <c r="Y641" s="20"/>
      <c r="Z641" s="20"/>
      <c r="AA641" s="20"/>
      <c r="AB641" s="20"/>
      <c r="AC641" s="20"/>
      <c r="AD641" s="20"/>
      <c r="AE641" s="20"/>
      <c r="AG641" s="9"/>
      <c r="AH641" s="9"/>
      <c r="AI641" s="10"/>
      <c r="AJ641" s="20"/>
      <c r="AK641" s="20"/>
      <c r="AL641" s="20"/>
      <c r="AM641" s="20"/>
      <c r="AN641" s="20"/>
      <c r="AO641" s="20"/>
      <c r="AP641" s="20"/>
      <c r="AQ641" s="20"/>
      <c r="AS641" s="9"/>
      <c r="AT641" s="9"/>
      <c r="AU641" s="10"/>
      <c r="AV641" s="20"/>
      <c r="AW641" s="20"/>
      <c r="AX641" s="20"/>
      <c r="AY641" s="20"/>
      <c r="AZ641" s="20"/>
      <c r="BA641" s="20"/>
      <c r="BB641" s="20"/>
      <c r="BC641" s="20"/>
      <c r="BE641" s="20">
        <v>0.21738387978142076</v>
      </c>
      <c r="BF641" s="9">
        <v>61.8</v>
      </c>
      <c r="BG641" s="9">
        <v>61.786228710294957</v>
      </c>
      <c r="BH641" s="9">
        <v>61.079817678052613</v>
      </c>
      <c r="BI641" s="9">
        <v>16.967928683925042</v>
      </c>
      <c r="BJ641" s="9">
        <v>62.749238221591781</v>
      </c>
      <c r="BK641" s="9">
        <v>61.307940995652785</v>
      </c>
      <c r="BL641" s="9">
        <v>56.78715914202359</v>
      </c>
      <c r="BM641" s="9">
        <f ca="1"/>
        <v>61.270522287325328</v>
      </c>
      <c r="BN641" s="9">
        <v>61.643320752818369</v>
      </c>
    </row>
    <row r="642" spans="1:66" x14ac:dyDescent="0.25">
      <c r="A642" s="6">
        <v>78.3</v>
      </c>
      <c r="B642" s="7" t="b">
        <v>1</v>
      </c>
      <c r="U642" s="9"/>
      <c r="V642" s="9"/>
      <c r="W642" s="10"/>
      <c r="X642" s="20"/>
      <c r="Y642" s="20"/>
      <c r="Z642" s="20"/>
      <c r="AA642" s="20"/>
      <c r="AB642" s="20"/>
      <c r="AC642" s="20"/>
      <c r="AD642" s="20"/>
      <c r="AE642" s="20"/>
      <c r="AG642" s="9"/>
      <c r="AH642" s="9"/>
      <c r="AI642" s="10"/>
      <c r="AJ642" s="20"/>
      <c r="AK642" s="20"/>
      <c r="AL642" s="20"/>
      <c r="AM642" s="20"/>
      <c r="AN642" s="20"/>
      <c r="AO642" s="20"/>
      <c r="AP642" s="20"/>
      <c r="AQ642" s="20"/>
      <c r="AS642" s="9"/>
      <c r="AT642" s="9"/>
      <c r="AU642" s="10"/>
      <c r="AV642" s="20"/>
      <c r="AW642" s="20"/>
      <c r="AX642" s="20"/>
      <c r="AY642" s="20"/>
      <c r="AZ642" s="20"/>
      <c r="BA642" s="20"/>
      <c r="BB642" s="20"/>
      <c r="BC642" s="20"/>
      <c r="BE642" s="20">
        <v>0.21772540983606559</v>
      </c>
      <c r="BF642" s="9">
        <v>61.8</v>
      </c>
      <c r="BG642" s="9">
        <v>61.797284932948543</v>
      </c>
      <c r="BH642" s="9">
        <v>61.090246266101246</v>
      </c>
      <c r="BI642" s="9">
        <v>16.998144717444504</v>
      </c>
      <c r="BJ642" s="9">
        <v>62.761494636139986</v>
      </c>
      <c r="BK642" s="9">
        <v>61.318580558281582</v>
      </c>
      <c r="BL642" s="9">
        <v>56.803287812857505</v>
      </c>
      <c r="BM642" s="9">
        <f ca="1"/>
        <v>61.280660666110364</v>
      </c>
      <c r="BN642" s="9">
        <v>61.656420872013101</v>
      </c>
    </row>
    <row r="643" spans="1:66" x14ac:dyDescent="0.25">
      <c r="A643" s="6">
        <v>77.5</v>
      </c>
      <c r="B643" s="7" t="b">
        <v>1</v>
      </c>
      <c r="U643" s="9"/>
      <c r="V643" s="9"/>
      <c r="W643" s="10"/>
      <c r="X643" s="20"/>
      <c r="Y643" s="20"/>
      <c r="Z643" s="20"/>
      <c r="AA643" s="20"/>
      <c r="AB643" s="20"/>
      <c r="AC643" s="20"/>
      <c r="AD643" s="20"/>
      <c r="AE643" s="20"/>
      <c r="AG643" s="9"/>
      <c r="AH643" s="9"/>
      <c r="AI643" s="10"/>
      <c r="AJ643" s="20"/>
      <c r="AK643" s="20"/>
      <c r="AL643" s="20"/>
      <c r="AM643" s="20"/>
      <c r="AN643" s="20"/>
      <c r="AO643" s="20"/>
      <c r="AP643" s="20"/>
      <c r="AQ643" s="20"/>
      <c r="AS643" s="9"/>
      <c r="AT643" s="9"/>
      <c r="AU643" s="10"/>
      <c r="AV643" s="20"/>
      <c r="AW643" s="20"/>
      <c r="AX643" s="20"/>
      <c r="AY643" s="20"/>
      <c r="AZ643" s="20"/>
      <c r="BA643" s="20"/>
      <c r="BB643" s="20"/>
      <c r="BC643" s="20"/>
      <c r="BE643" s="20">
        <v>0.21806693989071038</v>
      </c>
      <c r="BF643" s="9">
        <v>61.8</v>
      </c>
      <c r="BG643" s="9">
        <v>61.80833115455998</v>
      </c>
      <c r="BH643" s="9">
        <v>61.100667198973362</v>
      </c>
      <c r="BI643" s="9">
        <v>17.028373945738839</v>
      </c>
      <c r="BJ643" s="9">
        <v>62.773737009980465</v>
      </c>
      <c r="BK643" s="9">
        <v>61.329211738517877</v>
      </c>
      <c r="BL643" s="9">
        <v>56.819403838706492</v>
      </c>
      <c r="BM643" s="9">
        <f ca="1"/>
        <v>61.290790309434783</v>
      </c>
      <c r="BN643" s="9">
        <v>61.669509814630096</v>
      </c>
    </row>
    <row r="644" spans="1:66" x14ac:dyDescent="0.25">
      <c r="A644" s="6">
        <v>77.599999999999994</v>
      </c>
      <c r="B644" s="7" t="b">
        <v>1</v>
      </c>
      <c r="U644" s="9"/>
      <c r="V644" s="9"/>
      <c r="W644" s="10"/>
      <c r="X644" s="20"/>
      <c r="Y644" s="20"/>
      <c r="Z644" s="20"/>
      <c r="AA644" s="20"/>
      <c r="AB644" s="20"/>
      <c r="AC644" s="20"/>
      <c r="AD644" s="20"/>
      <c r="AE644" s="20"/>
      <c r="AG644" s="9"/>
      <c r="AH644" s="9"/>
      <c r="AI644" s="10"/>
      <c r="AJ644" s="20"/>
      <c r="AK644" s="20"/>
      <c r="AL644" s="20"/>
      <c r="AM644" s="20"/>
      <c r="AN644" s="20"/>
      <c r="AO644" s="20"/>
      <c r="AP644" s="20"/>
      <c r="AQ644" s="20"/>
      <c r="AS644" s="9"/>
      <c r="AT644" s="9"/>
      <c r="AU644" s="10"/>
      <c r="AV644" s="20"/>
      <c r="AW644" s="20"/>
      <c r="AX644" s="20"/>
      <c r="AY644" s="20"/>
      <c r="AZ644" s="20"/>
      <c r="BA644" s="20"/>
      <c r="BB644" s="20"/>
      <c r="BC644" s="20"/>
      <c r="BE644" s="20">
        <v>0.2184084699453552</v>
      </c>
      <c r="BF644" s="9">
        <v>61.8</v>
      </c>
      <c r="BG644" s="9">
        <v>61.819367408039113</v>
      </c>
      <c r="BH644" s="9">
        <v>61.111080503199275</v>
      </c>
      <c r="BI644" s="9">
        <v>17.058616380336922</v>
      </c>
      <c r="BJ644" s="9">
        <v>62.785965387451029</v>
      </c>
      <c r="BK644" s="9">
        <v>61.339834564725912</v>
      </c>
      <c r="BL644" s="9">
        <v>56.835507249265262</v>
      </c>
      <c r="BM644" s="9">
        <f ca="1"/>
        <v>61.300911244060927</v>
      </c>
      <c r="BN644" s="9">
        <v>61.682587613000649</v>
      </c>
    </row>
    <row r="645" spans="1:66" x14ac:dyDescent="0.25">
      <c r="A645" s="6">
        <v>78</v>
      </c>
      <c r="B645" s="7" t="b">
        <v>1</v>
      </c>
      <c r="U645" s="9"/>
      <c r="V645" s="9"/>
      <c r="W645" s="10"/>
      <c r="X645" s="20"/>
      <c r="Y645" s="20"/>
      <c r="Z645" s="20"/>
      <c r="AA645" s="20"/>
      <c r="AB645" s="20"/>
      <c r="AC645" s="20"/>
      <c r="AD645" s="20"/>
      <c r="AE645" s="20"/>
      <c r="AG645" s="9"/>
      <c r="AH645" s="9"/>
      <c r="AI645" s="10"/>
      <c r="AJ645" s="20"/>
      <c r="AK645" s="20"/>
      <c r="AL645" s="20"/>
      <c r="AM645" s="20"/>
      <c r="AN645" s="20"/>
      <c r="AO645" s="20"/>
      <c r="AP645" s="20"/>
      <c r="AQ645" s="20"/>
      <c r="AS645" s="9"/>
      <c r="AT645" s="9"/>
      <c r="AU645" s="10"/>
      <c r="AV645" s="20"/>
      <c r="AW645" s="20"/>
      <c r="AX645" s="20"/>
      <c r="AY645" s="20"/>
      <c r="AZ645" s="20"/>
      <c r="BA645" s="20"/>
      <c r="BB645" s="20"/>
      <c r="BC645" s="20"/>
      <c r="BE645" s="20">
        <v>0.21875</v>
      </c>
      <c r="BF645" s="9">
        <v>61.8</v>
      </c>
      <c r="BG645" s="9">
        <v>61.830393726153211</v>
      </c>
      <c r="BH645" s="9">
        <v>61.121486205198408</v>
      </c>
      <c r="BI645" s="9">
        <v>17.088872032782703</v>
      </c>
      <c r="BJ645" s="9">
        <v>62.798179812691963</v>
      </c>
      <c r="BK645" s="9">
        <v>61.350449065150222</v>
      </c>
      <c r="BL645" s="9">
        <v>56.851598074112474</v>
      </c>
      <c r="BM645" s="9">
        <f ca="1"/>
        <v>61.311023496638349</v>
      </c>
      <c r="BN645" s="9">
        <v>61.69565429932193</v>
      </c>
    </row>
    <row r="646" spans="1:66" x14ac:dyDescent="0.25">
      <c r="A646" s="6">
        <v>77.8</v>
      </c>
      <c r="B646" s="7" t="b">
        <v>1</v>
      </c>
      <c r="U646" s="9"/>
      <c r="V646" s="9"/>
      <c r="W646" s="10"/>
      <c r="X646" s="20"/>
      <c r="Y646" s="20"/>
      <c r="Z646" s="20"/>
      <c r="AA646" s="20"/>
      <c r="AB646" s="20"/>
      <c r="AC646" s="20"/>
      <c r="AD646" s="20"/>
      <c r="AE646" s="20"/>
      <c r="AG646" s="9"/>
      <c r="AH646" s="9"/>
      <c r="AI646" s="10"/>
      <c r="AJ646" s="20"/>
      <c r="AK646" s="20"/>
      <c r="AL646" s="20"/>
      <c r="AM646" s="20"/>
      <c r="AN646" s="20"/>
      <c r="AO646" s="20"/>
      <c r="AP646" s="20"/>
      <c r="AQ646" s="20"/>
      <c r="AS646" s="9"/>
      <c r="AT646" s="9"/>
      <c r="AU646" s="10"/>
      <c r="AV646" s="20"/>
      <c r="AW646" s="20"/>
      <c r="AX646" s="20"/>
      <c r="AY646" s="20"/>
      <c r="AZ646" s="20"/>
      <c r="BA646" s="20"/>
      <c r="BB646" s="20"/>
      <c r="BC646" s="20"/>
      <c r="BE646" s="20">
        <v>0.2190915300546448</v>
      </c>
      <c r="BF646" s="9">
        <v>61.8</v>
      </c>
      <c r="BG646" s="9">
        <v>61.841410141527923</v>
      </c>
      <c r="BH646" s="9">
        <v>61.131884331280432</v>
      </c>
      <c r="BI646" s="9">
        <v>17.119140914635313</v>
      </c>
      <c r="BJ646" s="9">
        <v>62.810380329647302</v>
      </c>
      <c r="BK646" s="9">
        <v>61.361055267916363</v>
      </c>
      <c r="BL646" s="9">
        <v>56.867676342711377</v>
      </c>
      <c r="BM646" s="9">
        <f ca="1"/>
        <v>61.321127093704568</v>
      </c>
      <c r="BN646" s="9">
        <v>61.708709905657713</v>
      </c>
    </row>
    <row r="647" spans="1:66" x14ac:dyDescent="0.25">
      <c r="A647" s="6">
        <v>77.7</v>
      </c>
      <c r="B647" s="7" t="b">
        <v>1</v>
      </c>
      <c r="U647" s="9"/>
      <c r="V647" s="9"/>
      <c r="W647" s="10"/>
      <c r="X647" s="20"/>
      <c r="Y647" s="20"/>
      <c r="Z647" s="20"/>
      <c r="AA647" s="20"/>
      <c r="AB647" s="20"/>
      <c r="AC647" s="20"/>
      <c r="AD647" s="20"/>
      <c r="AE647" s="20"/>
      <c r="AG647" s="9"/>
      <c r="AH647" s="9"/>
      <c r="AI647" s="10"/>
      <c r="AJ647" s="20"/>
      <c r="AK647" s="20"/>
      <c r="AL647" s="20"/>
      <c r="AM647" s="20"/>
      <c r="AN647" s="20"/>
      <c r="AO647" s="20"/>
      <c r="AP647" s="20"/>
      <c r="AQ647" s="20"/>
      <c r="AS647" s="9"/>
      <c r="AT647" s="9"/>
      <c r="AU647" s="10"/>
      <c r="AV647" s="20"/>
      <c r="AW647" s="20"/>
      <c r="AX647" s="20"/>
      <c r="AY647" s="20"/>
      <c r="AZ647" s="20"/>
      <c r="BA647" s="20"/>
      <c r="BB647" s="20"/>
      <c r="BC647" s="20"/>
      <c r="BE647" s="20">
        <v>0.21943306010928962</v>
      </c>
      <c r="BF647" s="9">
        <v>61.8</v>
      </c>
      <c r="BG647" s="9">
        <v>61.852416686648063</v>
      </c>
      <c r="BH647" s="9">
        <v>61.142274907645707</v>
      </c>
      <c r="BI647" s="9">
        <v>17.149423037469038</v>
      </c>
      <c r="BJ647" s="9">
        <v>62.822566982065979</v>
      </c>
      <c r="BK647" s="9">
        <v>61.371653201031613</v>
      </c>
      <c r="BL647" s="9">
        <v>56.883742084410471</v>
      </c>
      <c r="BM647" s="9">
        <f ca="1"/>
        <v>61.331222061685665</v>
      </c>
      <c r="BN647" s="9">
        <v>61.721754463939206</v>
      </c>
    </row>
    <row r="648" spans="1:66" x14ac:dyDescent="0.25">
      <c r="A648" s="6">
        <v>77.099999999999994</v>
      </c>
      <c r="B648" s="7" t="b">
        <v>1</v>
      </c>
      <c r="U648" s="9"/>
      <c r="V648" s="9"/>
      <c r="W648" s="10"/>
      <c r="X648" s="20"/>
      <c r="Y648" s="20"/>
      <c r="Z648" s="20"/>
      <c r="AA648" s="20"/>
      <c r="AB648" s="20"/>
      <c r="AC648" s="20"/>
      <c r="AD648" s="20"/>
      <c r="AE648" s="20"/>
      <c r="AG648" s="9"/>
      <c r="AH648" s="9"/>
      <c r="AI648" s="10"/>
      <c r="AJ648" s="20"/>
      <c r="AK648" s="20"/>
      <c r="AL648" s="20"/>
      <c r="AM648" s="20"/>
      <c r="AN648" s="20"/>
      <c r="AO648" s="20"/>
      <c r="AP648" s="20"/>
      <c r="AQ648" s="20"/>
      <c r="AS648" s="9"/>
      <c r="AT648" s="9"/>
      <c r="AU648" s="10"/>
      <c r="AV648" s="20"/>
      <c r="AW648" s="20"/>
      <c r="AX648" s="20"/>
      <c r="AY648" s="20"/>
      <c r="AZ648" s="20"/>
      <c r="BA648" s="20"/>
      <c r="BB648" s="20"/>
      <c r="BC648" s="20"/>
      <c r="BE648" s="20">
        <v>0.21977459016393441</v>
      </c>
      <c r="BF648" s="9">
        <v>61.9</v>
      </c>
      <c r="BG648" s="9">
        <v>61.863413393858515</v>
      </c>
      <c r="BH648" s="9">
        <v>61.152657960386023</v>
      </c>
      <c r="BI648" s="9">
        <v>17.179718412873346</v>
      </c>
      <c r="BJ648" s="9">
        <v>62.834739813503035</v>
      </c>
      <c r="BK648" s="9">
        <v>61.382242892385698</v>
      </c>
      <c r="BL648" s="9">
        <v>56.899795328444057</v>
      </c>
      <c r="BM648" s="9">
        <f ca="1"/>
        <v>61.341308426896965</v>
      </c>
      <c r="BN648" s="9">
        <v>61.734788005965768</v>
      </c>
    </row>
    <row r="649" spans="1:66" x14ac:dyDescent="0.25">
      <c r="A649" s="6">
        <v>77</v>
      </c>
      <c r="B649" s="7" t="b">
        <v>1</v>
      </c>
      <c r="U649" s="9"/>
      <c r="V649" s="9"/>
      <c r="W649" s="10"/>
      <c r="X649" s="20"/>
      <c r="Y649" s="20"/>
      <c r="Z649" s="20"/>
      <c r="AA649" s="20"/>
      <c r="AB649" s="20"/>
      <c r="AC649" s="20"/>
      <c r="AD649" s="20"/>
      <c r="AE649" s="20"/>
      <c r="AG649" s="9"/>
      <c r="AH649" s="9"/>
      <c r="AI649" s="10"/>
      <c r="AJ649" s="20"/>
      <c r="AK649" s="20"/>
      <c r="AL649" s="20"/>
      <c r="AM649" s="20"/>
      <c r="AN649" s="20"/>
      <c r="AO649" s="20"/>
      <c r="AP649" s="20"/>
      <c r="AQ649" s="20"/>
      <c r="AS649" s="9"/>
      <c r="AT649" s="9"/>
      <c r="AU649" s="10"/>
      <c r="AV649" s="20"/>
      <c r="AW649" s="20"/>
      <c r="AX649" s="20"/>
      <c r="AY649" s="20"/>
      <c r="AZ649" s="20"/>
      <c r="BA649" s="20"/>
      <c r="BB649" s="20"/>
      <c r="BC649" s="20"/>
      <c r="BE649" s="20">
        <v>0.22011612021857924</v>
      </c>
      <c r="BF649" s="9">
        <v>61.9</v>
      </c>
      <c r="BG649" s="9">
        <v>61.874400295365085</v>
      </c>
      <c r="BH649" s="9">
        <v>61.163033515485274</v>
      </c>
      <c r="BI649" s="9">
        <v>17.210027052452961</v>
      </c>
      <c r="BJ649" s="9">
        <v>62.84689886732081</v>
      </c>
      <c r="BK649" s="9">
        <v>61.392824369751523</v>
      </c>
      <c r="BL649" s="9">
        <v>56.915836103932946</v>
      </c>
      <c r="BM649" s="9">
        <f ca="1"/>
        <v>61.351386215543712</v>
      </c>
      <c r="BN649" s="9">
        <v>61.747810563405707</v>
      </c>
    </row>
    <row r="650" spans="1:66" x14ac:dyDescent="0.25">
      <c r="A650" s="6">
        <v>76.599999999999994</v>
      </c>
      <c r="B650" s="7" t="b">
        <v>1</v>
      </c>
      <c r="U650" s="9"/>
      <c r="V650" s="9"/>
      <c r="W650" s="10"/>
      <c r="X650" s="20"/>
      <c r="Y650" s="20"/>
      <c r="Z650" s="20"/>
      <c r="AA650" s="20"/>
      <c r="AB650" s="20"/>
      <c r="AC650" s="20"/>
      <c r="AD650" s="20"/>
      <c r="AE650" s="20"/>
      <c r="AG650" s="9"/>
      <c r="AH650" s="9"/>
      <c r="AI650" s="10"/>
      <c r="AJ650" s="20"/>
      <c r="AK650" s="20"/>
      <c r="AL650" s="20"/>
      <c r="AM650" s="20"/>
      <c r="AN650" s="20"/>
      <c r="AO650" s="20"/>
      <c r="AP650" s="20"/>
      <c r="AQ650" s="20"/>
      <c r="AS650" s="9"/>
      <c r="AT650" s="9"/>
      <c r="AU650" s="10"/>
      <c r="AV650" s="20"/>
      <c r="AW650" s="20"/>
      <c r="AX650" s="20"/>
      <c r="AY650" s="20"/>
      <c r="AZ650" s="20"/>
      <c r="BA650" s="20"/>
      <c r="BB650" s="20"/>
      <c r="BC650" s="20"/>
      <c r="BE650" s="20">
        <v>0.22045765027322403</v>
      </c>
      <c r="BF650" s="9">
        <v>61.9</v>
      </c>
      <c r="BG650" s="9">
        <v>61.885377423235305</v>
      </c>
      <c r="BH650" s="9">
        <v>61.173401598819964</v>
      </c>
      <c r="BI650" s="9">
        <v>17.24034896782781</v>
      </c>
      <c r="BJ650" s="9">
        <v>62.859044186690049</v>
      </c>
      <c r="BK650" s="9">
        <v>61.403397660785856</v>
      </c>
      <c r="BL650" s="9">
        <v>56.931864439885025</v>
      </c>
      <c r="BM650" s="9">
        <f ca="1"/>
        <v>61.361455453721703</v>
      </c>
      <c r="BN650" s="9">
        <v>61.760822167797016</v>
      </c>
    </row>
    <row r="651" spans="1:66" x14ac:dyDescent="0.25">
      <c r="A651" s="6">
        <v>76.3</v>
      </c>
      <c r="B651" s="7" t="b">
        <v>1</v>
      </c>
      <c r="U651" s="9"/>
      <c r="V651" s="9"/>
      <c r="W651" s="10"/>
      <c r="X651" s="20"/>
      <c r="Y651" s="20"/>
      <c r="Z651" s="20"/>
      <c r="AA651" s="20"/>
      <c r="AB651" s="20"/>
      <c r="AC651" s="20"/>
      <c r="AD651" s="20"/>
      <c r="AE651" s="20"/>
      <c r="AG651" s="9"/>
      <c r="AH651" s="9"/>
      <c r="AI651" s="10"/>
      <c r="AJ651" s="20"/>
      <c r="AK651" s="20"/>
      <c r="AL651" s="20"/>
      <c r="AM651" s="20"/>
      <c r="AN651" s="20"/>
      <c r="AO651" s="20"/>
      <c r="AP651" s="20"/>
      <c r="AQ651" s="20"/>
      <c r="AS651" s="9"/>
      <c r="AT651" s="9"/>
      <c r="AU651" s="10"/>
      <c r="AV651" s="20"/>
      <c r="AW651" s="20"/>
      <c r="AX651" s="20"/>
      <c r="AY651" s="20"/>
      <c r="AZ651" s="20"/>
      <c r="BA651" s="20"/>
      <c r="BB651" s="20"/>
      <c r="BC651" s="20"/>
      <c r="BE651" s="20">
        <v>0.22079918032786885</v>
      </c>
      <c r="BF651" s="9">
        <v>62</v>
      </c>
      <c r="BG651" s="9">
        <v>61.896344809399281</v>
      </c>
      <c r="BH651" s="9">
        <v>61.183762236159971</v>
      </c>
      <c r="BI651" s="9">
        <v>17.270684170633135</v>
      </c>
      <c r="BJ651" s="9">
        <v>62.871175814591155</v>
      </c>
      <c r="BK651" s="9">
        <v>61.413962793030002</v>
      </c>
      <c r="BL651" s="9">
        <v>56.947880365195857</v>
      </c>
      <c r="BM651" s="9">
        <f ca="1"/>
        <v>61.371516167417873</v>
      </c>
      <c r="BN651" s="9">
        <v>61.773822850548186</v>
      </c>
    </row>
    <row r="652" spans="1:66" x14ac:dyDescent="0.25">
      <c r="A652" s="6">
        <v>76</v>
      </c>
      <c r="B652" s="7" t="b">
        <v>1</v>
      </c>
      <c r="U652" s="9"/>
      <c r="V652" s="9"/>
      <c r="W652" s="10"/>
      <c r="X652" s="20"/>
      <c r="Y652" s="20"/>
      <c r="Z652" s="20"/>
      <c r="AA652" s="20"/>
      <c r="AB652" s="20"/>
      <c r="AC652" s="20"/>
      <c r="AD652" s="20"/>
      <c r="AE652" s="20"/>
      <c r="AG652" s="9"/>
      <c r="AH652" s="9"/>
      <c r="AI652" s="10"/>
      <c r="AJ652" s="20"/>
      <c r="AK652" s="20"/>
      <c r="AL652" s="20"/>
      <c r="AM652" s="20"/>
      <c r="AN652" s="20"/>
      <c r="AO652" s="20"/>
      <c r="AP652" s="20"/>
      <c r="AQ652" s="20"/>
      <c r="AS652" s="9"/>
      <c r="AT652" s="9"/>
      <c r="AU652" s="10"/>
      <c r="AV652" s="20"/>
      <c r="AW652" s="20"/>
      <c r="AX652" s="20"/>
      <c r="AY652" s="20"/>
      <c r="AZ652" s="20"/>
      <c r="BA652" s="20"/>
      <c r="BB652" s="20"/>
      <c r="BC652" s="20"/>
      <c r="BE652" s="20">
        <v>0.22114071038251365</v>
      </c>
      <c r="BF652" s="9">
        <v>62</v>
      </c>
      <c r="BG652" s="9">
        <v>61.907302485650561</v>
      </c>
      <c r="BH652" s="9">
        <v>61.194115453169232</v>
      </c>
      <c r="BI652" s="9">
        <v>17.301032672519469</v>
      </c>
      <c r="BJ652" s="9">
        <v>62.883293793815263</v>
      </c>
      <c r="BK652" s="9">
        <v>61.424519793910548</v>
      </c>
      <c r="BL652" s="9">
        <v>56.963883908649336</v>
      </c>
      <c r="BM652" s="9">
        <f ca="1"/>
        <v>61.381568382511055</v>
      </c>
      <c r="BN652" s="9">
        <v>61.786812642938841</v>
      </c>
    </row>
    <row r="653" spans="1:66" x14ac:dyDescent="0.25">
      <c r="A653" s="6">
        <v>75.8</v>
      </c>
      <c r="B653" s="7" t="b">
        <v>1</v>
      </c>
      <c r="U653" s="9"/>
      <c r="V653" s="9"/>
      <c r="W653" s="10"/>
      <c r="X653" s="20"/>
      <c r="Y653" s="20"/>
      <c r="Z653" s="20"/>
      <c r="AA653" s="20"/>
      <c r="AB653" s="20"/>
      <c r="AC653" s="20"/>
      <c r="AD653" s="20"/>
      <c r="AE653" s="20"/>
      <c r="AG653" s="9"/>
      <c r="AH653" s="9"/>
      <c r="AI653" s="10"/>
      <c r="AJ653" s="20"/>
      <c r="AK653" s="20"/>
      <c r="AL653" s="20"/>
      <c r="AM653" s="20"/>
      <c r="AN653" s="20"/>
      <c r="AO653" s="20"/>
      <c r="AP653" s="20"/>
      <c r="AQ653" s="20"/>
      <c r="AS653" s="9"/>
      <c r="AT653" s="9"/>
      <c r="AU653" s="10"/>
      <c r="AV653" s="20"/>
      <c r="AW653" s="20"/>
      <c r="AX653" s="20"/>
      <c r="AY653" s="20"/>
      <c r="AZ653" s="20"/>
      <c r="BA653" s="20"/>
      <c r="BB653" s="20"/>
      <c r="BC653" s="20"/>
      <c r="BE653" s="20">
        <v>0.22148224043715847</v>
      </c>
      <c r="BF653" s="9">
        <v>62</v>
      </c>
      <c r="BG653" s="9">
        <v>61.918250483646915</v>
      </c>
      <c r="BH653" s="9">
        <v>61.204461275406302</v>
      </c>
      <c r="BI653" s="9">
        <v>17.331394485152678</v>
      </c>
      <c r="BJ653" s="9">
        <v>62.895398166965442</v>
      </c>
      <c r="BK653" s="9">
        <v>61.435068690740039</v>
      </c>
      <c r="BL653" s="9">
        <v>56.979875098918242</v>
      </c>
      <c r="BM653" s="9">
        <f ca="1"/>
        <v>61.391612124772507</v>
      </c>
      <c r="BN653" s="9">
        <v>61.799791576120569</v>
      </c>
    </row>
    <row r="654" spans="1:66" x14ac:dyDescent="0.25">
      <c r="A654" s="6">
        <v>75.900000000000006</v>
      </c>
      <c r="B654" s="7" t="b">
        <v>1</v>
      </c>
      <c r="U654" s="9"/>
      <c r="V654" s="9"/>
      <c r="W654" s="10"/>
      <c r="X654" s="20"/>
      <c r="Y654" s="20"/>
      <c r="Z654" s="20"/>
      <c r="AA654" s="20"/>
      <c r="AB654" s="20"/>
      <c r="AC654" s="20"/>
      <c r="AD654" s="20"/>
      <c r="AE654" s="20"/>
      <c r="AG654" s="9"/>
      <c r="AH654" s="9"/>
      <c r="AI654" s="10"/>
      <c r="AJ654" s="20"/>
      <c r="AK654" s="20"/>
      <c r="AL654" s="20"/>
      <c r="AM654" s="20"/>
      <c r="AN654" s="20"/>
      <c r="AO654" s="20"/>
      <c r="AP654" s="20"/>
      <c r="AQ654" s="20"/>
      <c r="AS654" s="9"/>
      <c r="AT654" s="9"/>
      <c r="AU654" s="10"/>
      <c r="AV654" s="20"/>
      <c r="AW654" s="20"/>
      <c r="AX654" s="20"/>
      <c r="AY654" s="20"/>
      <c r="AZ654" s="20"/>
      <c r="BA654" s="20"/>
      <c r="BB654" s="20"/>
      <c r="BC654" s="20"/>
      <c r="BE654" s="20">
        <v>0.22182377049180327</v>
      </c>
      <c r="BF654" s="9">
        <v>62</v>
      </c>
      <c r="BG654" s="9">
        <v>61.929188834911173</v>
      </c>
      <c r="BH654" s="9">
        <v>61.214799728324934</v>
      </c>
      <c r="BI654" s="9">
        <v>17.361769620213963</v>
      </c>
      <c r="BJ654" s="9">
        <v>62.907488976457749</v>
      </c>
      <c r="BK654" s="9">
        <v>61.44560951071761</v>
      </c>
      <c r="BL654" s="9">
        <v>56.99585396456488</v>
      </c>
      <c r="BM654" s="9">
        <f ca="1"/>
        <v>61.401647419866592</v>
      </c>
      <c r="BN654" s="9">
        <v>61.812759681117662</v>
      </c>
    </row>
    <row r="655" spans="1:66" x14ac:dyDescent="0.25">
      <c r="A655" s="6">
        <v>75.2</v>
      </c>
      <c r="B655" s="7" t="b">
        <v>1</v>
      </c>
      <c r="U655" s="9"/>
      <c r="V655" s="9"/>
      <c r="W655" s="10"/>
      <c r="X655" s="20"/>
      <c r="Y655" s="20"/>
      <c r="Z655" s="20"/>
      <c r="AA655" s="20"/>
      <c r="AB655" s="20"/>
      <c r="AC655" s="20"/>
      <c r="AD655" s="20"/>
      <c r="AE655" s="20"/>
      <c r="AG655" s="9"/>
      <c r="AH655" s="9"/>
      <c r="AI655" s="10"/>
      <c r="AJ655" s="20"/>
      <c r="AK655" s="20"/>
      <c r="AL655" s="20"/>
      <c r="AM655" s="20"/>
      <c r="AN655" s="20"/>
      <c r="AO655" s="20"/>
      <c r="AP655" s="20"/>
      <c r="AQ655" s="20"/>
      <c r="AS655" s="9"/>
      <c r="AT655" s="9"/>
      <c r="AU655" s="10"/>
      <c r="AV655" s="20"/>
      <c r="AW655" s="20"/>
      <c r="AX655" s="20"/>
      <c r="AY655" s="20"/>
      <c r="AZ655" s="20"/>
      <c r="BA655" s="20"/>
      <c r="BB655" s="20"/>
      <c r="BC655" s="20"/>
      <c r="BE655" s="20">
        <v>0.22216530054644809</v>
      </c>
      <c r="BF655" s="9">
        <v>62</v>
      </c>
      <c r="BG655" s="9">
        <v>61.940117570832022</v>
      </c>
      <c r="BH655" s="9">
        <v>61.225130837274826</v>
      </c>
      <c r="BI655" s="9">
        <v>17.392158089399945</v>
      </c>
      <c r="BJ655" s="9">
        <v>62.919566264522466</v>
      </c>
      <c r="BK655" s="9">
        <v>61.456142280929747</v>
      </c>
      <c r="BL655" s="9">
        <v>57.011820534041647</v>
      </c>
      <c r="BM655" s="9">
        <f ca="1"/>
        <v>61.411674293351396</v>
      </c>
      <c r="BN655" s="9">
        <v>61.825716988827764</v>
      </c>
    </row>
    <row r="656" spans="1:66" x14ac:dyDescent="0.25">
      <c r="A656" s="6">
        <v>75.400000000000006</v>
      </c>
      <c r="B656" s="7" t="b">
        <v>1</v>
      </c>
      <c r="U656" s="9"/>
      <c r="V656" s="9"/>
      <c r="W656" s="10"/>
      <c r="X656" s="20"/>
      <c r="Y656" s="20"/>
      <c r="Z656" s="20"/>
      <c r="AA656" s="20"/>
      <c r="AB656" s="20"/>
      <c r="AC656" s="20"/>
      <c r="AD656" s="20"/>
      <c r="AE656" s="20"/>
      <c r="AG656" s="9"/>
      <c r="AH656" s="9"/>
      <c r="AI656" s="10"/>
      <c r="AJ656" s="20"/>
      <c r="AK656" s="20"/>
      <c r="AL656" s="20"/>
      <c r="AM656" s="20"/>
      <c r="AN656" s="20"/>
      <c r="AO656" s="20"/>
      <c r="AP656" s="20"/>
      <c r="AQ656" s="20"/>
      <c r="AS656" s="9"/>
      <c r="AT656" s="9"/>
      <c r="AU656" s="10"/>
      <c r="AV656" s="20"/>
      <c r="AW656" s="20"/>
      <c r="AX656" s="20"/>
      <c r="AY656" s="20"/>
      <c r="AZ656" s="20"/>
      <c r="BA656" s="20"/>
      <c r="BB656" s="20"/>
      <c r="BC656" s="20"/>
      <c r="BE656" s="20">
        <v>0.22250683060109289</v>
      </c>
      <c r="BF656" s="9">
        <v>62</v>
      </c>
      <c r="BG656" s="9">
        <v>61.951036722664838</v>
      </c>
      <c r="BH656" s="9">
        <v>61.235454627502179</v>
      </c>
      <c r="BI656" s="9">
        <v>17.422559904422616</v>
      </c>
      <c r="BJ656" s="9">
        <v>62.931630073205078</v>
      </c>
      <c r="BK656" s="9">
        <v>61.466667028350869</v>
      </c>
      <c r="BL656" s="9">
        <v>57.027774835691638</v>
      </c>
      <c r="BM656" s="9">
        <f ca="1"/>
        <v>61.421692770679357</v>
      </c>
      <c r="BN656" s="9">
        <v>61.838663530022686</v>
      </c>
    </row>
    <row r="657" spans="1:66" x14ac:dyDescent="0.25">
      <c r="A657" s="6">
        <v>74.7</v>
      </c>
      <c r="B657" s="7" t="b">
        <v>1</v>
      </c>
      <c r="U657" s="9"/>
      <c r="V657" s="9"/>
      <c r="W657" s="10"/>
      <c r="X657" s="20"/>
      <c r="Y657" s="20"/>
      <c r="Z657" s="20"/>
      <c r="AA657" s="20"/>
      <c r="AB657" s="20"/>
      <c r="AC657" s="20"/>
      <c r="AD657" s="20"/>
      <c r="AE657" s="20"/>
      <c r="AG657" s="9"/>
      <c r="AH657" s="9"/>
      <c r="AI657" s="10"/>
      <c r="AJ657" s="20"/>
      <c r="AK657" s="20"/>
      <c r="AL657" s="20"/>
      <c r="AM657" s="20"/>
      <c r="AN657" s="20"/>
      <c r="AO657" s="20"/>
      <c r="AP657" s="20"/>
      <c r="AQ657" s="20"/>
      <c r="AS657" s="9"/>
      <c r="AT657" s="9"/>
      <c r="AU657" s="10"/>
      <c r="AV657" s="20"/>
      <c r="AW657" s="20"/>
      <c r="AX657" s="20"/>
      <c r="AY657" s="20"/>
      <c r="AZ657" s="20"/>
      <c r="BA657" s="20"/>
      <c r="BB657" s="20"/>
      <c r="BC657" s="20"/>
      <c r="BE657" s="20">
        <v>0.22284836065573771</v>
      </c>
      <c r="BF657" s="9">
        <v>62</v>
      </c>
      <c r="BG657" s="9">
        <v>61.961946321532459</v>
      </c>
      <c r="BH657" s="9">
        <v>61.245771124150281</v>
      </c>
      <c r="BI657" s="9">
        <v>17.452975077009434</v>
      </c>
      <c r="BJ657" s="9">
        <v>62.94368044436753</v>
      </c>
      <c r="BK657" s="9">
        <v>61.47718377984409</v>
      </c>
      <c r="BL657" s="9">
        <v>57.043716897749228</v>
      </c>
      <c r="BM657" s="9">
        <f ca="1"/>
        <v>61.431702877197864</v>
      </c>
      <c r="BN657" s="9">
        <v>61.851599335349093</v>
      </c>
    </row>
    <row r="658" spans="1:66" x14ac:dyDescent="0.25">
      <c r="A658" s="6">
        <v>74.8</v>
      </c>
      <c r="B658" s="7" t="b">
        <v>1</v>
      </c>
      <c r="U658" s="9"/>
      <c r="V658" s="9"/>
      <c r="W658" s="10"/>
      <c r="X658" s="20"/>
      <c r="Y658" s="20"/>
      <c r="Z658" s="20"/>
      <c r="AA658" s="20"/>
      <c r="AB658" s="20"/>
      <c r="AC658" s="20"/>
      <c r="AD658" s="20"/>
      <c r="AE658" s="20"/>
      <c r="AG658" s="9"/>
      <c r="AH658" s="9"/>
      <c r="AI658" s="10"/>
      <c r="AJ658" s="20"/>
      <c r="AK658" s="20"/>
      <c r="AL658" s="20"/>
      <c r="AM658" s="20"/>
      <c r="AN658" s="20"/>
      <c r="AO658" s="20"/>
      <c r="AP658" s="20"/>
      <c r="AQ658" s="20"/>
      <c r="AS658" s="9"/>
      <c r="AT658" s="9"/>
      <c r="AU658" s="10"/>
      <c r="AV658" s="20"/>
      <c r="AW658" s="20"/>
      <c r="AX658" s="20"/>
      <c r="AY658" s="20"/>
      <c r="AZ658" s="20"/>
      <c r="BA658" s="20"/>
      <c r="BB658" s="20"/>
      <c r="BC658" s="20"/>
      <c r="BE658" s="20">
        <v>0.2231898907103825</v>
      </c>
      <c r="BF658" s="9">
        <v>62</v>
      </c>
      <c r="BG658" s="9">
        <v>61.972846398426</v>
      </c>
      <c r="BH658" s="9">
        <v>61.256080352260327</v>
      </c>
      <c r="BI658" s="9">
        <v>17.483403618903328</v>
      </c>
      <c r="BJ658" s="9">
        <v>62.955717419689229</v>
      </c>
      <c r="BK658" s="9">
        <v>61.487692562161797</v>
      </c>
      <c r="BL658" s="9">
        <v>57.059646748340654</v>
      </c>
      <c r="BM658" s="9">
        <f ca="1"/>
        <v>61.441704638149851</v>
      </c>
      <c r="BN658" s="9">
        <v>61.864524435329201</v>
      </c>
    </row>
    <row r="659" spans="1:66" x14ac:dyDescent="0.25">
      <c r="A659" s="6">
        <v>74.900000000000006</v>
      </c>
      <c r="B659" s="7" t="b">
        <v>1</v>
      </c>
      <c r="U659" s="9"/>
      <c r="V659" s="9"/>
      <c r="W659" s="10"/>
      <c r="X659" s="20"/>
      <c r="Y659" s="20"/>
      <c r="Z659" s="20"/>
      <c r="AA659" s="20"/>
      <c r="AB659" s="20"/>
      <c r="AC659" s="20"/>
      <c r="AD659" s="20"/>
      <c r="AE659" s="20"/>
      <c r="AG659" s="9"/>
      <c r="AH659" s="9"/>
      <c r="AI659" s="10"/>
      <c r="AJ659" s="20"/>
      <c r="AK659" s="20"/>
      <c r="AL659" s="20"/>
      <c r="AM659" s="20"/>
      <c r="AN659" s="20"/>
      <c r="AO659" s="20"/>
      <c r="AP659" s="20"/>
      <c r="AQ659" s="20"/>
      <c r="AS659" s="9"/>
      <c r="AT659" s="9"/>
      <c r="AU659" s="10"/>
      <c r="AV659" s="20"/>
      <c r="AW659" s="20"/>
      <c r="AX659" s="20"/>
      <c r="AY659" s="20"/>
      <c r="AZ659" s="20"/>
      <c r="BA659" s="20"/>
      <c r="BB659" s="20"/>
      <c r="BC659" s="20"/>
      <c r="BE659" s="20">
        <v>0.22353142076502733</v>
      </c>
      <c r="BF659" s="9">
        <v>62</v>
      </c>
      <c r="BG659" s="9">
        <v>61.983736984205606</v>
      </c>
      <c r="BH659" s="9">
        <v>61.266382336771585</v>
      </c>
      <c r="BI659" s="9">
        <v>17.513845541862676</v>
      </c>
      <c r="BJ659" s="9">
        <v>62.967741040668152</v>
      </c>
      <c r="BK659" s="9">
        <v>61.498193401946395</v>
      </c>
      <c r="BL659" s="9">
        <v>57.075564415484607</v>
      </c>
      <c r="BM659" s="9">
        <f ca="1"/>
        <v>61.451698078674468</v>
      </c>
      <c r="BN659" s="9">
        <v>61.877438860361522</v>
      </c>
    </row>
    <row r="660" spans="1:66" x14ac:dyDescent="0.25">
      <c r="A660" s="6">
        <v>74.7</v>
      </c>
      <c r="B660" s="7" t="b">
        <v>1</v>
      </c>
      <c r="U660" s="9"/>
      <c r="V660" s="9"/>
      <c r="W660" s="10"/>
      <c r="X660" s="20"/>
      <c r="Y660" s="20"/>
      <c r="Z660" s="20"/>
      <c r="AA660" s="20"/>
      <c r="AB660" s="20"/>
      <c r="AC660" s="20"/>
      <c r="AD660" s="20"/>
      <c r="AE660" s="20"/>
      <c r="AG660" s="9"/>
      <c r="AH660" s="9"/>
      <c r="AI660" s="10"/>
      <c r="AJ660" s="20"/>
      <c r="AK660" s="20"/>
      <c r="AL660" s="20"/>
      <c r="AM660" s="20"/>
      <c r="AN660" s="20"/>
      <c r="AO660" s="20"/>
      <c r="AP660" s="20"/>
      <c r="AQ660" s="20"/>
      <c r="AS660" s="9"/>
      <c r="AT660" s="9"/>
      <c r="AU660" s="10"/>
      <c r="AV660" s="20"/>
      <c r="AW660" s="20"/>
      <c r="AX660" s="20"/>
      <c r="AY660" s="20"/>
      <c r="AZ660" s="20"/>
      <c r="BA660" s="20"/>
      <c r="BB660" s="20"/>
      <c r="BC660" s="20"/>
      <c r="BE660" s="20">
        <v>0.22387295081967212</v>
      </c>
      <c r="BF660" s="9">
        <v>62</v>
      </c>
      <c r="BG660" s="9">
        <v>61.994618109601291</v>
      </c>
      <c r="BH660" s="9">
        <v>61.27667710252252</v>
      </c>
      <c r="BI660" s="9">
        <v>17.544300857661426</v>
      </c>
      <c r="BJ660" s="9">
        <v>62.979751348621946</v>
      </c>
      <c r="BK660" s="9">
        <v>61.508686325730871</v>
      </c>
      <c r="BL660" s="9">
        <v>57.09146992709276</v>
      </c>
      <c r="BM660" s="9">
        <f ca="1"/>
        <v>61.461683223807611</v>
      </c>
      <c r="BN660" s="9">
        <v>61.890342640721528</v>
      </c>
    </row>
    <row r="661" spans="1:66" x14ac:dyDescent="0.25">
      <c r="A661" s="6">
        <v>79.099999999999994</v>
      </c>
      <c r="B661" s="7" t="b">
        <v>1</v>
      </c>
      <c r="U661" s="9"/>
      <c r="V661" s="9"/>
      <c r="W661" s="10"/>
      <c r="X661" s="20"/>
      <c r="Y661" s="20"/>
      <c r="Z661" s="20"/>
      <c r="AA661" s="20"/>
      <c r="AB661" s="20"/>
      <c r="AC661" s="20"/>
      <c r="AD661" s="20"/>
      <c r="AE661" s="20"/>
      <c r="AG661" s="9"/>
      <c r="AH661" s="9"/>
      <c r="AI661" s="10"/>
      <c r="AJ661" s="20"/>
      <c r="AK661" s="20"/>
      <c r="AL661" s="20"/>
      <c r="AM661" s="20"/>
      <c r="AN661" s="20"/>
      <c r="AO661" s="20"/>
      <c r="AP661" s="20"/>
      <c r="AQ661" s="20"/>
      <c r="AS661" s="9"/>
      <c r="AT661" s="9"/>
      <c r="AU661" s="10"/>
      <c r="AV661" s="20"/>
      <c r="AW661" s="20"/>
      <c r="AX661" s="20"/>
      <c r="AY661" s="20"/>
      <c r="AZ661" s="20"/>
      <c r="BA661" s="20"/>
      <c r="BB661" s="20"/>
      <c r="BC661" s="20"/>
      <c r="BE661" s="20">
        <v>0.22421448087431695</v>
      </c>
      <c r="BF661" s="9">
        <v>62</v>
      </c>
      <c r="BG661" s="9">
        <v>62.005489805213656</v>
      </c>
      <c r="BH661" s="9">
        <v>61.286964674251038</v>
      </c>
      <c r="BI661" s="9">
        <v>17.574769578089036</v>
      </c>
      <c r="BJ661" s="9">
        <v>62.991748384689011</v>
      </c>
      <c r="BK661" s="9">
        <v>61.519171359939513</v>
      </c>
      <c r="BL661" s="9">
        <v>57.107363310970428</v>
      </c>
      <c r="BM661" s="9">
        <f ca="1"/>
        <v>61.471660098482602</v>
      </c>
      <c r="BN661" s="9">
        <v>61.903235806562392</v>
      </c>
    </row>
    <row r="662" spans="1:66" x14ac:dyDescent="0.25">
      <c r="A662" s="6">
        <v>79</v>
      </c>
      <c r="B662" s="7" t="b">
        <v>1</v>
      </c>
      <c r="U662" s="9"/>
      <c r="V662" s="9"/>
      <c r="W662" s="10"/>
      <c r="X662" s="20"/>
      <c r="Y662" s="20"/>
      <c r="Z662" s="20"/>
      <c r="AA662" s="20"/>
      <c r="AB662" s="20"/>
      <c r="AC662" s="20"/>
      <c r="AD662" s="20"/>
      <c r="AE662" s="20"/>
      <c r="AG662" s="9"/>
      <c r="AH662" s="9"/>
      <c r="AI662" s="10"/>
      <c r="AJ662" s="20"/>
      <c r="AK662" s="20"/>
      <c r="AL662" s="20"/>
      <c r="AM662" s="20"/>
      <c r="AN662" s="20"/>
      <c r="AO662" s="20"/>
      <c r="AP662" s="20"/>
      <c r="AQ662" s="20"/>
      <c r="AS662" s="9"/>
      <c r="AT662" s="9"/>
      <c r="AU662" s="10"/>
      <c r="AV662" s="20"/>
      <c r="AW662" s="20"/>
      <c r="AX662" s="20"/>
      <c r="AY662" s="20"/>
      <c r="AZ662" s="20"/>
      <c r="BA662" s="20"/>
      <c r="BB662" s="20"/>
      <c r="BC662" s="20"/>
      <c r="BE662" s="20">
        <v>0.22455601092896174</v>
      </c>
      <c r="BF662" s="9">
        <v>62</v>
      </c>
      <c r="BG662" s="9">
        <v>62.016352101514691</v>
      </c>
      <c r="BH662" s="9">
        <v>61.297245076595232</v>
      </c>
      <c r="BI662" s="9">
        <v>17.605251714950555</v>
      </c>
      <c r="BJ662" s="9">
        <v>63.003732189829542</v>
      </c>
      <c r="BK662" s="9">
        <v>61.529648530888494</v>
      </c>
      <c r="BL662" s="9">
        <v>57.123244594817038</v>
      </c>
      <c r="BM662" s="9">
        <f ca="1"/>
        <v>61.481628727530669</v>
      </c>
      <c r="BN662" s="9">
        <v>61.916118387915674</v>
      </c>
    </row>
    <row r="663" spans="1:66" x14ac:dyDescent="0.25">
      <c r="A663" s="6">
        <v>78.7</v>
      </c>
      <c r="B663" s="7" t="b">
        <v>1</v>
      </c>
      <c r="U663" s="9"/>
      <c r="V663" s="9"/>
      <c r="W663" s="10"/>
      <c r="X663" s="20"/>
      <c r="Y663" s="20"/>
      <c r="Z663" s="20"/>
      <c r="AA663" s="20"/>
      <c r="AB663" s="20"/>
      <c r="AC663" s="20"/>
      <c r="AD663" s="20"/>
      <c r="AE663" s="20"/>
      <c r="AG663" s="9"/>
      <c r="AH663" s="9"/>
      <c r="AI663" s="10"/>
      <c r="AJ663" s="20"/>
      <c r="AK663" s="20"/>
      <c r="AL663" s="20"/>
      <c r="AM663" s="20"/>
      <c r="AN663" s="20"/>
      <c r="AO663" s="20"/>
      <c r="AP663" s="20"/>
      <c r="AQ663" s="20"/>
      <c r="AS663" s="9"/>
      <c r="AT663" s="9"/>
      <c r="AU663" s="10"/>
      <c r="AV663" s="20"/>
      <c r="AW663" s="20"/>
      <c r="AX663" s="20"/>
      <c r="AY663" s="20"/>
      <c r="AZ663" s="20"/>
      <c r="BA663" s="20"/>
      <c r="BB663" s="20"/>
      <c r="BC663" s="20"/>
      <c r="BE663" s="20">
        <v>0.22489754098360656</v>
      </c>
      <c r="BF663" s="9">
        <v>62.1</v>
      </c>
      <c r="BG663" s="9">
        <v>62.02720502884852</v>
      </c>
      <c r="BH663" s="9">
        <v>61.307518334093885</v>
      </c>
      <c r="BI663" s="9">
        <v>17.635747280066642</v>
      </c>
      <c r="BJ663" s="9">
        <v>63.015702804826603</v>
      </c>
      <c r="BK663" s="9">
        <v>61.540117864786595</v>
      </c>
      <c r="BL663" s="9">
        <v>57.13911380622676</v>
      </c>
      <c r="BM663" s="9">
        <f ca="1"/>
        <v>61.491589135681664</v>
      </c>
      <c r="BN663" s="9">
        <v>61.928990414691981</v>
      </c>
    </row>
    <row r="664" spans="1:66" x14ac:dyDescent="0.25">
      <c r="A664" s="6">
        <v>78.7</v>
      </c>
      <c r="B664" s="7" t="b">
        <v>1</v>
      </c>
      <c r="U664" s="9"/>
      <c r="V664" s="9"/>
      <c r="W664" s="10"/>
      <c r="X664" s="20"/>
      <c r="Y664" s="20"/>
      <c r="Z664" s="20"/>
      <c r="AA664" s="20"/>
      <c r="AB664" s="20"/>
      <c r="AC664" s="20"/>
      <c r="AD664" s="20"/>
      <c r="AE664" s="20"/>
      <c r="AG664" s="9"/>
      <c r="AH664" s="9"/>
      <c r="AI664" s="10"/>
      <c r="AJ664" s="20"/>
      <c r="AK664" s="20"/>
      <c r="AL664" s="20"/>
      <c r="AM664" s="20"/>
      <c r="AN664" s="20"/>
      <c r="AO664" s="20"/>
      <c r="AP664" s="20"/>
      <c r="AQ664" s="20"/>
      <c r="AS664" s="9"/>
      <c r="AT664" s="9"/>
      <c r="AU664" s="10"/>
      <c r="AV664" s="20"/>
      <c r="AW664" s="20"/>
      <c r="AX664" s="20"/>
      <c r="AY664" s="20"/>
      <c r="AZ664" s="20"/>
      <c r="BA664" s="20"/>
      <c r="BB664" s="20"/>
      <c r="BC664" s="20"/>
      <c r="BE664" s="20">
        <v>0.22523907103825136</v>
      </c>
      <c r="BF664" s="9">
        <v>62.1</v>
      </c>
      <c r="BG664" s="9">
        <v>62.03804861743221</v>
      </c>
      <c r="BH664" s="9">
        <v>61.317784471187188</v>
      </c>
      <c r="BI664" s="9">
        <v>17.666256285273555</v>
      </c>
      <c r="BJ664" s="9">
        <v>63.027660270287193</v>
      </c>
      <c r="BK664" s="9">
        <v>61.550579387735752</v>
      </c>
      <c r="BL664" s="9">
        <v>57.154970972689028</v>
      </c>
      <c r="BM664" s="9">
        <f ca="1"/>
        <v>61.50154134756454</v>
      </c>
      <c r="BN664" s="9">
        <v>61.941851916681685</v>
      </c>
    </row>
    <row r="665" spans="1:66" x14ac:dyDescent="0.25">
      <c r="A665" s="6">
        <v>78.8</v>
      </c>
      <c r="B665" s="7" t="b">
        <v>1</v>
      </c>
      <c r="U665" s="9"/>
      <c r="V665" s="9"/>
      <c r="W665" s="10"/>
      <c r="X665" s="20"/>
      <c r="Y665" s="20"/>
      <c r="Z665" s="20"/>
      <c r="AA665" s="20"/>
      <c r="AB665" s="20"/>
      <c r="AC665" s="20"/>
      <c r="AD665" s="20"/>
      <c r="AE665" s="20"/>
      <c r="AG665" s="9"/>
      <c r="AH665" s="9"/>
      <c r="AI665" s="10"/>
      <c r="AJ665" s="20"/>
      <c r="AK665" s="20"/>
      <c r="AL665" s="20"/>
      <c r="AM665" s="20"/>
      <c r="AN665" s="20"/>
      <c r="AO665" s="20"/>
      <c r="AP665" s="20"/>
      <c r="AQ665" s="20"/>
      <c r="AS665" s="9"/>
      <c r="AT665" s="9"/>
      <c r="AU665" s="10"/>
      <c r="AV665" s="20"/>
      <c r="AW665" s="20"/>
      <c r="AX665" s="20"/>
      <c r="AY665" s="20"/>
      <c r="AZ665" s="20"/>
      <c r="BA665" s="20"/>
      <c r="BB665" s="20"/>
      <c r="BC665" s="20"/>
      <c r="BE665" s="20">
        <v>0.22558060109289618</v>
      </c>
      <c r="BF665" s="9">
        <v>62.1</v>
      </c>
      <c r="BG665" s="9">
        <v>62.048882897356442</v>
      </c>
      <c r="BH665" s="9">
        <v>61.32804351221715</v>
      </c>
      <c r="BI665" s="9">
        <v>17.696778742423241</v>
      </c>
      <c r="BJ665" s="9">
        <v>63.039604626643253</v>
      </c>
      <c r="BK665" s="9">
        <v>61.561033125731733</v>
      </c>
      <c r="BL665" s="9">
        <v>57.170816121589112</v>
      </c>
      <c r="BM665" s="9">
        <f ca="1"/>
        <v>61.511485387708014</v>
      </c>
      <c r="BN665" s="9">
        <v>61.954702923555587</v>
      </c>
    </row>
    <row r="666" spans="1:66" x14ac:dyDescent="0.25">
      <c r="A666" s="6">
        <v>78</v>
      </c>
      <c r="B666" s="7" t="b">
        <v>1</v>
      </c>
      <c r="U666" s="9"/>
      <c r="V666" s="9"/>
      <c r="W666" s="10"/>
      <c r="X666" s="20"/>
      <c r="Y666" s="20"/>
      <c r="Z666" s="20"/>
      <c r="AA666" s="20"/>
      <c r="AB666" s="20"/>
      <c r="AC666" s="20"/>
      <c r="AD666" s="20"/>
      <c r="AE666" s="20"/>
      <c r="AG666" s="9"/>
      <c r="AH666" s="9"/>
      <c r="AI666" s="10"/>
      <c r="AJ666" s="20"/>
      <c r="AK666" s="20"/>
      <c r="AL666" s="20"/>
      <c r="AM666" s="20"/>
      <c r="AN666" s="20"/>
      <c r="AO666" s="20"/>
      <c r="AP666" s="20"/>
      <c r="AQ666" s="20"/>
      <c r="AS666" s="9"/>
      <c r="AT666" s="9"/>
      <c r="AU666" s="10"/>
      <c r="AV666" s="20"/>
      <c r="AW666" s="20"/>
      <c r="AX666" s="20"/>
      <c r="AY666" s="20"/>
      <c r="AZ666" s="20"/>
      <c r="BA666" s="20"/>
      <c r="BB666" s="20"/>
      <c r="BC666" s="20"/>
      <c r="BE666" s="20">
        <v>0.22592213114754098</v>
      </c>
      <c r="BF666" s="9">
        <v>62.1</v>
      </c>
      <c r="BG666" s="9">
        <v>62.059707898586332</v>
      </c>
      <c r="BH666" s="9">
        <v>61.338295481428347</v>
      </c>
      <c r="BI666" s="9">
        <v>17.727314663383304</v>
      </c>
      <c r="BJ666" s="9">
        <v>63.051535914152737</v>
      </c>
      <c r="BK666" s="9">
        <v>61.571479104664746</v>
      </c>
      <c r="BL666" s="9">
        <v>57.186649280208684</v>
      </c>
      <c r="BM666" s="9">
        <f ca="1"/>
        <v>61.521421280541091</v>
      </c>
      <c r="BN666" s="9">
        <v>61.967543464865592</v>
      </c>
    </row>
    <row r="667" spans="1:66" x14ac:dyDescent="0.25">
      <c r="A667" s="6">
        <v>78.099999999999994</v>
      </c>
      <c r="B667" s="7" t="b">
        <v>1</v>
      </c>
      <c r="U667" s="9"/>
      <c r="V667" s="9"/>
      <c r="W667" s="10"/>
      <c r="X667" s="20"/>
      <c r="Y667" s="20"/>
      <c r="Z667" s="20"/>
      <c r="AA667" s="20"/>
      <c r="AB667" s="20"/>
      <c r="AC667" s="20"/>
      <c r="AD667" s="20"/>
      <c r="AE667" s="20"/>
      <c r="AG667" s="9"/>
      <c r="AH667" s="9"/>
      <c r="AI667" s="10"/>
      <c r="AJ667" s="20"/>
      <c r="AK667" s="20"/>
      <c r="AL667" s="20"/>
      <c r="AM667" s="20"/>
      <c r="AN667" s="20"/>
      <c r="AO667" s="20"/>
      <c r="AP667" s="20"/>
      <c r="AQ667" s="20"/>
      <c r="AS667" s="9"/>
      <c r="AT667" s="9"/>
      <c r="AU667" s="10"/>
      <c r="AV667" s="20"/>
      <c r="AW667" s="20"/>
      <c r="AX667" s="20"/>
      <c r="AY667" s="20"/>
      <c r="AZ667" s="20"/>
      <c r="BA667" s="20"/>
      <c r="BB667" s="20"/>
      <c r="BC667" s="20"/>
      <c r="BE667" s="20">
        <v>0.2262636612021858</v>
      </c>
      <c r="BF667" s="9">
        <v>62.1</v>
      </c>
      <c r="BG667" s="9">
        <v>62.07052365096213</v>
      </c>
      <c r="BH667" s="9">
        <v>61.348540402968347</v>
      </c>
      <c r="BI667" s="9">
        <v>17.757864060037079</v>
      </c>
      <c r="BJ667" s="9">
        <v>63.063454172900634</v>
      </c>
      <c r="BK667" s="9">
        <v>61.581917350320083</v>
      </c>
      <c r="BL667" s="9">
        <v>57.202470475726315</v>
      </c>
      <c r="BM667" s="9">
        <f ca="1"/>
        <v>61.531349050393665</v>
      </c>
      <c r="BN667" s="9">
        <v>61.980373570045408</v>
      </c>
    </row>
    <row r="668" spans="1:66" x14ac:dyDescent="0.25">
      <c r="A668" s="6">
        <v>77.900000000000006</v>
      </c>
      <c r="B668" s="7" t="b">
        <v>1</v>
      </c>
      <c r="U668" s="9"/>
      <c r="V668" s="9"/>
      <c r="W668" s="10"/>
      <c r="X668" s="20"/>
      <c r="Y668" s="20"/>
      <c r="Z668" s="20"/>
      <c r="AA668" s="20"/>
      <c r="AB668" s="20"/>
      <c r="AC668" s="20"/>
      <c r="AD668" s="20"/>
      <c r="AE668" s="20"/>
      <c r="AG668" s="9"/>
      <c r="AH668" s="9"/>
      <c r="AI668" s="10"/>
      <c r="AJ668" s="20"/>
      <c r="AK668" s="20"/>
      <c r="AL668" s="20"/>
      <c r="AM668" s="20"/>
      <c r="AN668" s="20"/>
      <c r="AO668" s="20"/>
      <c r="AP668" s="20"/>
      <c r="AQ668" s="20"/>
      <c r="AS668" s="9"/>
      <c r="AT668" s="9"/>
      <c r="AU668" s="10"/>
      <c r="AV668" s="20"/>
      <c r="AW668" s="20"/>
      <c r="AX668" s="20"/>
      <c r="AY668" s="20"/>
      <c r="AZ668" s="20"/>
      <c r="BA668" s="20"/>
      <c r="BB668" s="20"/>
      <c r="BC668" s="20"/>
      <c r="BE668" s="20">
        <v>0.2266051912568306</v>
      </c>
      <c r="BF668" s="9">
        <v>62.1</v>
      </c>
      <c r="BG668" s="9">
        <v>62.081330184200006</v>
      </c>
      <c r="BH668" s="9">
        <v>61.358778300888389</v>
      </c>
      <c r="BI668" s="9">
        <v>17.788426944283628</v>
      </c>
      <c r="BJ668" s="9">
        <v>63.075359442799972</v>
      </c>
      <c r="BK668" s="9">
        <v>61.592347888378718</v>
      </c>
      <c r="BL668" s="9">
        <v>57.218279735218104</v>
      </c>
      <c r="BM668" s="9">
        <f ca="1"/>
        <v>61.541268721497062</v>
      </c>
      <c r="BN668" s="9">
        <v>61.993193268411162</v>
      </c>
    </row>
    <row r="669" spans="1:66" x14ac:dyDescent="0.25">
      <c r="A669" s="6">
        <v>78.099999999999994</v>
      </c>
      <c r="B669" s="7" t="b">
        <v>1</v>
      </c>
      <c r="U669" s="9"/>
      <c r="V669" s="9"/>
      <c r="W669" s="10"/>
      <c r="X669" s="20"/>
      <c r="Y669" s="20"/>
      <c r="Z669" s="20"/>
      <c r="AA669" s="20"/>
      <c r="AB669" s="20"/>
      <c r="AC669" s="20"/>
      <c r="AD669" s="20"/>
      <c r="AE669" s="20"/>
      <c r="AG669" s="9"/>
      <c r="AH669" s="9"/>
      <c r="AI669" s="10"/>
      <c r="AJ669" s="20"/>
      <c r="AK669" s="20"/>
      <c r="AL669" s="20"/>
      <c r="AM669" s="20"/>
      <c r="AN669" s="20"/>
      <c r="AO669" s="20"/>
      <c r="AP669" s="20"/>
      <c r="AQ669" s="20"/>
      <c r="AS669" s="9"/>
      <c r="AT669" s="9"/>
      <c r="AU669" s="10"/>
      <c r="AV669" s="20"/>
      <c r="AW669" s="20"/>
      <c r="AX669" s="20"/>
      <c r="AY669" s="20"/>
      <c r="AZ669" s="20"/>
      <c r="BA669" s="20"/>
      <c r="BB669" s="20"/>
      <c r="BC669" s="20"/>
      <c r="BE669" s="20">
        <v>0.22694672131147542</v>
      </c>
      <c r="BF669" s="9">
        <v>62.1</v>
      </c>
      <c r="BG669" s="9">
        <v>62.092127527892686</v>
      </c>
      <c r="BH669" s="9">
        <v>61.369009199143896</v>
      </c>
      <c r="BI669" s="9">
        <v>17.819003328037809</v>
      </c>
      <c r="BJ669" s="9">
        <v>63.08725176359286</v>
      </c>
      <c r="BK669" s="9">
        <v>61.602770744417903</v>
      </c>
      <c r="BL669" s="9">
        <v>57.234077085658114</v>
      </c>
      <c r="BM669" s="9">
        <f ca="1"/>
        <v>61.551180317984631</v>
      </c>
      <c r="BN669" s="9">
        <v>62.006002589162108</v>
      </c>
    </row>
    <row r="670" spans="1:66" x14ac:dyDescent="0.25">
      <c r="A670" s="6">
        <v>78</v>
      </c>
      <c r="B670" s="7" t="b">
        <v>1</v>
      </c>
      <c r="U670" s="9"/>
      <c r="V670" s="9"/>
      <c r="W670" s="10"/>
      <c r="X670" s="20"/>
      <c r="Y670" s="20"/>
      <c r="Z670" s="20"/>
      <c r="AA670" s="20"/>
      <c r="AB670" s="20"/>
      <c r="AC670" s="20"/>
      <c r="AD670" s="20"/>
      <c r="AE670" s="20"/>
      <c r="AG670" s="9"/>
      <c r="AH670" s="9"/>
      <c r="AI670" s="10"/>
      <c r="AJ670" s="20"/>
      <c r="AK670" s="20"/>
      <c r="AL670" s="20"/>
      <c r="AM670" s="20"/>
      <c r="AN670" s="20"/>
      <c r="AO670" s="20"/>
      <c r="AP670" s="20"/>
      <c r="AQ670" s="20"/>
      <c r="AS670" s="9"/>
      <c r="AT670" s="9"/>
      <c r="AU670" s="10"/>
      <c r="AV670" s="20"/>
      <c r="AW670" s="20"/>
      <c r="AX670" s="20"/>
      <c r="AY670" s="20"/>
      <c r="AZ670" s="20"/>
      <c r="BA670" s="20"/>
      <c r="BB670" s="20"/>
      <c r="BC670" s="20"/>
      <c r="BE670" s="20">
        <v>0.22728825136612021</v>
      </c>
      <c r="BF670" s="9">
        <v>62.2</v>
      </c>
      <c r="BG670" s="9">
        <v>62.102915711510299</v>
      </c>
      <c r="BH670" s="9">
        <v>61.379233121595092</v>
      </c>
      <c r="BI670" s="9">
        <v>17.849593223230219</v>
      </c>
      <c r="BJ670" s="9">
        <v>63.099131174851451</v>
      </c>
      <c r="BK670" s="9">
        <v>61.613185943911837</v>
      </c>
      <c r="BL670" s="9">
        <v>57.249862553919002</v>
      </c>
      <c r="BM670" s="9">
        <f ca="1"/>
        <v>61.561083863892307</v>
      </c>
      <c r="BN670" s="9">
        <v>62.018801561381252</v>
      </c>
    </row>
    <row r="671" spans="1:66" x14ac:dyDescent="0.25">
      <c r="A671" s="6">
        <v>77.2</v>
      </c>
      <c r="B671" s="7" t="b">
        <v>1</v>
      </c>
      <c r="U671" s="9"/>
      <c r="V671" s="9"/>
      <c r="W671" s="10"/>
      <c r="X671" s="20"/>
      <c r="Y671" s="20"/>
      <c r="Z671" s="20"/>
      <c r="AA671" s="20"/>
      <c r="AB671" s="20"/>
      <c r="AC671" s="20"/>
      <c r="AD671" s="20"/>
      <c r="AE671" s="20"/>
      <c r="AG671" s="9"/>
      <c r="AH671" s="9"/>
      <c r="AI671" s="10"/>
      <c r="AJ671" s="20"/>
      <c r="AK671" s="20"/>
      <c r="AL671" s="20"/>
      <c r="AM671" s="20"/>
      <c r="AN671" s="20"/>
      <c r="AO671" s="20"/>
      <c r="AP671" s="20"/>
      <c r="AQ671" s="20"/>
      <c r="AS671" s="9"/>
      <c r="AT671" s="9"/>
      <c r="AU671" s="10"/>
      <c r="AV671" s="20"/>
      <c r="AW671" s="20"/>
      <c r="AX671" s="20"/>
      <c r="AY671" s="20"/>
      <c r="AZ671" s="20"/>
      <c r="BA671" s="20"/>
      <c r="BB671" s="20"/>
      <c r="BC671" s="20"/>
      <c r="BE671" s="20">
        <v>0.22762978142076504</v>
      </c>
      <c r="BF671" s="9">
        <v>62.2</v>
      </c>
      <c r="BG671" s="9">
        <v>62.113694764401004</v>
      </c>
      <c r="BH671" s="9">
        <v>61.389450092007372</v>
      </c>
      <c r="BI671" s="9">
        <v>17.880196641807341</v>
      </c>
      <c r="BJ671" s="9">
        <v>63.110997715978996</v>
      </c>
      <c r="BK671" s="9">
        <v>61.623593512232176</v>
      </c>
      <c r="BL671" s="9">
        <v>57.265636166772502</v>
      </c>
      <c r="BM671" s="9">
        <f ca="1"/>
        <v>61.570979383159141</v>
      </c>
      <c r="BN671" s="9">
        <v>62.031590214036015</v>
      </c>
    </row>
    <row r="672" spans="1:66" x14ac:dyDescent="0.25">
      <c r="A672" s="6">
        <v>77.3</v>
      </c>
      <c r="B672" s="7" t="b">
        <v>1</v>
      </c>
      <c r="U672" s="9"/>
      <c r="V672" s="9"/>
      <c r="W672" s="10"/>
      <c r="X672" s="20"/>
      <c r="Y672" s="20"/>
      <c r="Z672" s="20"/>
      <c r="AA672" s="20"/>
      <c r="AB672" s="20"/>
      <c r="AC672" s="20"/>
      <c r="AD672" s="20"/>
      <c r="AE672" s="20"/>
      <c r="AG672" s="9"/>
      <c r="AH672" s="9"/>
      <c r="AI672" s="10"/>
      <c r="AJ672" s="20"/>
      <c r="AK672" s="20"/>
      <c r="AL672" s="20"/>
      <c r="AM672" s="20"/>
      <c r="AN672" s="20"/>
      <c r="AO672" s="20"/>
      <c r="AP672" s="20"/>
      <c r="AQ672" s="20"/>
      <c r="AS672" s="9"/>
      <c r="AT672" s="9"/>
      <c r="AU672" s="10"/>
      <c r="AV672" s="20"/>
      <c r="AW672" s="20"/>
      <c r="AX672" s="20"/>
      <c r="AY672" s="20"/>
      <c r="AZ672" s="20"/>
      <c r="BA672" s="20"/>
      <c r="BB672" s="20"/>
      <c r="BC672" s="20"/>
      <c r="BE672" s="20">
        <v>0.22797131147540983</v>
      </c>
      <c r="BF672" s="9">
        <v>62.2</v>
      </c>
      <c r="BG672" s="9">
        <v>62.12446471579176</v>
      </c>
      <c r="BH672" s="9">
        <v>61.399660134052162</v>
      </c>
      <c r="BI672" s="9">
        <v>17.910813595731458</v>
      </c>
      <c r="BJ672" s="9">
        <v>63.122851426210794</v>
      </c>
      <c r="BK672" s="9">
        <v>61.633993474648726</v>
      </c>
      <c r="BL672" s="9">
        <v>57.281397950889954</v>
      </c>
      <c r="BM672" s="9">
        <f ca="1"/>
        <v>61.580866899627864</v>
      </c>
      <c r="BN672" s="9">
        <v>62.044368575978872</v>
      </c>
    </row>
    <row r="673" spans="1:66" x14ac:dyDescent="0.25">
      <c r="A673" s="6">
        <v>77.400000000000006</v>
      </c>
      <c r="B673" s="7" t="b">
        <v>1</v>
      </c>
      <c r="U673" s="9"/>
      <c r="V673" s="9"/>
      <c r="W673" s="10"/>
      <c r="X673" s="20"/>
      <c r="Y673" s="20"/>
      <c r="Z673" s="20"/>
      <c r="AA673" s="20"/>
      <c r="AB673" s="20"/>
      <c r="AC673" s="20"/>
      <c r="AD673" s="20"/>
      <c r="AE673" s="20"/>
      <c r="AG673" s="9"/>
      <c r="AH673" s="9"/>
      <c r="AI673" s="10"/>
      <c r="AJ673" s="20"/>
      <c r="AK673" s="20"/>
      <c r="AL673" s="20"/>
      <c r="AM673" s="20"/>
      <c r="AN673" s="20"/>
      <c r="AO673" s="20"/>
      <c r="AP673" s="20"/>
      <c r="AQ673" s="20"/>
      <c r="AS673" s="9"/>
      <c r="AT673" s="9"/>
      <c r="AU673" s="10"/>
      <c r="AV673" s="20"/>
      <c r="AW673" s="20"/>
      <c r="AX673" s="20"/>
      <c r="AY673" s="20"/>
      <c r="AZ673" s="20"/>
      <c r="BA673" s="20"/>
      <c r="BB673" s="20"/>
      <c r="BC673" s="20"/>
      <c r="BE673" s="20">
        <v>0.22831284153005466</v>
      </c>
      <c r="BF673" s="9">
        <v>62.2</v>
      </c>
      <c r="BG673" s="9">
        <v>62.135225594789006</v>
      </c>
      <c r="BH673" s="9">
        <v>61.409863271307294</v>
      </c>
      <c r="BI673" s="9">
        <v>17.94144409698076</v>
      </c>
      <c r="BJ673" s="9">
        <v>63.134692344615189</v>
      </c>
      <c r="BK673" s="9">
        <v>61.644385856329961</v>
      </c>
      <c r="BL673" s="9">
        <v>57.297147932842876</v>
      </c>
      <c r="BM673" s="9">
        <f ca="1"/>
        <v>61.590746437045453</v>
      </c>
      <c r="BN673" s="9">
        <v>62.057136675948044</v>
      </c>
    </row>
    <row r="674" spans="1:66" x14ac:dyDescent="0.25">
      <c r="A674" s="6">
        <v>77.7</v>
      </c>
      <c r="B674" s="7" t="b">
        <v>1</v>
      </c>
      <c r="U674" s="9"/>
      <c r="V674" s="9"/>
      <c r="W674" s="10"/>
      <c r="X674" s="20"/>
      <c r="Y674" s="20"/>
      <c r="Z674" s="20"/>
      <c r="AA674" s="20"/>
      <c r="AB674" s="20"/>
      <c r="AC674" s="20"/>
      <c r="AD674" s="20"/>
      <c r="AE674" s="20"/>
      <c r="AG674" s="9"/>
      <c r="AH674" s="9"/>
      <c r="AI674" s="10"/>
      <c r="AJ674" s="20"/>
      <c r="AK674" s="20"/>
      <c r="AL674" s="20"/>
      <c r="AM674" s="20"/>
      <c r="AN674" s="20"/>
      <c r="AO674" s="20"/>
      <c r="AP674" s="20"/>
      <c r="AQ674" s="20"/>
      <c r="AS674" s="9"/>
      <c r="AT674" s="9"/>
      <c r="AU674" s="10"/>
      <c r="AV674" s="20"/>
      <c r="AW674" s="20"/>
      <c r="AX674" s="20"/>
      <c r="AY674" s="20"/>
      <c r="AZ674" s="20"/>
      <c r="BA674" s="20"/>
      <c r="BB674" s="20"/>
      <c r="BC674" s="20"/>
      <c r="BE674" s="20">
        <v>0.22865437158469945</v>
      </c>
      <c r="BF674" s="9">
        <v>62.2</v>
      </c>
      <c r="BG674" s="9">
        <v>62.145977430379382</v>
      </c>
      <c r="BH674" s="9">
        <v>61.420059527257379</v>
      </c>
      <c r="BI674" s="9">
        <v>17.972088157549351</v>
      </c>
      <c r="BJ674" s="9">
        <v>63.146520510094568</v>
      </c>
      <c r="BK674" s="9">
        <v>61.654770682343674</v>
      </c>
      <c r="BL674" s="9">
        <v>57.312886139103405</v>
      </c>
      <c r="BM674" s="9">
        <f ca="1"/>
        <v>61.600618019063646</v>
      </c>
      <c r="BN674" s="9">
        <v>62.069894542568036</v>
      </c>
    </row>
    <row r="675" spans="1:66" x14ac:dyDescent="0.25">
      <c r="A675" s="6">
        <v>76.7</v>
      </c>
      <c r="B675" s="7" t="b">
        <v>1</v>
      </c>
      <c r="U675" s="9"/>
      <c r="V675" s="9"/>
      <c r="W675" s="10"/>
      <c r="X675" s="20"/>
      <c r="Y675" s="20"/>
      <c r="Z675" s="20"/>
      <c r="AA675" s="20"/>
      <c r="AB675" s="20"/>
      <c r="AC675" s="20"/>
      <c r="AD675" s="20"/>
      <c r="AE675" s="20"/>
      <c r="AG675" s="9"/>
      <c r="AH675" s="9"/>
      <c r="AI675" s="10"/>
      <c r="AJ675" s="20"/>
      <c r="AK675" s="20"/>
      <c r="AL675" s="20"/>
      <c r="AM675" s="20"/>
      <c r="AN675" s="20"/>
      <c r="AO675" s="20"/>
      <c r="AP675" s="20"/>
      <c r="AQ675" s="20"/>
      <c r="AS675" s="9"/>
      <c r="AT675" s="9"/>
      <c r="AU675" s="10"/>
      <c r="AV675" s="20"/>
      <c r="AW675" s="20"/>
      <c r="AX675" s="20"/>
      <c r="AY675" s="20"/>
      <c r="AZ675" s="20"/>
      <c r="BA675" s="20"/>
      <c r="BB675" s="20"/>
      <c r="BC675" s="20"/>
      <c r="BE675" s="20">
        <v>0.22899590163934427</v>
      </c>
      <c r="BF675" s="9">
        <v>62.2</v>
      </c>
      <c r="BG675" s="9">
        <v>62.156720251430421</v>
      </c>
      <c r="BH675" s="9">
        <v>61.430248925294805</v>
      </c>
      <c r="BI675" s="9">
        <v>18.002745789447236</v>
      </c>
      <c r="BJ675" s="9">
        <v>63.158335961386285</v>
      </c>
      <c r="BK675" s="9">
        <v>61.665147977657512</v>
      </c>
      <c r="BL675" s="9">
        <v>57.328612596044913</v>
      </c>
      <c r="BM675" s="9">
        <f ca="1"/>
        <v>61.610481669239526</v>
      </c>
      <c r="BN675" s="9">
        <v>62.082642204350378</v>
      </c>
    </row>
    <row r="676" spans="1:66" x14ac:dyDescent="0.25">
      <c r="A676" s="6">
        <v>76.900000000000006</v>
      </c>
      <c r="B676" s="7" t="b">
        <v>1</v>
      </c>
      <c r="U676" s="9"/>
      <c r="V676" s="9"/>
      <c r="W676" s="10"/>
      <c r="X676" s="20"/>
      <c r="Y676" s="20"/>
      <c r="Z676" s="20"/>
      <c r="AA676" s="20"/>
      <c r="AB676" s="20"/>
      <c r="AC676" s="20"/>
      <c r="AD676" s="20"/>
      <c r="AE676" s="20"/>
      <c r="AG676" s="9"/>
      <c r="AH676" s="9"/>
      <c r="AI676" s="10"/>
      <c r="AJ676" s="20"/>
      <c r="AK676" s="20"/>
      <c r="AL676" s="20"/>
      <c r="AM676" s="20"/>
      <c r="AN676" s="20"/>
      <c r="AO676" s="20"/>
      <c r="AP676" s="20"/>
      <c r="AQ676" s="20"/>
      <c r="AS676" s="9"/>
      <c r="AT676" s="9"/>
      <c r="AU676" s="10"/>
      <c r="AV676" s="20"/>
      <c r="AW676" s="20"/>
      <c r="AX676" s="20"/>
      <c r="AY676" s="20"/>
      <c r="AZ676" s="20"/>
      <c r="BA676" s="20"/>
      <c r="BB676" s="20"/>
      <c r="BC676" s="20"/>
      <c r="BE676" s="20">
        <v>0.22933743169398907</v>
      </c>
      <c r="BF676" s="9">
        <v>62.3</v>
      </c>
      <c r="BG676" s="9">
        <v>62.167454086691251</v>
      </c>
      <c r="BH676" s="9">
        <v>61.440431488719753</v>
      </c>
      <c r="BI676" s="9">
        <v>18.033417004700429</v>
      </c>
      <c r="BJ676" s="9">
        <v>63.170138737063667</v>
      </c>
      <c r="BK676" s="9">
        <v>61.675517767139617</v>
      </c>
      <c r="BL676" s="9">
        <v>57.344327329942431</v>
      </c>
      <c r="BM676" s="9">
        <f ca="1"/>
        <v>61.62033741103599</v>
      </c>
      <c r="BN676" s="9">
        <v>62.095379689694184</v>
      </c>
    </row>
    <row r="677" spans="1:66" x14ac:dyDescent="0.25">
      <c r="A677" s="6">
        <v>85</v>
      </c>
      <c r="B677" s="7" t="b">
        <v>1</v>
      </c>
      <c r="U677" s="9"/>
      <c r="V677" s="9"/>
      <c r="W677" s="10"/>
      <c r="X677" s="20"/>
      <c r="Y677" s="20"/>
      <c r="Z677" s="20"/>
      <c r="AA677" s="20"/>
      <c r="AB677" s="20"/>
      <c r="AC677" s="20"/>
      <c r="AD677" s="20"/>
      <c r="AE677" s="20"/>
      <c r="AG677" s="9"/>
      <c r="AH677" s="9"/>
      <c r="AI677" s="10"/>
      <c r="AJ677" s="20"/>
      <c r="AK677" s="20"/>
      <c r="AL677" s="20"/>
      <c r="AM677" s="20"/>
      <c r="AN677" s="20"/>
      <c r="AO677" s="20"/>
      <c r="AP677" s="20"/>
      <c r="AQ677" s="20"/>
      <c r="AS677" s="9"/>
      <c r="AT677" s="9"/>
      <c r="AU677" s="10"/>
      <c r="AV677" s="20"/>
      <c r="AW677" s="20"/>
      <c r="AX677" s="20"/>
      <c r="AY677" s="20"/>
      <c r="AZ677" s="20"/>
      <c r="BA677" s="20"/>
      <c r="BB677" s="20"/>
      <c r="BC677" s="20"/>
      <c r="BE677" s="20">
        <v>0.22967896174863389</v>
      </c>
      <c r="BF677" s="9">
        <v>62.3</v>
      </c>
      <c r="BG677" s="9">
        <v>62.178178964793275</v>
      </c>
      <c r="BH677" s="9">
        <v>61.450607240741114</v>
      </c>
      <c r="BI677" s="9">
        <v>18.064101815350888</v>
      </c>
      <c r="BJ677" s="9">
        <v>63.181928875536933</v>
      </c>
      <c r="BK677" s="9">
        <v>61.685880075559119</v>
      </c>
      <c r="BL677" s="9">
        <v>57.360030366973248</v>
      </c>
      <c r="BM677" s="9">
        <f ca="1"/>
        <v>61.630185267822355</v>
      </c>
      <c r="BN677" s="9">
        <v>62.108107026886799</v>
      </c>
    </row>
    <row r="678" spans="1:66" x14ac:dyDescent="0.25">
      <c r="A678" s="6">
        <v>83</v>
      </c>
      <c r="B678" s="7" t="b">
        <v>1</v>
      </c>
      <c r="U678" s="9"/>
      <c r="V678" s="9"/>
      <c r="W678" s="10"/>
      <c r="X678" s="20"/>
      <c r="Y678" s="20"/>
      <c r="Z678" s="20"/>
      <c r="AA678" s="20"/>
      <c r="AB678" s="20"/>
      <c r="AC678" s="20"/>
      <c r="AD678" s="20"/>
      <c r="AE678" s="20"/>
      <c r="AG678" s="9"/>
      <c r="AH678" s="9"/>
      <c r="AI678" s="10"/>
      <c r="AJ678" s="20"/>
      <c r="AK678" s="20"/>
      <c r="AL678" s="20"/>
      <c r="AM678" s="20"/>
      <c r="AN678" s="20"/>
      <c r="AO678" s="20"/>
      <c r="AP678" s="20"/>
      <c r="AQ678" s="20"/>
      <c r="AS678" s="9"/>
      <c r="AT678" s="9"/>
      <c r="AU678" s="10"/>
      <c r="AV678" s="20"/>
      <c r="AW678" s="20"/>
      <c r="AX678" s="20"/>
      <c r="AY678" s="20"/>
      <c r="AZ678" s="20"/>
      <c r="BA678" s="20"/>
      <c r="BB678" s="20"/>
      <c r="BC678" s="20"/>
      <c r="BE678" s="20">
        <v>0.23002049180327869</v>
      </c>
      <c r="BF678" s="9">
        <v>62.3</v>
      </c>
      <c r="BG678" s="9">
        <v>62.188894914250866</v>
      </c>
      <c r="BH678" s="9">
        <v>61.460776204476829</v>
      </c>
      <c r="BI678" s="9">
        <v>18.094800233456624</v>
      </c>
      <c r="BJ678" s="9">
        <v>63.193706415054187</v>
      </c>
      <c r="BK678" s="9">
        <v>61.696234927586787</v>
      </c>
      <c r="BL678" s="9">
        <v>57.375721733217333</v>
      </c>
      <c r="BM678" s="9">
        <f ca="1"/>
        <v>61.640025262874858</v>
      </c>
      <c r="BN678" s="9">
        <v>62.120824244104433</v>
      </c>
    </row>
    <row r="679" spans="1:66" x14ac:dyDescent="0.25">
      <c r="A679" s="6">
        <v>81</v>
      </c>
      <c r="B679" s="7" t="b">
        <v>1</v>
      </c>
      <c r="U679" s="9"/>
      <c r="V679" s="9"/>
      <c r="W679" s="10"/>
      <c r="X679" s="20"/>
      <c r="Y679" s="20"/>
      <c r="Z679" s="20"/>
      <c r="AA679" s="20"/>
      <c r="AB679" s="20"/>
      <c r="AC679" s="20"/>
      <c r="AD679" s="20"/>
      <c r="AE679" s="20"/>
      <c r="AG679" s="9"/>
      <c r="AH679" s="9"/>
      <c r="AI679" s="10"/>
      <c r="AJ679" s="20"/>
      <c r="AK679" s="20"/>
      <c r="AL679" s="20"/>
      <c r="AM679" s="20"/>
      <c r="AN679" s="20"/>
      <c r="AO679" s="20"/>
      <c r="AP679" s="20"/>
      <c r="AQ679" s="20"/>
      <c r="AS679" s="9"/>
      <c r="AT679" s="9"/>
      <c r="AU679" s="10"/>
      <c r="AV679" s="20"/>
      <c r="AW679" s="20"/>
      <c r="AX679" s="20"/>
      <c r="AY679" s="20"/>
      <c r="AZ679" s="20"/>
      <c r="BA679" s="20"/>
      <c r="BB679" s="20"/>
      <c r="BC679" s="20"/>
      <c r="BE679" s="20">
        <v>0.23036202185792351</v>
      </c>
      <c r="BF679" s="9">
        <v>62.3</v>
      </c>
      <c r="BG679" s="9">
        <v>62.199601963462065</v>
      </c>
      <c r="BH679" s="9">
        <v>61.470938402954594</v>
      </c>
      <c r="BI679" s="9">
        <v>18.125512271091701</v>
      </c>
      <c r="BJ679" s="9">
        <v>63.205471393702325</v>
      </c>
      <c r="BK679" s="9">
        <v>61.706582347795582</v>
      </c>
      <c r="BL679" s="9">
        <v>57.39140145465791</v>
      </c>
      <c r="BM679" s="9">
        <f ca="1"/>
        <v>61.64985741937717</v>
      </c>
      <c r="BN679" s="9">
        <v>62.133531369412744</v>
      </c>
    </row>
    <row r="680" spans="1:66" x14ac:dyDescent="0.25">
      <c r="A680" s="6">
        <v>80</v>
      </c>
      <c r="B680" s="7" t="b">
        <v>1</v>
      </c>
      <c r="U680" s="9"/>
      <c r="V680" s="9"/>
      <c r="W680" s="10"/>
      <c r="X680" s="20"/>
      <c r="Y680" s="20"/>
      <c r="Z680" s="20"/>
      <c r="AA680" s="20"/>
      <c r="AB680" s="20"/>
      <c r="AC680" s="20"/>
      <c r="AD680" s="20"/>
      <c r="AE680" s="20"/>
      <c r="AG680" s="9"/>
      <c r="AH680" s="9"/>
      <c r="AI680" s="10"/>
      <c r="AJ680" s="20"/>
      <c r="AK680" s="20"/>
      <c r="AL680" s="20"/>
      <c r="AM680" s="20"/>
      <c r="AN680" s="20"/>
      <c r="AO680" s="20"/>
      <c r="AP680" s="20"/>
      <c r="AQ680" s="20"/>
      <c r="AS680" s="9"/>
      <c r="AT680" s="9"/>
      <c r="AU680" s="10"/>
      <c r="AV680" s="20"/>
      <c r="AW680" s="20"/>
      <c r="AX680" s="20"/>
      <c r="AY680" s="20"/>
      <c r="AZ680" s="20"/>
      <c r="BA680" s="20"/>
      <c r="BB680" s="20"/>
      <c r="BC680" s="20"/>
      <c r="BE680" s="20">
        <v>0.23070355191256831</v>
      </c>
      <c r="BF680" s="9">
        <v>62.3</v>
      </c>
      <c r="BG680" s="9">
        <v>62.210300140709187</v>
      </c>
      <c r="BH680" s="9">
        <v>61.481093859112029</v>
      </c>
      <c r="BI680" s="9">
        <v>18.15623794034623</v>
      </c>
      <c r="BJ680" s="9">
        <v>63.217223849408001</v>
      </c>
      <c r="BK680" s="9">
        <v>61.716922360661187</v>
      </c>
      <c r="BL680" s="9">
        <v>57.407069557181927</v>
      </c>
      <c r="BM680" s="9">
        <f ca="1"/>
        <v>61.659681760420924</v>
      </c>
      <c r="BN680" s="9">
        <v>62.146228430767493</v>
      </c>
    </row>
    <row r="681" spans="1:66" x14ac:dyDescent="0.25">
      <c r="A681" s="6">
        <v>79.7</v>
      </c>
      <c r="B681" s="7" t="b">
        <v>1</v>
      </c>
      <c r="U681" s="9"/>
      <c r="V681" s="9"/>
      <c r="W681" s="10"/>
      <c r="X681" s="20"/>
      <c r="Y681" s="20"/>
      <c r="Z681" s="20"/>
      <c r="AA681" s="20"/>
      <c r="AB681" s="20"/>
      <c r="AC681" s="20"/>
      <c r="AD681" s="20"/>
      <c r="AE681" s="20"/>
      <c r="AG681" s="9"/>
      <c r="AH681" s="9"/>
      <c r="AI681" s="10"/>
      <c r="AJ681" s="20"/>
      <c r="AK681" s="20"/>
      <c r="AL681" s="20"/>
      <c r="AM681" s="20"/>
      <c r="AN681" s="20"/>
      <c r="AO681" s="20"/>
      <c r="AP681" s="20"/>
      <c r="AQ681" s="20"/>
      <c r="AS681" s="9"/>
      <c r="AT681" s="9"/>
      <c r="AU681" s="10"/>
      <c r="AV681" s="20"/>
      <c r="AW681" s="20"/>
      <c r="AX681" s="20"/>
      <c r="AY681" s="20"/>
      <c r="AZ681" s="20"/>
      <c r="BA681" s="20"/>
      <c r="BB681" s="20"/>
      <c r="BC681" s="20"/>
      <c r="BE681" s="20">
        <v>0.23104508196721313</v>
      </c>
      <c r="BF681" s="9">
        <v>62.3</v>
      </c>
      <c r="BG681" s="9">
        <v>62.220989474159587</v>
      </c>
      <c r="BH681" s="9">
        <v>61.491242595797694</v>
      </c>
      <c r="BI681" s="9">
        <v>18.186977253326461</v>
      </c>
      <c r="BJ681" s="9">
        <v>63.228963819938492</v>
      </c>
      <c r="BK681" s="9">
        <v>61.727254990562606</v>
      </c>
      <c r="BL681" s="9">
        <v>57.422726066580552</v>
      </c>
      <c r="BM681" s="9">
        <f ca="1"/>
        <v>61.669498309006229</v>
      </c>
      <c r="BN681" s="9">
        <v>62.158915456015109</v>
      </c>
    </row>
    <row r="682" spans="1:66" x14ac:dyDescent="0.25">
      <c r="A682" s="6">
        <v>79.5</v>
      </c>
      <c r="B682" s="7" t="b">
        <v>1</v>
      </c>
      <c r="U682" s="9"/>
      <c r="V682" s="9"/>
      <c r="W682" s="10"/>
      <c r="X682" s="20"/>
      <c r="Y682" s="20"/>
      <c r="Z682" s="20"/>
      <c r="AA682" s="20"/>
      <c r="AB682" s="20"/>
      <c r="AC682" s="20"/>
      <c r="AD682" s="20"/>
      <c r="AE682" s="20"/>
      <c r="AG682" s="9"/>
      <c r="AH682" s="9"/>
      <c r="AI682" s="10"/>
      <c r="AJ682" s="20"/>
      <c r="AK682" s="20"/>
      <c r="AL682" s="20"/>
      <c r="AM682" s="20"/>
      <c r="AN682" s="20"/>
      <c r="AO682" s="20"/>
      <c r="AP682" s="20"/>
      <c r="AQ682" s="20"/>
      <c r="AS682" s="9"/>
      <c r="AT682" s="9"/>
      <c r="AU682" s="10"/>
      <c r="AV682" s="20"/>
      <c r="AW682" s="20"/>
      <c r="AX682" s="20"/>
      <c r="AY682" s="20"/>
      <c r="AZ682" s="20"/>
      <c r="BA682" s="20"/>
      <c r="BB682" s="20"/>
      <c r="BC682" s="20"/>
      <c r="BE682" s="20">
        <v>0.23138661202185792</v>
      </c>
      <c r="BF682" s="9">
        <v>62.4</v>
      </c>
      <c r="BG682" s="9">
        <v>62.231669991866262</v>
      </c>
      <c r="BH682" s="9">
        <v>61.501384635771075</v>
      </c>
      <c r="BI682" s="9">
        <v>18.217730222154753</v>
      </c>
      <c r="BJ682" s="9">
        <v>63.240691342902714</v>
      </c>
      <c r="BK682" s="9">
        <v>61.737580261782689</v>
      </c>
      <c r="BL682" s="9">
        <v>57.438371008549694</v>
      </c>
      <c r="BM682" s="9">
        <f ca="1"/>
        <v>61.679307088042236</v>
      </c>
      <c r="BN682" s="9">
        <v>62.171592472893309</v>
      </c>
    </row>
    <row r="683" spans="1:66" x14ac:dyDescent="0.25">
      <c r="A683" s="6">
        <v>79.3</v>
      </c>
      <c r="B683" s="7" t="b">
        <v>1</v>
      </c>
      <c r="U683" s="9"/>
      <c r="V683" s="9"/>
      <c r="W683" s="10"/>
      <c r="X683" s="20"/>
      <c r="Y683" s="20"/>
      <c r="Z683" s="20"/>
      <c r="AA683" s="20"/>
      <c r="AB683" s="20"/>
      <c r="AC683" s="20"/>
      <c r="AD683" s="20"/>
      <c r="AE683" s="20"/>
      <c r="AG683" s="9"/>
      <c r="AH683" s="9"/>
      <c r="AI683" s="10"/>
      <c r="AJ683" s="20"/>
      <c r="AK683" s="20"/>
      <c r="AL683" s="20"/>
      <c r="AM683" s="20"/>
      <c r="AN683" s="20"/>
      <c r="AO683" s="20"/>
      <c r="AP683" s="20"/>
      <c r="AQ683" s="20"/>
      <c r="AS683" s="9"/>
      <c r="AT683" s="9"/>
      <c r="AU683" s="10"/>
      <c r="AV683" s="20"/>
      <c r="AW683" s="20"/>
      <c r="AX683" s="20"/>
      <c r="AY683" s="20"/>
      <c r="AZ683" s="20"/>
      <c r="BA683" s="20"/>
      <c r="BB683" s="20"/>
      <c r="BC683" s="20"/>
      <c r="BE683" s="20">
        <v>0.23172814207650272</v>
      </c>
      <c r="BF683" s="9">
        <v>62.4</v>
      </c>
      <c r="BG683" s="9">
        <v>62.242341721768518</v>
      </c>
      <c r="BH683" s="9">
        <v>61.511520001703587</v>
      </c>
      <c r="BI683" s="9">
        <v>18.248496858969634</v>
      </c>
      <c r="BJ683" s="9">
        <v>63.252406455752052</v>
      </c>
      <c r="BK683" s="9">
        <v>61.747898198508707</v>
      </c>
      <c r="BL683" s="9">
        <v>57.454004408690466</v>
      </c>
      <c r="BM683" s="9">
        <f ca="1"/>
        <v>61.689108120347569</v>
      </c>
      <c r="BN683" s="9">
        <v>62.184259509031719</v>
      </c>
    </row>
    <row r="684" spans="1:66" x14ac:dyDescent="0.25">
      <c r="A684" s="6">
        <v>79.099999999999994</v>
      </c>
      <c r="B684" s="7" t="b">
        <v>1</v>
      </c>
      <c r="U684" s="9"/>
      <c r="V684" s="9"/>
      <c r="W684" s="10"/>
      <c r="X684" s="20"/>
      <c r="Y684" s="20"/>
      <c r="Z684" s="20"/>
      <c r="AA684" s="20"/>
      <c r="AB684" s="20"/>
      <c r="AC684" s="20"/>
      <c r="AD684" s="20"/>
      <c r="AE684" s="20"/>
      <c r="AG684" s="9"/>
      <c r="AH684" s="9"/>
      <c r="AI684" s="10"/>
      <c r="AJ684" s="20"/>
      <c r="AK684" s="20"/>
      <c r="AL684" s="20"/>
      <c r="AM684" s="20"/>
      <c r="AN684" s="20"/>
      <c r="AO684" s="20"/>
      <c r="AP684" s="20"/>
      <c r="AQ684" s="20"/>
      <c r="AS684" s="9"/>
      <c r="AT684" s="9"/>
      <c r="AU684" s="10"/>
      <c r="AV684" s="20"/>
      <c r="AW684" s="20"/>
      <c r="AX684" s="20"/>
      <c r="AY684" s="20"/>
      <c r="AZ684" s="20"/>
      <c r="BA684" s="20"/>
      <c r="BB684" s="20"/>
      <c r="BC684" s="20"/>
      <c r="BE684" s="20">
        <v>0.23206967213114754</v>
      </c>
      <c r="BF684" s="9">
        <v>62.4</v>
      </c>
      <c r="BG684" s="9">
        <v>62.253004691692645</v>
      </c>
      <c r="BH684" s="9">
        <v>61.521648716178696</v>
      </c>
      <c r="BI684" s="9">
        <v>18.279277175925838</v>
      </c>
      <c r="BJ684" s="9">
        <v>63.264109195781337</v>
      </c>
      <c r="BK684" s="9">
        <v>61.758208824832941</v>
      </c>
      <c r="BL684" s="9">
        <v>57.469626292509687</v>
      </c>
      <c r="BM684" s="9">
        <f ca="1"/>
        <v>61.698901428650871</v>
      </c>
      <c r="BN684" s="9">
        <v>62.196916591952444</v>
      </c>
    </row>
    <row r="685" spans="1:66" x14ac:dyDescent="0.25">
      <c r="A685" s="6">
        <v>78.900000000000006</v>
      </c>
      <c r="B685" s="7" t="b">
        <v>1</v>
      </c>
      <c r="U685" s="9"/>
      <c r="V685" s="9"/>
      <c r="W685" s="10"/>
      <c r="X685" s="20"/>
      <c r="Y685" s="20"/>
      <c r="Z685" s="20"/>
      <c r="AA685" s="20"/>
      <c r="AB685" s="20"/>
      <c r="AC685" s="20"/>
      <c r="AD685" s="20"/>
      <c r="AE685" s="20"/>
      <c r="AG685" s="9"/>
      <c r="AH685" s="9"/>
      <c r="AI685" s="10"/>
      <c r="AJ685" s="20"/>
      <c r="AK685" s="20"/>
      <c r="AL685" s="20"/>
      <c r="AM685" s="20"/>
      <c r="AN685" s="20"/>
      <c r="AO685" s="20"/>
      <c r="AP685" s="20"/>
      <c r="AQ685" s="20"/>
      <c r="AS685" s="9"/>
      <c r="AT685" s="9"/>
      <c r="AU685" s="10"/>
      <c r="AV685" s="20"/>
      <c r="AW685" s="20"/>
      <c r="AX685" s="20"/>
      <c r="AY685" s="20"/>
      <c r="AZ685" s="20"/>
      <c r="BA685" s="20"/>
      <c r="BB685" s="20"/>
      <c r="BC685" s="20"/>
      <c r="BE685" s="20">
        <v>0.23241120218579234</v>
      </c>
      <c r="BF685" s="9">
        <v>62.5</v>
      </c>
      <c r="BG685" s="9">
        <v>62.263658929352559</v>
      </c>
      <c r="BH685" s="9">
        <v>61.531770801692609</v>
      </c>
      <c r="BI685" s="9">
        <v>18.310071185194314</v>
      </c>
      <c r="BJ685" s="9">
        <v>63.275799600129673</v>
      </c>
      <c r="BK685" s="9">
        <v>61.768512164753112</v>
      </c>
      <c r="BL685" s="9">
        <v>57.485236685420361</v>
      </c>
      <c r="BM685" s="9">
        <f ca="1"/>
        <v>61.708687035591332</v>
      </c>
      <c r="BN685" s="9">
        <v>62.209563749070654</v>
      </c>
    </row>
    <row r="686" spans="1:66" x14ac:dyDescent="0.25">
      <c r="A686" s="6">
        <v>78.8</v>
      </c>
      <c r="B686" s="7" t="b">
        <v>1</v>
      </c>
      <c r="U686" s="9"/>
      <c r="V686" s="9"/>
      <c r="W686" s="10"/>
      <c r="X686" s="20"/>
      <c r="Y686" s="20"/>
      <c r="Z686" s="20"/>
      <c r="AA686" s="20"/>
      <c r="AB686" s="20"/>
      <c r="AC686" s="20"/>
      <c r="AD686" s="20"/>
      <c r="AE686" s="20"/>
      <c r="AG686" s="9"/>
      <c r="AH686" s="9"/>
      <c r="AI686" s="10"/>
      <c r="AJ686" s="20"/>
      <c r="AK686" s="20"/>
      <c r="AL686" s="20"/>
      <c r="AM686" s="20"/>
      <c r="AN686" s="20"/>
      <c r="AO686" s="20"/>
      <c r="AP686" s="20"/>
      <c r="AQ686" s="20"/>
      <c r="AS686" s="9"/>
      <c r="AT686" s="9"/>
      <c r="AU686" s="10"/>
      <c r="AV686" s="20"/>
      <c r="AW686" s="20"/>
      <c r="AX686" s="20"/>
      <c r="AY686" s="20"/>
      <c r="AZ686" s="20"/>
      <c r="BA686" s="20"/>
      <c r="BB686" s="20"/>
      <c r="BC686" s="20"/>
      <c r="BE686" s="20">
        <v>0.23275273224043716</v>
      </c>
      <c r="BF686" s="9">
        <v>62.5</v>
      </c>
      <c r="BG686" s="9">
        <v>62.274304462350443</v>
      </c>
      <c r="BH686" s="9">
        <v>61.541886280654822</v>
      </c>
      <c r="BI686" s="9">
        <v>18.340878898962242</v>
      </c>
      <c r="BJ686" s="9">
        <v>63.28747770578142</v>
      </c>
      <c r="BK686" s="9">
        <v>61.778808242173064</v>
      </c>
      <c r="BL686" s="9">
        <v>57.500835612742186</v>
      </c>
      <c r="BM686" s="9">
        <f ca="1"/>
        <v>61.718464963719143</v>
      </c>
      <c r="BN686" s="9">
        <v>62.22220100769519</v>
      </c>
    </row>
    <row r="687" spans="1:66" x14ac:dyDescent="0.25">
      <c r="A687" s="6">
        <v>78.7</v>
      </c>
      <c r="B687" s="7" t="b">
        <v>1</v>
      </c>
      <c r="U687" s="9"/>
      <c r="V687" s="9"/>
      <c r="W687" s="10"/>
      <c r="X687" s="20"/>
      <c r="Y687" s="20"/>
      <c r="Z687" s="20"/>
      <c r="AA687" s="20"/>
      <c r="AB687" s="20"/>
      <c r="AC687" s="20"/>
      <c r="AD687" s="20"/>
      <c r="AE687" s="20"/>
      <c r="AG687" s="9"/>
      <c r="AH687" s="9"/>
      <c r="AI687" s="10"/>
      <c r="AJ687" s="20"/>
      <c r="AK687" s="20"/>
      <c r="AL687" s="20"/>
      <c r="AM687" s="20"/>
      <c r="AN687" s="20"/>
      <c r="AO687" s="20"/>
      <c r="AP687" s="20"/>
      <c r="AQ687" s="20"/>
      <c r="AS687" s="9"/>
      <c r="AT687" s="9"/>
      <c r="AU687" s="10"/>
      <c r="AV687" s="20"/>
      <c r="AW687" s="20"/>
      <c r="AX687" s="20"/>
      <c r="AY687" s="20"/>
      <c r="AZ687" s="20"/>
      <c r="BA687" s="20"/>
      <c r="BB687" s="20"/>
      <c r="BC687" s="20"/>
      <c r="BE687" s="20">
        <v>0.23309426229508196</v>
      </c>
      <c r="BF687" s="9">
        <v>62.5</v>
      </c>
      <c r="BG687" s="9">
        <v>62.28494131817741</v>
      </c>
      <c r="BH687" s="9">
        <v>61.551995175388498</v>
      </c>
      <c r="BI687" s="9">
        <v>18.371700329433107</v>
      </c>
      <c r="BJ687" s="9">
        <v>63.299143549566999</v>
      </c>
      <c r="BK687" s="9">
        <v>61.789097080903176</v>
      </c>
      <c r="BL687" s="9">
        <v>57.516423099701981</v>
      </c>
      <c r="BM687" s="9">
        <f ca="1"/>
        <v>61.728235235496037</v>
      </c>
      <c r="BN687" s="9">
        <v>62.234828395029147</v>
      </c>
    </row>
    <row r="688" spans="1:66" x14ac:dyDescent="0.25">
      <c r="A688" s="6">
        <v>78.599999999999994</v>
      </c>
      <c r="B688" s="7" t="b">
        <v>1</v>
      </c>
      <c r="U688" s="9"/>
      <c r="V688" s="9"/>
      <c r="W688" s="10"/>
      <c r="X688" s="20"/>
      <c r="Y688" s="20"/>
      <c r="Z688" s="20"/>
      <c r="AA688" s="20"/>
      <c r="AB688" s="20"/>
      <c r="AC688" s="20"/>
      <c r="AD688" s="20"/>
      <c r="AE688" s="20"/>
      <c r="AG688" s="9"/>
      <c r="AH688" s="9"/>
      <c r="AI688" s="10"/>
      <c r="AJ688" s="20"/>
      <c r="AK688" s="20"/>
      <c r="AL688" s="20"/>
      <c r="AM688" s="20"/>
      <c r="AN688" s="20"/>
      <c r="AO688" s="20"/>
      <c r="AP688" s="20"/>
      <c r="AQ688" s="20"/>
      <c r="AS688" s="9"/>
      <c r="AT688" s="9"/>
      <c r="AU688" s="10"/>
      <c r="AV688" s="20"/>
      <c r="AW688" s="20"/>
      <c r="AX688" s="20"/>
      <c r="AY688" s="20"/>
      <c r="AZ688" s="20"/>
      <c r="BA688" s="20"/>
      <c r="BB688" s="20"/>
      <c r="BC688" s="20"/>
      <c r="BE688" s="20">
        <v>0.23343579234972678</v>
      </c>
      <c r="BF688" s="9">
        <v>62.5</v>
      </c>
      <c r="BG688" s="9">
        <v>62.295569524214116</v>
      </c>
      <c r="BH688" s="9">
        <v>61.562097508130968</v>
      </c>
      <c r="BI688" s="9">
        <v>18.402535488826683</v>
      </c>
      <c r="BJ688" s="9">
        <v>63.310797168163852</v>
      </c>
      <c r="BK688" s="9">
        <v>61.799378704660988</v>
      </c>
      <c r="BL688" s="9">
        <v>57.531999171434222</v>
      </c>
      <c r="BM688" s="9">
        <f ca="1"/>
        <v>61.737997873295726</v>
      </c>
      <c r="BN688" s="9">
        <v>62.247445938170415</v>
      </c>
    </row>
    <row r="689" spans="1:66" x14ac:dyDescent="0.25">
      <c r="A689" s="6">
        <v>78.5</v>
      </c>
      <c r="B689" s="7" t="b">
        <v>1</v>
      </c>
      <c r="U689" s="9"/>
      <c r="V689" s="9"/>
      <c r="W689" s="10"/>
      <c r="X689" s="20"/>
      <c r="Y689" s="20"/>
      <c r="Z689" s="20"/>
      <c r="AA689" s="20"/>
      <c r="AB689" s="20"/>
      <c r="AC689" s="20"/>
      <c r="AD689" s="20"/>
      <c r="AE689" s="20"/>
      <c r="AG689" s="9"/>
      <c r="AH689" s="9"/>
      <c r="AI689" s="10"/>
      <c r="AJ689" s="20"/>
      <c r="AK689" s="20"/>
      <c r="AL689" s="20"/>
      <c r="AM689" s="20"/>
      <c r="AN689" s="20"/>
      <c r="AO689" s="20"/>
      <c r="AP689" s="20"/>
      <c r="AQ689" s="20"/>
      <c r="AS689" s="9"/>
      <c r="AT689" s="9"/>
      <c r="AU689" s="10"/>
      <c r="AV689" s="20"/>
      <c r="AW689" s="20"/>
      <c r="AX689" s="20"/>
      <c r="AY689" s="20"/>
      <c r="AZ689" s="20"/>
      <c r="BA689" s="20"/>
      <c r="BB689" s="20"/>
      <c r="BC689" s="20"/>
      <c r="BE689" s="20">
        <v>0.23377732240437157</v>
      </c>
      <c r="BF689" s="9">
        <v>62.5</v>
      </c>
      <c r="BG689" s="9">
        <v>62.306189107731399</v>
      </c>
      <c r="BH689" s="9">
        <v>61.572193301034254</v>
      </c>
      <c r="BI689" s="9">
        <v>18.433384389379079</v>
      </c>
      <c r="BJ689" s="9">
        <v>63.322438598097243</v>
      </c>
      <c r="BK689" s="9">
        <v>61.809653137071685</v>
      </c>
      <c r="BL689" s="9">
        <v>57.547563852981469</v>
      </c>
      <c r="BM689" s="9">
        <f ca="1"/>
        <v>61.747752899404475</v>
      </c>
      <c r="BN689" s="9">
        <v>62.26005366411232</v>
      </c>
    </row>
    <row r="690" spans="1:66" x14ac:dyDescent="0.25">
      <c r="A690" s="6">
        <v>78.400000000000006</v>
      </c>
      <c r="B690" s="7" t="b">
        <v>1</v>
      </c>
      <c r="U690" s="9"/>
      <c r="V690" s="9"/>
      <c r="W690" s="10"/>
      <c r="X690" s="20"/>
      <c r="Y690" s="20"/>
      <c r="Z690" s="20"/>
      <c r="AA690" s="20"/>
      <c r="AB690" s="20"/>
      <c r="AC690" s="20"/>
      <c r="AD690" s="20"/>
      <c r="AE690" s="20"/>
      <c r="AG690" s="9"/>
      <c r="AH690" s="9"/>
      <c r="AI690" s="10"/>
      <c r="AJ690" s="20"/>
      <c r="AK690" s="20"/>
      <c r="AL690" s="20"/>
      <c r="AM690" s="20"/>
      <c r="AN690" s="20"/>
      <c r="AO690" s="20"/>
      <c r="AP690" s="20"/>
      <c r="AQ690" s="20"/>
      <c r="AS690" s="9"/>
      <c r="AT690" s="9"/>
      <c r="AU690" s="10"/>
      <c r="AV690" s="20"/>
      <c r="AW690" s="20"/>
      <c r="AX690" s="20"/>
      <c r="AY690" s="20"/>
      <c r="AZ690" s="20"/>
      <c r="BA690" s="20"/>
      <c r="BB690" s="20"/>
      <c r="BC690" s="20"/>
      <c r="BE690" s="20">
        <v>0.2341188524590164</v>
      </c>
      <c r="BF690" s="9">
        <v>62.5</v>
      </c>
      <c r="BG690" s="9">
        <v>62.316800095890926</v>
      </c>
      <c r="BH690" s="9">
        <v>61.582282576165625</v>
      </c>
      <c r="BI690" s="9">
        <v>18.464247043342805</v>
      </c>
      <c r="BJ690" s="9">
        <v>63.334067875741198</v>
      </c>
      <c r="BK690" s="9">
        <v>61.819920401668632</v>
      </c>
      <c r="BL690" s="9">
        <v>57.563117169294856</v>
      </c>
      <c r="BM690" s="9">
        <f ca="1"/>
        <v>61.757500336021508</v>
      </c>
      <c r="BN690" s="9">
        <v>62.272651599744123</v>
      </c>
    </row>
    <row r="691" spans="1:66" x14ac:dyDescent="0.25">
      <c r="A691" s="6">
        <v>78.2</v>
      </c>
      <c r="B691" s="7" t="b">
        <v>1</v>
      </c>
      <c r="U691" s="9"/>
      <c r="V691" s="9"/>
      <c r="W691" s="10"/>
      <c r="X691" s="20"/>
      <c r="Y691" s="20"/>
      <c r="Z691" s="20"/>
      <c r="AA691" s="20"/>
      <c r="AB691" s="20"/>
      <c r="AC691" s="20"/>
      <c r="AD691" s="20"/>
      <c r="AE691" s="20"/>
      <c r="AG691" s="9"/>
      <c r="AH691" s="9"/>
      <c r="AI691" s="10"/>
      <c r="AJ691" s="20"/>
      <c r="AK691" s="20"/>
      <c r="AL691" s="20"/>
      <c r="AM691" s="20"/>
      <c r="AN691" s="20"/>
      <c r="AO691" s="20"/>
      <c r="AP691" s="20"/>
      <c r="AQ691" s="20"/>
      <c r="AS691" s="9"/>
      <c r="AT691" s="9"/>
      <c r="AU691" s="10"/>
      <c r="AV691" s="20"/>
      <c r="AW691" s="20"/>
      <c r="AX691" s="20"/>
      <c r="AY691" s="20"/>
      <c r="AZ691" s="20"/>
      <c r="BA691" s="20"/>
      <c r="BB691" s="20"/>
      <c r="BC691" s="20"/>
      <c r="BE691" s="20">
        <v>0.23446038251366119</v>
      </c>
      <c r="BF691" s="9">
        <v>62.5</v>
      </c>
      <c r="BG691" s="9">
        <v>62.327402515745788</v>
      </c>
      <c r="BH691" s="9">
        <v>61.592365355507994</v>
      </c>
      <c r="BI691" s="9">
        <v>18.495123462986708</v>
      </c>
      <c r="BJ691" s="9">
        <v>63.345685037319306</v>
      </c>
      <c r="BK691" s="9">
        <v>61.830180521893915</v>
      </c>
      <c r="BL691" s="9">
        <v>57.578659145234546</v>
      </c>
      <c r="BM691" s="9">
        <f ca="1"/>
        <v>61.767240205259512</v>
      </c>
      <c r="BN691" s="9">
        <v>62.285239771851664</v>
      </c>
    </row>
    <row r="692" spans="1:66" x14ac:dyDescent="0.25">
      <c r="A692" s="6">
        <v>78.099999999999994</v>
      </c>
      <c r="B692" s="7" t="b">
        <v>1</v>
      </c>
      <c r="U692" s="9"/>
      <c r="V692" s="9"/>
      <c r="W692" s="10"/>
      <c r="X692" s="20"/>
      <c r="Y692" s="20"/>
      <c r="Z692" s="20"/>
      <c r="AA692" s="20"/>
      <c r="AB692" s="20"/>
      <c r="AC692" s="20"/>
      <c r="AD692" s="20"/>
      <c r="AE692" s="20"/>
      <c r="AG692" s="9"/>
      <c r="AH692" s="9"/>
      <c r="AI692" s="10"/>
      <c r="AJ692" s="20"/>
      <c r="AK692" s="20"/>
      <c r="AL692" s="20"/>
      <c r="AM692" s="20"/>
      <c r="AN692" s="20"/>
      <c r="AO692" s="20"/>
      <c r="AP692" s="20"/>
      <c r="AQ692" s="20"/>
      <c r="AS692" s="9"/>
      <c r="AT692" s="9"/>
      <c r="AU692" s="10"/>
      <c r="AV692" s="20"/>
      <c r="AW692" s="20"/>
      <c r="AX692" s="20"/>
      <c r="AY692" s="20"/>
      <c r="AZ692" s="20"/>
      <c r="BA692" s="20"/>
      <c r="BB692" s="20"/>
      <c r="BC692" s="20"/>
      <c r="BE692" s="20">
        <v>0.23480191256830601</v>
      </c>
      <c r="BF692" s="9">
        <v>62.5</v>
      </c>
      <c r="BG692" s="9">
        <v>62.337996394241138</v>
      </c>
      <c r="BH692" s="9">
        <v>61.602441660960316</v>
      </c>
      <c r="BI692" s="9">
        <v>18.526013660596114</v>
      </c>
      <c r="BJ692" s="9">
        <v>63.357290118905645</v>
      </c>
      <c r="BK692" s="9">
        <v>61.840433521098824</v>
      </c>
      <c r="BL692" s="9">
        <v>57.594189805570224</v>
      </c>
      <c r="BM692" s="9">
        <f ca="1"/>
        <v>61.776972529145169</v>
      </c>
      <c r="BN692" s="9">
        <v>62.297818207117842</v>
      </c>
    </row>
    <row r="693" spans="1:66" x14ac:dyDescent="0.25">
      <c r="A693" s="6">
        <v>78.8</v>
      </c>
      <c r="B693" s="7" t="b">
        <v>1</v>
      </c>
      <c r="U693" s="9"/>
      <c r="V693" s="9"/>
      <c r="W693" s="10"/>
      <c r="X693" s="20"/>
      <c r="Y693" s="20"/>
      <c r="Z693" s="20"/>
      <c r="AA693" s="20"/>
      <c r="AB693" s="20"/>
      <c r="AC693" s="20"/>
      <c r="AD693" s="20"/>
      <c r="AE693" s="20"/>
      <c r="AG693" s="9"/>
      <c r="AH693" s="9"/>
      <c r="AI693" s="10"/>
      <c r="AJ693" s="20"/>
      <c r="AK693" s="20"/>
      <c r="AL693" s="20"/>
      <c r="AM693" s="20"/>
      <c r="AN693" s="20"/>
      <c r="AO693" s="20"/>
      <c r="AP693" s="20"/>
      <c r="AQ693" s="20"/>
      <c r="AS693" s="9"/>
      <c r="AT693" s="9"/>
      <c r="AU693" s="10"/>
      <c r="AV693" s="20"/>
      <c r="AW693" s="20"/>
      <c r="AX693" s="20"/>
      <c r="AY693" s="20"/>
      <c r="AZ693" s="20"/>
      <c r="BA693" s="20"/>
      <c r="BB693" s="20"/>
      <c r="BC693" s="20"/>
      <c r="BE693" s="20">
        <v>0.23514344262295081</v>
      </c>
      <c r="BF693" s="9">
        <v>62.6</v>
      </c>
      <c r="BG693" s="9">
        <v>62.348581758214806</v>
      </c>
      <c r="BH693" s="9">
        <v>61.612511514338351</v>
      </c>
      <c r="BI693" s="9">
        <v>18.556917648472758</v>
      </c>
      <c r="BJ693" s="9">
        <v>63.368883156425568</v>
      </c>
      <c r="BK693" s="9">
        <v>61.850679422544403</v>
      </c>
      <c r="BL693" s="9">
        <v>57.609709174981504</v>
      </c>
      <c r="BM693" s="9">
        <f ca="1"/>
        <v>61.786697329619557</v>
      </c>
      <c r="BN693" s="9">
        <v>62.310386932123222</v>
      </c>
    </row>
    <row r="694" spans="1:66" x14ac:dyDescent="0.25">
      <c r="A694" s="6">
        <v>78.599999999999994</v>
      </c>
      <c r="B694" s="7" t="b">
        <v>1</v>
      </c>
      <c r="U694" s="9"/>
      <c r="V694" s="9"/>
      <c r="W694" s="10"/>
      <c r="X694" s="20"/>
      <c r="Y694" s="20"/>
      <c r="Z694" s="20"/>
      <c r="AA694" s="20"/>
      <c r="AB694" s="20"/>
      <c r="AC694" s="20"/>
      <c r="AD694" s="20"/>
      <c r="AE694" s="20"/>
      <c r="AG694" s="9"/>
      <c r="AH694" s="9"/>
      <c r="AI694" s="10"/>
      <c r="AJ694" s="20"/>
      <c r="AK694" s="20"/>
      <c r="AL694" s="20"/>
      <c r="AM694" s="20"/>
      <c r="AN694" s="20"/>
      <c r="AO694" s="20"/>
      <c r="AP694" s="20"/>
      <c r="AQ694" s="20"/>
      <c r="AS694" s="9"/>
      <c r="AT694" s="9"/>
      <c r="AU694" s="10"/>
      <c r="AV694" s="20"/>
      <c r="AW694" s="20"/>
      <c r="AX694" s="20"/>
      <c r="AY694" s="20"/>
      <c r="AZ694" s="20"/>
      <c r="BA694" s="20"/>
      <c r="BB694" s="20"/>
      <c r="BC694" s="20"/>
      <c r="BE694" s="20">
        <v>0.23548497267759563</v>
      </c>
      <c r="BF694" s="9">
        <v>62.6</v>
      </c>
      <c r="BG694" s="9">
        <v>62.359158634397915</v>
      </c>
      <c r="BH694" s="9">
        <v>61.622574937374793</v>
      </c>
      <c r="BI694" s="9">
        <v>18.587835438934889</v>
      </c>
      <c r="BJ694" s="9">
        <v>63.380464185656592</v>
      </c>
      <c r="BK694" s="9">
        <v>61.860918249401941</v>
      </c>
      <c r="BL694" s="9">
        <v>57.625217278058457</v>
      </c>
      <c r="BM694" s="9">
        <f ca="1"/>
        <v>61.796414628538678</v>
      </c>
      <c r="BN694" s="9">
        <v>62.32294597334662</v>
      </c>
    </row>
    <row r="695" spans="1:66" x14ac:dyDescent="0.25">
      <c r="A695" s="6">
        <v>78.2</v>
      </c>
      <c r="B695" s="7" t="b">
        <v>1</v>
      </c>
      <c r="U695" s="9"/>
      <c r="V695" s="9"/>
      <c r="W695" s="10"/>
      <c r="X695" s="20"/>
      <c r="Y695" s="20"/>
      <c r="Z695" s="20"/>
      <c r="AA695" s="20"/>
      <c r="AB695" s="20"/>
      <c r="AC695" s="20"/>
      <c r="AD695" s="20"/>
      <c r="AE695" s="20"/>
      <c r="AG695" s="9"/>
      <c r="AH695" s="9"/>
      <c r="AI695" s="10"/>
      <c r="AJ695" s="20"/>
      <c r="AK695" s="20"/>
      <c r="AL695" s="20"/>
      <c r="AM695" s="20"/>
      <c r="AN695" s="20"/>
      <c r="AO695" s="20"/>
      <c r="AP695" s="20"/>
      <c r="AQ695" s="20"/>
      <c r="AS695" s="9"/>
      <c r="AT695" s="9"/>
      <c r="AU695" s="10"/>
      <c r="AV695" s="20"/>
      <c r="AW695" s="20"/>
      <c r="AX695" s="20"/>
      <c r="AY695" s="20"/>
      <c r="AZ695" s="20"/>
      <c r="BA695" s="20"/>
      <c r="BB695" s="20"/>
      <c r="BC695" s="20"/>
      <c r="BE695" s="20">
        <v>0.23582650273224043</v>
      </c>
      <c r="BF695" s="9">
        <v>62.6</v>
      </c>
      <c r="BG695" s="9">
        <v>62.369727049415474</v>
      </c>
      <c r="BH695" s="9">
        <v>61.632631951719986</v>
      </c>
      <c r="BI695" s="9">
        <v>18.618767044317252</v>
      </c>
      <c r="BJ695" s="9">
        <v>63.392033242229203</v>
      </c>
      <c r="BK695" s="9">
        <v>61.871150024753497</v>
      </c>
      <c r="BL695" s="9">
        <v>57.640714139301991</v>
      </c>
      <c r="BM695" s="9">
        <f ca="1"/>
        <v>61.806124447673895</v>
      </c>
      <c r="BN695" s="9">
        <v>62.33549535716557</v>
      </c>
    </row>
    <row r="696" spans="1:66" x14ac:dyDescent="0.25">
      <c r="A696" s="6">
        <v>78</v>
      </c>
      <c r="B696" s="7" t="b">
        <v>1</v>
      </c>
      <c r="U696" s="9"/>
      <c r="V696" s="9"/>
      <c r="W696" s="10"/>
      <c r="X696" s="20"/>
      <c r="Y696" s="20"/>
      <c r="Z696" s="20"/>
      <c r="AA696" s="20"/>
      <c r="AB696" s="20"/>
      <c r="AC696" s="20"/>
      <c r="AD696" s="20"/>
      <c r="AE696" s="20"/>
      <c r="AG696" s="9"/>
      <c r="AH696" s="9"/>
      <c r="AI696" s="10"/>
      <c r="AJ696" s="20"/>
      <c r="AK696" s="20"/>
      <c r="AL696" s="20"/>
      <c r="AM696" s="20"/>
      <c r="AN696" s="20"/>
      <c r="AO696" s="20"/>
      <c r="AP696" s="20"/>
      <c r="AQ696" s="20"/>
      <c r="AS696" s="9"/>
      <c r="AT696" s="9"/>
      <c r="AU696" s="10"/>
      <c r="AV696" s="20"/>
      <c r="AW696" s="20"/>
      <c r="AX696" s="20"/>
      <c r="AY696" s="20"/>
      <c r="AZ696" s="20"/>
      <c r="BA696" s="20"/>
      <c r="BB696" s="20"/>
      <c r="BC696" s="20"/>
      <c r="BE696" s="20">
        <v>0.23616803278688525</v>
      </c>
      <c r="BF696" s="9">
        <v>62.6</v>
      </c>
      <c r="BG696" s="9">
        <v>62.38028702978697</v>
      </c>
      <c r="BH696" s="9">
        <v>61.642682578942228</v>
      </c>
      <c r="BI696" s="9">
        <v>18.64971247697116</v>
      </c>
      <c r="BJ696" s="9">
        <v>63.403590361627757</v>
      </c>
      <c r="BK696" s="9">
        <v>61.881374771592391</v>
      </c>
      <c r="BL696" s="9">
        <v>57.656199783124364</v>
      </c>
      <c r="BM696" s="9">
        <f ca="1"/>
        <v>61.81582680871243</v>
      </c>
      <c r="BN696" s="9">
        <v>62.348035109856951</v>
      </c>
    </row>
    <row r="697" spans="1:66" x14ac:dyDescent="0.25">
      <c r="A697" s="6">
        <v>77.8</v>
      </c>
      <c r="B697" s="7" t="b">
        <v>1</v>
      </c>
      <c r="U697" s="9"/>
      <c r="V697" s="9"/>
      <c r="W697" s="10"/>
      <c r="X697" s="20"/>
      <c r="Y697" s="20"/>
      <c r="Z697" s="20"/>
      <c r="AA697" s="20"/>
      <c r="AB697" s="20"/>
      <c r="AC697" s="20"/>
      <c r="AD697" s="20"/>
      <c r="AE697" s="20"/>
      <c r="AG697" s="9"/>
      <c r="AH697" s="9"/>
      <c r="AI697" s="10"/>
      <c r="AJ697" s="20"/>
      <c r="AK697" s="20"/>
      <c r="AL697" s="20"/>
      <c r="AM697" s="20"/>
      <c r="AN697" s="20"/>
      <c r="AO697" s="20"/>
      <c r="AP697" s="20"/>
      <c r="AQ697" s="20"/>
      <c r="AS697" s="9"/>
      <c r="AT697" s="9"/>
      <c r="AU697" s="10"/>
      <c r="AV697" s="20"/>
      <c r="AW697" s="20"/>
      <c r="AX697" s="20"/>
      <c r="AY697" s="20"/>
      <c r="AZ697" s="20"/>
      <c r="BA697" s="20"/>
      <c r="BB697" s="20"/>
      <c r="BC697" s="20"/>
      <c r="BE697" s="20">
        <v>0.23650956284153005</v>
      </c>
      <c r="BF697" s="9">
        <v>62.6</v>
      </c>
      <c r="BG697" s="9">
        <v>62.390838601927001</v>
      </c>
      <c r="BH697" s="9">
        <v>61.652726840528452</v>
      </c>
      <c r="BI697" s="9">
        <v>18.680671749264452</v>
      </c>
      <c r="BJ697" s="9">
        <v>63.415135579191215</v>
      </c>
      <c r="BK697" s="9">
        <v>61.891592512823713</v>
      </c>
      <c r="BL697" s="9">
        <v>57.6716742338496</v>
      </c>
      <c r="BM697" s="9">
        <f ca="1"/>
        <v>61.825521733257808</v>
      </c>
      <c r="BN697" s="9">
        <v>62.3605652575975</v>
      </c>
    </row>
    <row r="698" spans="1:66" x14ac:dyDescent="0.25">
      <c r="A698" s="6">
        <v>77.5</v>
      </c>
      <c r="B698" s="7" t="b">
        <v>1</v>
      </c>
      <c r="U698" s="9"/>
      <c r="V698" s="9"/>
      <c r="W698" s="10"/>
      <c r="X698" s="20"/>
      <c r="Y698" s="20"/>
      <c r="Z698" s="20"/>
      <c r="AA698" s="20"/>
      <c r="AB698" s="20"/>
      <c r="AC698" s="20"/>
      <c r="AD698" s="20"/>
      <c r="AE698" s="20"/>
      <c r="AG698" s="9"/>
      <c r="AH698" s="9"/>
      <c r="AI698" s="10"/>
      <c r="AJ698" s="20"/>
      <c r="AK698" s="20"/>
      <c r="AL698" s="20"/>
      <c r="AM698" s="20"/>
      <c r="AN698" s="20"/>
      <c r="AO698" s="20"/>
      <c r="AP698" s="20"/>
      <c r="AQ698" s="20"/>
      <c r="AS698" s="9"/>
      <c r="AT698" s="9"/>
      <c r="AU698" s="10"/>
      <c r="AV698" s="20"/>
      <c r="AW698" s="20"/>
      <c r="AX698" s="20"/>
      <c r="AY698" s="20"/>
      <c r="AZ698" s="20"/>
      <c r="BA698" s="20"/>
      <c r="BB698" s="20"/>
      <c r="BC698" s="20"/>
      <c r="BE698" s="20">
        <v>0.23685109289617487</v>
      </c>
      <c r="BF698" s="9">
        <v>62.6</v>
      </c>
      <c r="BG698" s="9">
        <v>62.401381792145862</v>
      </c>
      <c r="BH698" s="9">
        <v>61.662764757884368</v>
      </c>
      <c r="BI698" s="9">
        <v>18.711644873581619</v>
      </c>
      <c r="BJ698" s="9">
        <v>63.426668930114026</v>
      </c>
      <c r="BK698" s="9">
        <v>61.901803271264811</v>
      </c>
      <c r="BL698" s="9">
        <v>57.687137515713943</v>
      </c>
      <c r="BM698" s="9">
        <f ca="1"/>
        <v>61.835209242830302</v>
      </c>
      <c r="BN698" s="9">
        <v>62.373085826464326</v>
      </c>
    </row>
    <row r="699" spans="1:66" x14ac:dyDescent="0.25">
      <c r="A699" s="6">
        <v>77.099999999999994</v>
      </c>
      <c r="B699" s="7" t="b">
        <v>1</v>
      </c>
      <c r="U699" s="9"/>
      <c r="V699" s="9"/>
      <c r="W699" s="10"/>
      <c r="X699" s="20"/>
      <c r="Y699" s="20"/>
      <c r="Z699" s="20"/>
      <c r="AA699" s="20"/>
      <c r="AB699" s="20"/>
      <c r="AC699" s="20"/>
      <c r="AD699" s="20"/>
      <c r="AE699" s="20"/>
      <c r="AG699" s="9"/>
      <c r="AH699" s="9"/>
      <c r="AI699" s="10"/>
      <c r="AJ699" s="20"/>
      <c r="AK699" s="20"/>
      <c r="AL699" s="20"/>
      <c r="AM699" s="20"/>
      <c r="AN699" s="20"/>
      <c r="AO699" s="20"/>
      <c r="AP699" s="20"/>
      <c r="AQ699" s="20"/>
      <c r="AS699" s="9"/>
      <c r="AT699" s="9"/>
      <c r="AU699" s="10"/>
      <c r="AV699" s="20"/>
      <c r="AW699" s="20"/>
      <c r="AX699" s="20"/>
      <c r="AY699" s="20"/>
      <c r="AZ699" s="20"/>
      <c r="BA699" s="20"/>
      <c r="BB699" s="20"/>
      <c r="BC699" s="20"/>
      <c r="BE699" s="20">
        <v>0.23719262295081966</v>
      </c>
      <c r="BF699" s="9">
        <v>62.7</v>
      </c>
      <c r="BG699" s="9">
        <v>62.41191662665009</v>
      </c>
      <c r="BH699" s="9">
        <v>61.672796352335261</v>
      </c>
      <c r="BI699" s="9">
        <v>18.742631862323723</v>
      </c>
      <c r="BJ699" s="9">
        <v>63.43819044944695</v>
      </c>
      <c r="BK699" s="9">
        <v>61.912007069645782</v>
      </c>
      <c r="BL699" s="9">
        <v>57.702589652866294</v>
      </c>
      <c r="BM699" s="9">
        <f ca="1"/>
        <v>61.84488935886742</v>
      </c>
      <c r="BN699" s="9">
        <v>62.385596842435504</v>
      </c>
    </row>
    <row r="700" spans="1:66" x14ac:dyDescent="0.25">
      <c r="A700" s="6">
        <v>77</v>
      </c>
      <c r="B700" s="7" t="b">
        <v>1</v>
      </c>
      <c r="U700" s="9"/>
      <c r="V700" s="9"/>
      <c r="W700" s="10"/>
      <c r="X700" s="20"/>
      <c r="Y700" s="20"/>
      <c r="Z700" s="20"/>
      <c r="AA700" s="20"/>
      <c r="AB700" s="20"/>
      <c r="AC700" s="20"/>
      <c r="AD700" s="20"/>
      <c r="AE700" s="20"/>
      <c r="AG700" s="9"/>
      <c r="AH700" s="9"/>
      <c r="AI700" s="10"/>
      <c r="AJ700" s="20"/>
      <c r="AK700" s="20"/>
      <c r="AL700" s="20"/>
      <c r="AM700" s="20"/>
      <c r="AN700" s="20"/>
      <c r="AO700" s="20"/>
      <c r="AP700" s="20"/>
      <c r="AQ700" s="20"/>
      <c r="AS700" s="9"/>
      <c r="AT700" s="9"/>
      <c r="AU700" s="10"/>
      <c r="AV700" s="20"/>
      <c r="AW700" s="20"/>
      <c r="AX700" s="20"/>
      <c r="AY700" s="20"/>
      <c r="AZ700" s="20"/>
      <c r="BA700" s="20"/>
      <c r="BB700" s="20"/>
      <c r="BC700" s="20"/>
      <c r="BE700" s="20">
        <v>0.23753415300546449</v>
      </c>
      <c r="BF700" s="9">
        <v>62.7</v>
      </c>
      <c r="BG700" s="9">
        <v>62.422443131543112</v>
      </c>
      <c r="BH700" s="9">
        <v>61.682821645126154</v>
      </c>
      <c r="BI700" s="9">
        <v>18.773632727908542</v>
      </c>
      <c r="BJ700" s="9">
        <v>63.449700172097806</v>
      </c>
      <c r="BK700" s="9">
        <v>61.922203930610024</v>
      </c>
      <c r="BL700" s="9">
        <v>57.718030669368645</v>
      </c>
      <c r="BM700" s="9">
        <f ca="1"/>
        <v>61.854562102724373</v>
      </c>
      <c r="BN700" s="9">
        <v>62.398098331390557</v>
      </c>
    </row>
    <row r="701" spans="1:66" x14ac:dyDescent="0.25">
      <c r="A701" s="6">
        <v>76.8</v>
      </c>
      <c r="B701" s="7" t="b">
        <v>1</v>
      </c>
      <c r="U701" s="9"/>
      <c r="V701" s="9"/>
      <c r="W701" s="10"/>
      <c r="X701" s="20"/>
      <c r="Y701" s="20"/>
      <c r="Z701" s="20"/>
      <c r="AA701" s="20"/>
      <c r="AB701" s="20"/>
      <c r="AC701" s="20"/>
      <c r="AD701" s="20"/>
      <c r="AE701" s="20"/>
      <c r="AG701" s="9"/>
      <c r="AH701" s="9"/>
      <c r="AI701" s="10"/>
      <c r="AJ701" s="20"/>
      <c r="AK701" s="20"/>
      <c r="AL701" s="20"/>
      <c r="AM701" s="20"/>
      <c r="AN701" s="20"/>
      <c r="AO701" s="20"/>
      <c r="AP701" s="20"/>
      <c r="AQ701" s="20"/>
      <c r="AS701" s="9"/>
      <c r="AT701" s="9"/>
      <c r="AU701" s="10"/>
      <c r="AV701" s="20"/>
      <c r="AW701" s="20"/>
      <c r="AX701" s="20"/>
      <c r="AY701" s="20"/>
      <c r="AZ701" s="20"/>
      <c r="BA701" s="20"/>
      <c r="BB701" s="20"/>
      <c r="BC701" s="20"/>
      <c r="BE701" s="20">
        <v>0.23787568306010928</v>
      </c>
      <c r="BF701" s="9">
        <v>62.7</v>
      </c>
      <c r="BG701" s="9">
        <v>62.432961332825791</v>
      </c>
      <c r="BH701" s="9">
        <v>61.692840657422451</v>
      </c>
      <c r="BI701" s="9">
        <v>18.804647482770534</v>
      </c>
      <c r="BJ701" s="9">
        <v>63.461198132832358</v>
      </c>
      <c r="BK701" s="9">
        <v>61.93239387671462</v>
      </c>
      <c r="BL701" s="9">
        <v>57.733460589196568</v>
      </c>
      <c r="BM701" s="9">
        <f ca="1"/>
        <v>61.864227495674442</v>
      </c>
      <c r="BN701" s="9">
        <v>62.41059031911103</v>
      </c>
    </row>
    <row r="702" spans="1:66" x14ac:dyDescent="0.25">
      <c r="A702" s="6">
        <v>76.5</v>
      </c>
      <c r="B702" s="7" t="b">
        <v>1</v>
      </c>
      <c r="U702" s="9"/>
      <c r="V702" s="9"/>
      <c r="W702" s="10"/>
      <c r="X702" s="20"/>
      <c r="Y702" s="20"/>
      <c r="Z702" s="20"/>
      <c r="AA702" s="20"/>
      <c r="AB702" s="20"/>
      <c r="AC702" s="20"/>
      <c r="AD702" s="20"/>
      <c r="AE702" s="20"/>
      <c r="AG702" s="9"/>
      <c r="AH702" s="9"/>
      <c r="AI702" s="10"/>
      <c r="AJ702" s="20"/>
      <c r="AK702" s="20"/>
      <c r="AL702" s="20"/>
      <c r="AM702" s="20"/>
      <c r="AN702" s="20"/>
      <c r="AO702" s="20"/>
      <c r="AP702" s="20"/>
      <c r="AQ702" s="20"/>
      <c r="AS702" s="9"/>
      <c r="AT702" s="9"/>
      <c r="AU702" s="10"/>
      <c r="AV702" s="20"/>
      <c r="AW702" s="20"/>
      <c r="AX702" s="20"/>
      <c r="AY702" s="20"/>
      <c r="AZ702" s="20"/>
      <c r="BA702" s="20"/>
      <c r="BB702" s="20"/>
      <c r="BC702" s="20"/>
      <c r="BE702" s="20">
        <v>0.23821721311475411</v>
      </c>
      <c r="BF702" s="9">
        <v>62.7</v>
      </c>
      <c r="BG702" s="9">
        <v>62.443471256397018</v>
      </c>
      <c r="BH702" s="9">
        <v>61.702853410310361</v>
      </c>
      <c r="BI702" s="9">
        <v>18.835676139360842</v>
      </c>
      <c r="BJ702" s="9">
        <v>63.472684366275061</v>
      </c>
      <c r="BK702" s="9">
        <v>61.942576930430896</v>
      </c>
      <c r="BL702" s="9">
        <v>57.748879436239562</v>
      </c>
      <c r="BM702" s="9">
        <f ca="1"/>
        <v>61.873885558909549</v>
      </c>
      <c r="BN702" s="9">
        <v>62.423072831280969</v>
      </c>
    </row>
    <row r="703" spans="1:66" x14ac:dyDescent="0.25">
      <c r="A703" s="6">
        <v>75.900000000000006</v>
      </c>
      <c r="B703" s="7" t="b">
        <v>1</v>
      </c>
      <c r="U703" s="9"/>
      <c r="V703" s="9"/>
      <c r="W703" s="10"/>
      <c r="X703" s="20"/>
      <c r="Y703" s="20"/>
      <c r="Z703" s="20"/>
      <c r="AA703" s="20"/>
      <c r="AB703" s="20"/>
      <c r="AC703" s="20"/>
      <c r="AD703" s="20"/>
      <c r="AE703" s="20"/>
      <c r="AG703" s="9"/>
      <c r="AH703" s="9"/>
      <c r="AI703" s="10"/>
      <c r="AJ703" s="20"/>
      <c r="AK703" s="20"/>
      <c r="AL703" s="20"/>
      <c r="AM703" s="20"/>
      <c r="AN703" s="20"/>
      <c r="AO703" s="20"/>
      <c r="AP703" s="20"/>
      <c r="AQ703" s="20"/>
      <c r="AS703" s="9"/>
      <c r="AT703" s="9"/>
      <c r="AU703" s="10"/>
      <c r="AV703" s="20"/>
      <c r="AW703" s="20"/>
      <c r="AX703" s="20"/>
      <c r="AY703" s="20"/>
      <c r="AZ703" s="20"/>
      <c r="BA703" s="20"/>
      <c r="BB703" s="20"/>
      <c r="BC703" s="20"/>
      <c r="BE703" s="20">
        <v>0.2385587431693989</v>
      </c>
      <c r="BF703" s="9">
        <v>62.7</v>
      </c>
      <c r="BG703" s="9">
        <v>62.453972928054256</v>
      </c>
      <c r="BH703" s="9">
        <v>61.712859924797222</v>
      </c>
      <c r="BI703" s="9">
        <v>18.866718710147406</v>
      </c>
      <c r="BJ703" s="9">
        <v>63.484158906909876</v>
      </c>
      <c r="BK703" s="9">
        <v>61.952753114144883</v>
      </c>
      <c r="BL703" s="9">
        <v>57.764287234301563</v>
      </c>
      <c r="BM703" s="9">
        <f ca="1"/>
        <v>61.883536313540588</v>
      </c>
      <c r="BN703" s="9">
        <v>62.435545893487479</v>
      </c>
    </row>
    <row r="704" spans="1:66" x14ac:dyDescent="0.25">
      <c r="A704" s="6">
        <v>75.8</v>
      </c>
      <c r="B704" s="7" t="b">
        <v>1</v>
      </c>
      <c r="U704" s="9"/>
      <c r="V704" s="9"/>
      <c r="W704" s="10"/>
      <c r="X704" s="20"/>
      <c r="Y704" s="20"/>
      <c r="Z704" s="20"/>
      <c r="AA704" s="20"/>
      <c r="AB704" s="20"/>
      <c r="AC704" s="20"/>
      <c r="AD704" s="20"/>
      <c r="AE704" s="20"/>
      <c r="AG704" s="9"/>
      <c r="AH704" s="9"/>
      <c r="AI704" s="10"/>
      <c r="AJ704" s="20"/>
      <c r="AK704" s="20"/>
      <c r="AL704" s="20"/>
      <c r="AM704" s="20"/>
      <c r="AN704" s="20"/>
      <c r="AO704" s="20"/>
      <c r="AP704" s="20"/>
      <c r="AQ704" s="20"/>
      <c r="AS704" s="9"/>
      <c r="AT704" s="9"/>
      <c r="AU704" s="10"/>
      <c r="AV704" s="20"/>
      <c r="AW704" s="20"/>
      <c r="AX704" s="20"/>
      <c r="AY704" s="20"/>
      <c r="AZ704" s="20"/>
      <c r="BA704" s="20"/>
      <c r="BB704" s="20"/>
      <c r="BC704" s="20"/>
      <c r="BE704" s="20">
        <v>0.23890027322404372</v>
      </c>
      <c r="BF704" s="9">
        <v>62.8</v>
      </c>
      <c r="BG704" s="9">
        <v>62.464466373494169</v>
      </c>
      <c r="BH704" s="9">
        <v>61.72286022181202</v>
      </c>
      <c r="BI704" s="9">
        <v>18.897775207614902</v>
      </c>
      <c r="BJ704" s="9">
        <v>63.495621789081028</v>
      </c>
      <c r="BK704" s="9">
        <v>61.962922450157798</v>
      </c>
      <c r="BL704" s="9">
        <v>57.779684007101309</v>
      </c>
      <c r="BM704" s="9">
        <f ca="1"/>
        <v>61.893179780597961</v>
      </c>
      <c r="BN704" s="9">
        <v>62.448009531221224</v>
      </c>
    </row>
    <row r="705" spans="1:66" x14ac:dyDescent="0.25">
      <c r="A705" s="6">
        <v>75.2</v>
      </c>
      <c r="B705" s="7" t="b">
        <v>1</v>
      </c>
      <c r="U705" s="9"/>
      <c r="V705" s="9"/>
      <c r="W705" s="10"/>
      <c r="X705" s="20"/>
      <c r="Y705" s="20"/>
      <c r="Z705" s="20"/>
      <c r="AA705" s="20"/>
      <c r="AB705" s="20"/>
      <c r="AC705" s="20"/>
      <c r="AD705" s="20"/>
      <c r="AE705" s="20"/>
      <c r="AG705" s="9"/>
      <c r="AH705" s="9"/>
      <c r="AI705" s="10"/>
      <c r="AJ705" s="20"/>
      <c r="AK705" s="20"/>
      <c r="AL705" s="20"/>
      <c r="AM705" s="20"/>
      <c r="AN705" s="20"/>
      <c r="AO705" s="20"/>
      <c r="AP705" s="20"/>
      <c r="AQ705" s="20"/>
      <c r="AS705" s="9"/>
      <c r="AT705" s="9"/>
      <c r="AU705" s="10"/>
      <c r="AV705" s="20"/>
      <c r="AW705" s="20"/>
      <c r="AX705" s="20"/>
      <c r="AY705" s="20"/>
      <c r="AZ705" s="20"/>
      <c r="BA705" s="20"/>
      <c r="BB705" s="20"/>
      <c r="BC705" s="20"/>
      <c r="BE705" s="20">
        <v>0.23924180327868852</v>
      </c>
      <c r="BF705" s="9">
        <v>62.8</v>
      </c>
      <c r="BG705" s="9">
        <v>62.474951618313113</v>
      </c>
      <c r="BH705" s="9">
        <v>61.732854322205874</v>
      </c>
      <c r="BI705" s="9">
        <v>18.928845644264861</v>
      </c>
      <c r="BJ705" s="9">
        <v>63.507073046993838</v>
      </c>
      <c r="BK705" s="9">
        <v>61.973084960686492</v>
      </c>
      <c r="BL705" s="9">
        <v>57.795069778272847</v>
      </c>
      <c r="BM705" s="9">
        <f ca="1"/>
        <v>61.902815981031928</v>
      </c>
      <c r="BN705" s="9">
        <v>62.460463769876952</v>
      </c>
    </row>
    <row r="706" spans="1:66" x14ac:dyDescent="0.25">
      <c r="A706" s="6">
        <v>75.3</v>
      </c>
      <c r="B706" s="7" t="b">
        <v>1</v>
      </c>
      <c r="U706" s="9"/>
      <c r="V706" s="9"/>
      <c r="W706" s="10"/>
      <c r="X706" s="20"/>
      <c r="Y706" s="20"/>
      <c r="Z706" s="20"/>
      <c r="AA706" s="20"/>
      <c r="AB706" s="20"/>
      <c r="AC706" s="20"/>
      <c r="AD706" s="20"/>
      <c r="AE706" s="20"/>
      <c r="AG706" s="9"/>
      <c r="AH706" s="9"/>
      <c r="AI706" s="10"/>
      <c r="AJ706" s="20"/>
      <c r="AK706" s="20"/>
      <c r="AL706" s="20"/>
      <c r="AM706" s="20"/>
      <c r="AN706" s="20"/>
      <c r="AO706" s="20"/>
      <c r="AP706" s="20"/>
      <c r="AQ706" s="20"/>
      <c r="AS706" s="9"/>
      <c r="AT706" s="9"/>
      <c r="AU706" s="10"/>
      <c r="AV706" s="20"/>
      <c r="AW706" s="20"/>
      <c r="AX706" s="20"/>
      <c r="AY706" s="20"/>
      <c r="AZ706" s="20"/>
      <c r="BA706" s="20"/>
      <c r="BB706" s="20"/>
      <c r="BC706" s="20"/>
      <c r="BE706" s="20">
        <v>0.23958333333333334</v>
      </c>
      <c r="BF706" s="9">
        <v>62.8</v>
      </c>
      <c r="BG706" s="9">
        <v>62.485428688007772</v>
      </c>
      <c r="BH706" s="9">
        <v>61.742842246752481</v>
      </c>
      <c r="BI706" s="9">
        <v>18.959930032615631</v>
      </c>
      <c r="BJ706" s="9">
        <v>63.51851271471547</v>
      </c>
      <c r="BK706" s="9">
        <v>61.983240667863974</v>
      </c>
      <c r="BL706" s="9">
        <v>57.810444571365863</v>
      </c>
      <c r="BM706" s="9">
        <f ca="1"/>
        <v>61.912444935713125</v>
      </c>
      <c r="BN706" s="9">
        <v>62.472908634754013</v>
      </c>
    </row>
    <row r="707" spans="1:66" x14ac:dyDescent="0.25">
      <c r="A707" s="6">
        <v>75.099999999999994</v>
      </c>
      <c r="B707" s="7" t="b">
        <v>1</v>
      </c>
      <c r="U707" s="9"/>
      <c r="V707" s="9"/>
      <c r="W707" s="10"/>
      <c r="X707" s="20"/>
      <c r="Y707" s="20"/>
      <c r="Z707" s="20"/>
      <c r="AA707" s="20"/>
      <c r="AB707" s="20"/>
      <c r="AC707" s="20"/>
      <c r="AD707" s="20"/>
      <c r="AE707" s="20"/>
      <c r="AG707" s="9"/>
      <c r="AH707" s="9"/>
      <c r="AI707" s="10"/>
      <c r="AJ707" s="20"/>
      <c r="AK707" s="20"/>
      <c r="AL707" s="20"/>
      <c r="AM707" s="20"/>
      <c r="AN707" s="20"/>
      <c r="AO707" s="20"/>
      <c r="AP707" s="20"/>
      <c r="AQ707" s="20"/>
      <c r="AS707" s="9"/>
      <c r="AT707" s="9"/>
      <c r="AU707" s="10"/>
      <c r="AV707" s="20"/>
      <c r="AW707" s="20"/>
      <c r="AX707" s="20"/>
      <c r="AY707" s="20"/>
      <c r="AZ707" s="20"/>
      <c r="BA707" s="20"/>
      <c r="BB707" s="20"/>
      <c r="BC707" s="20"/>
      <c r="BE707" s="20">
        <v>0.23992486338797814</v>
      </c>
      <c r="BF707" s="9">
        <v>62.8</v>
      </c>
      <c r="BG707" s="9">
        <v>62.49589760797565</v>
      </c>
      <c r="BH707" s="9">
        <v>61.752824016148381</v>
      </c>
      <c r="BI707" s="9">
        <v>18.991028385202423</v>
      </c>
      <c r="BJ707" s="9">
        <v>63.529940826175697</v>
      </c>
      <c r="BK707" s="9">
        <v>61.993389593739813</v>
      </c>
      <c r="BL707" s="9">
        <v>57.825808409846154</v>
      </c>
      <c r="BM707" s="9">
        <f ca="1"/>
        <v>61.922066665432951</v>
      </c>
      <c r="BN707" s="9">
        <v>62.485344151056836</v>
      </c>
    </row>
    <row r="708" spans="1:66" x14ac:dyDescent="0.25">
      <c r="A708" s="6">
        <v>74.7</v>
      </c>
      <c r="B708" s="7" t="b">
        <v>1</v>
      </c>
      <c r="U708" s="9"/>
      <c r="V708" s="9"/>
      <c r="W708" s="10"/>
      <c r="X708" s="20"/>
      <c r="Y708" s="20"/>
      <c r="Z708" s="20"/>
      <c r="AA708" s="20"/>
      <c r="AB708" s="20"/>
      <c r="AC708" s="20"/>
      <c r="AD708" s="20"/>
      <c r="AE708" s="20"/>
      <c r="AG708" s="9"/>
      <c r="AH708" s="9"/>
      <c r="AI708" s="10"/>
      <c r="AJ708" s="20"/>
      <c r="AK708" s="20"/>
      <c r="AL708" s="20"/>
      <c r="AM708" s="20"/>
      <c r="AN708" s="20"/>
      <c r="AO708" s="20"/>
      <c r="AP708" s="20"/>
      <c r="AQ708" s="20"/>
      <c r="AS708" s="9"/>
      <c r="AT708" s="9"/>
      <c r="AU708" s="10"/>
      <c r="AV708" s="20"/>
      <c r="AW708" s="20"/>
      <c r="AX708" s="20"/>
      <c r="AY708" s="20"/>
      <c r="AZ708" s="20"/>
      <c r="BA708" s="20"/>
      <c r="BB708" s="20"/>
      <c r="BC708" s="20"/>
      <c r="BE708" s="20">
        <v>0.24026639344262296</v>
      </c>
      <c r="BF708" s="9">
        <v>62.8</v>
      </c>
      <c r="BG708" s="9">
        <v>62.506358403515684</v>
      </c>
      <c r="BH708" s="9">
        <v>61.762799651013623</v>
      </c>
      <c r="BI708" s="9">
        <v>19.022140714577365</v>
      </c>
      <c r="BJ708" s="9">
        <v>63.541357415167688</v>
      </c>
      <c r="BK708" s="9">
        <v>62.003531760280687</v>
      </c>
      <c r="BL708" s="9">
        <v>57.841161317096052</v>
      </c>
      <c r="BM708" s="9">
        <f ca="1"/>
        <v>61.931681190904001</v>
      </c>
      <c r="BN708" s="9">
        <v>62.497770343895496</v>
      </c>
    </row>
    <row r="709" spans="1:66" x14ac:dyDescent="0.25">
      <c r="A709" s="6">
        <v>76</v>
      </c>
      <c r="B709" s="7" t="b">
        <v>1</v>
      </c>
      <c r="U709" s="9"/>
      <c r="V709" s="9"/>
      <c r="W709" s="10"/>
      <c r="X709" s="20"/>
      <c r="Y709" s="20"/>
      <c r="Z709" s="20"/>
      <c r="AA709" s="20"/>
      <c r="AB709" s="20"/>
      <c r="AC709" s="20"/>
      <c r="AD709" s="20"/>
      <c r="AE709" s="20"/>
      <c r="AG709" s="9"/>
      <c r="AH709" s="9"/>
      <c r="AI709" s="10"/>
      <c r="AJ709" s="20"/>
      <c r="AK709" s="20"/>
      <c r="AL709" s="20"/>
      <c r="AM709" s="20"/>
      <c r="AN709" s="20"/>
      <c r="AO709" s="20"/>
      <c r="AP709" s="20"/>
      <c r="AQ709" s="20"/>
      <c r="AS709" s="9"/>
      <c r="AT709" s="9"/>
      <c r="AU709" s="10"/>
      <c r="AV709" s="20"/>
      <c r="AW709" s="20"/>
      <c r="AX709" s="20"/>
      <c r="AY709" s="20"/>
      <c r="AZ709" s="20"/>
      <c r="BA709" s="20"/>
      <c r="BB709" s="20"/>
      <c r="BC709" s="20"/>
      <c r="BE709" s="20">
        <v>0.24060792349726776</v>
      </c>
      <c r="BF709" s="9">
        <v>62.8</v>
      </c>
      <c r="BG709" s="9">
        <v>62.516811099828743</v>
      </c>
      <c r="BH709" s="9">
        <v>61.772769171891937</v>
      </c>
      <c r="BI709" s="9">
        <v>19.05326703330951</v>
      </c>
      <c r="BJ709" s="9">
        <v>63.552762515348739</v>
      </c>
      <c r="BK709" s="9">
        <v>62.013667189370743</v>
      </c>
      <c r="BL709" s="9">
        <v>57.85650331641483</v>
      </c>
      <c r="BM709" s="9">
        <f ca="1"/>
        <v>61.941288532760495</v>
      </c>
      <c r="BN709" s="9">
        <v>62.510187238286143</v>
      </c>
    </row>
    <row r="710" spans="1:66" x14ac:dyDescent="0.25">
      <c r="A710" s="6">
        <v>73</v>
      </c>
      <c r="B710" s="7" t="b">
        <v>1</v>
      </c>
      <c r="U710" s="9"/>
      <c r="V710" s="9"/>
      <c r="W710" s="10"/>
      <c r="X710" s="20"/>
      <c r="Y710" s="20"/>
      <c r="Z710" s="20"/>
      <c r="AA710" s="20"/>
      <c r="AB710" s="20"/>
      <c r="AC710" s="20"/>
      <c r="AD710" s="20"/>
      <c r="AE710" s="20"/>
      <c r="AG710" s="9"/>
      <c r="AH710" s="9"/>
      <c r="AI710" s="10"/>
      <c r="AJ710" s="20"/>
      <c r="AK710" s="20"/>
      <c r="AL710" s="20"/>
      <c r="AM710" s="20"/>
      <c r="AN710" s="20"/>
      <c r="AO710" s="20"/>
      <c r="AP710" s="20"/>
      <c r="AQ710" s="20"/>
      <c r="AS710" s="9"/>
      <c r="AT710" s="9"/>
      <c r="AU710" s="10"/>
      <c r="AV710" s="20"/>
      <c r="AW710" s="20"/>
      <c r="AX710" s="20"/>
      <c r="AY710" s="20"/>
      <c r="AZ710" s="20"/>
      <c r="BA710" s="20"/>
      <c r="BB710" s="20"/>
      <c r="BC710" s="20"/>
      <c r="BE710" s="20">
        <v>0.24094945355191258</v>
      </c>
      <c r="BF710" s="9">
        <v>62.8</v>
      </c>
      <c r="BG710" s="9">
        <v>62.527255722018197</v>
      </c>
      <c r="BH710" s="9">
        <v>61.78273259925141</v>
      </c>
      <c r="BI710" s="9">
        <v>19.084407353984876</v>
      </c>
      <c r="BJ710" s="9">
        <v>63.564156160241097</v>
      </c>
      <c r="BK710" s="9">
        <v>62.02379590281214</v>
      </c>
      <c r="BL710" s="9">
        <v>57.871834431019082</v>
      </c>
      <c r="BM710" s="9">
        <f ca="1"/>
        <v>61.950888711558704</v>
      </c>
      <c r="BN710" s="9">
        <v>62.522594859151546</v>
      </c>
    </row>
    <row r="711" spans="1:66" x14ac:dyDescent="0.25">
      <c r="A711" s="6">
        <v>71</v>
      </c>
      <c r="B711" s="7" t="b">
        <v>1</v>
      </c>
      <c r="U711" s="9"/>
      <c r="V711" s="9"/>
      <c r="W711" s="10"/>
      <c r="X711" s="20"/>
      <c r="Y711" s="20"/>
      <c r="Z711" s="20"/>
      <c r="AA711" s="20"/>
      <c r="AB711" s="20"/>
      <c r="AC711" s="20"/>
      <c r="AD711" s="20"/>
      <c r="AE711" s="20"/>
      <c r="AG711" s="9"/>
      <c r="AH711" s="9"/>
      <c r="AI711" s="10"/>
      <c r="AJ711" s="20"/>
      <c r="AK711" s="20"/>
      <c r="AL711" s="20"/>
      <c r="AM711" s="20"/>
      <c r="AN711" s="20"/>
      <c r="AO711" s="20"/>
      <c r="AP711" s="20"/>
      <c r="AQ711" s="20"/>
      <c r="AS711" s="9"/>
      <c r="AT711" s="9"/>
      <c r="AU711" s="10"/>
      <c r="AV711" s="20"/>
      <c r="AW711" s="20"/>
      <c r="AX711" s="20"/>
      <c r="AY711" s="20"/>
      <c r="AZ711" s="20"/>
      <c r="BA711" s="20"/>
      <c r="BB711" s="20"/>
      <c r="BC711" s="20"/>
      <c r="BE711" s="20">
        <v>0.24129098360655737</v>
      </c>
      <c r="BF711" s="9">
        <v>62.8</v>
      </c>
      <c r="BG711" s="9">
        <v>62.537692295090473</v>
      </c>
      <c r="BH711" s="9">
        <v>61.792689953484704</v>
      </c>
      <c r="BI711" s="9">
        <v>19.115561689206469</v>
      </c>
      <c r="BJ711" s="9">
        <v>63.57553838323259</v>
      </c>
      <c r="BK711" s="9">
        <v>62.033917922325458</v>
      </c>
      <c r="BL711" s="9">
        <v>57.887154684043196</v>
      </c>
      <c r="BM711" s="9">
        <f ca="1"/>
        <v>61.960481747777415</v>
      </c>
      <c r="BN711" s="9">
        <v>62.534993231321565</v>
      </c>
    </row>
    <row r="712" spans="1:66" x14ac:dyDescent="0.25">
      <c r="A712" s="6">
        <v>69.8</v>
      </c>
      <c r="B712" s="7" t="b">
        <v>1</v>
      </c>
      <c r="U712" s="9"/>
      <c r="V712" s="9"/>
      <c r="W712" s="10"/>
      <c r="X712" s="20"/>
      <c r="Y712" s="20"/>
      <c r="Z712" s="20"/>
      <c r="AA712" s="20"/>
      <c r="AB712" s="20"/>
      <c r="AC712" s="20"/>
      <c r="AD712" s="20"/>
      <c r="AE712" s="20"/>
      <c r="AG712" s="9"/>
      <c r="AH712" s="9"/>
      <c r="AI712" s="10"/>
      <c r="AJ712" s="20"/>
      <c r="AK712" s="20"/>
      <c r="AL712" s="20"/>
      <c r="AM712" s="20"/>
      <c r="AN712" s="20"/>
      <c r="AO712" s="20"/>
      <c r="AP712" s="20"/>
      <c r="AQ712" s="20"/>
      <c r="AS712" s="9"/>
      <c r="AT712" s="9"/>
      <c r="AU712" s="10"/>
      <c r="AV712" s="20"/>
      <c r="AW712" s="20"/>
      <c r="AX712" s="20"/>
      <c r="AY712" s="20"/>
      <c r="AZ712" s="20"/>
      <c r="BA712" s="20"/>
      <c r="BB712" s="20"/>
      <c r="BC712" s="20"/>
      <c r="BE712" s="20">
        <v>0.2416325136612022</v>
      </c>
      <c r="BF712" s="9">
        <v>62.8</v>
      </c>
      <c r="BG712" s="9">
        <v>62.54812084395558</v>
      </c>
      <c r="BH712" s="9">
        <v>61.802641254909695</v>
      </c>
      <c r="BI712" s="9">
        <v>19.146730051594339</v>
      </c>
      <c r="BJ712" s="9">
        <v>63.586909217577514</v>
      </c>
      <c r="BK712" s="9">
        <v>62.044033269550162</v>
      </c>
      <c r="BL712" s="9">
        <v>57.902464098539689</v>
      </c>
      <c r="BM712" s="9">
        <f ca="1"/>
        <v>61.970067661818256</v>
      </c>
      <c r="BN712" s="9">
        <v>62.547382379533687</v>
      </c>
    </row>
    <row r="713" spans="1:66" x14ac:dyDescent="0.25">
      <c r="A713" s="6">
        <v>69.400000000000006</v>
      </c>
      <c r="B713" s="7" t="b">
        <v>1</v>
      </c>
      <c r="U713" s="9"/>
      <c r="V713" s="9"/>
      <c r="W713" s="10"/>
      <c r="X713" s="20"/>
      <c r="Y713" s="20"/>
      <c r="Z713" s="20"/>
      <c r="AA713" s="20"/>
      <c r="AB713" s="20"/>
      <c r="AC713" s="20"/>
      <c r="AD713" s="20"/>
      <c r="AE713" s="20"/>
      <c r="AG713" s="9"/>
      <c r="AH713" s="9"/>
      <c r="AI713" s="10"/>
      <c r="AJ713" s="20"/>
      <c r="AK713" s="20"/>
      <c r="AL713" s="20"/>
      <c r="AM713" s="20"/>
      <c r="AN713" s="20"/>
      <c r="AO713" s="20"/>
      <c r="AP713" s="20"/>
      <c r="AQ713" s="20"/>
      <c r="AS713" s="9"/>
      <c r="AT713" s="9"/>
      <c r="AU713" s="10"/>
      <c r="AV713" s="20"/>
      <c r="AW713" s="20"/>
      <c r="AX713" s="20"/>
      <c r="AY713" s="20"/>
      <c r="AZ713" s="20"/>
      <c r="BA713" s="20"/>
      <c r="BB713" s="20"/>
      <c r="BC713" s="20"/>
      <c r="BE713" s="20">
        <v>0.24197404371584699</v>
      </c>
      <c r="BF713" s="9">
        <v>62.9</v>
      </c>
      <c r="BG713" s="9">
        <v>62.558541393427632</v>
      </c>
      <c r="BH713" s="9">
        <v>61.812586523769568</v>
      </c>
      <c r="BI713" s="9">
        <v>19.177912453785549</v>
      </c>
      <c r="BJ713" s="9">
        <v>63.598268696397263</v>
      </c>
      <c r="BK713" s="9">
        <v>62.05414196604508</v>
      </c>
      <c r="BL713" s="9">
        <v>57.917762697479688</v>
      </c>
      <c r="BM713" s="9">
        <f ca="1"/>
        <v>61.979646474006195</v>
      </c>
      <c r="BN713" s="9">
        <v>62.559762328433436</v>
      </c>
    </row>
    <row r="714" spans="1:66" x14ac:dyDescent="0.25">
      <c r="A714" s="6">
        <v>69</v>
      </c>
      <c r="B714" s="7" t="b">
        <v>1</v>
      </c>
      <c r="U714" s="9"/>
      <c r="V714" s="9"/>
      <c r="W714" s="10"/>
      <c r="X714" s="20"/>
      <c r="Y714" s="20"/>
      <c r="Z714" s="20"/>
      <c r="AA714" s="20"/>
      <c r="AB714" s="20"/>
      <c r="AC714" s="20"/>
      <c r="AD714" s="20"/>
      <c r="AE714" s="20"/>
      <c r="AG714" s="9"/>
      <c r="AH714" s="9"/>
      <c r="AI714" s="10"/>
      <c r="AJ714" s="20"/>
      <c r="AK714" s="20"/>
      <c r="AL714" s="20"/>
      <c r="AM714" s="20"/>
      <c r="AN714" s="20"/>
      <c r="AO714" s="20"/>
      <c r="AP714" s="20"/>
      <c r="AQ714" s="20"/>
      <c r="AS714" s="9"/>
      <c r="AT714" s="9"/>
      <c r="AU714" s="10"/>
      <c r="AV714" s="20"/>
      <c r="AW714" s="20"/>
      <c r="AX714" s="20"/>
      <c r="AY714" s="20"/>
      <c r="AZ714" s="20"/>
      <c r="BA714" s="20"/>
      <c r="BB714" s="20"/>
      <c r="BC714" s="20"/>
      <c r="BE714" s="20">
        <v>0.24231557377049182</v>
      </c>
      <c r="BF714" s="9">
        <v>62.9</v>
      </c>
      <c r="BG714" s="9">
        <v>62.568953968225401</v>
      </c>
      <c r="BH714" s="9">
        <v>61.822525780233534</v>
      </c>
      <c r="BI714" s="9">
        <v>19.209108908434295</v>
      </c>
      <c r="BJ714" s="9">
        <v>63.609616852681121</v>
      </c>
      <c r="BK714" s="9">
        <v>62.064244033288773</v>
      </c>
      <c r="BL714" s="9">
        <v>57.933050503753265</v>
      </c>
      <c r="BM714" s="9">
        <f ca="1"/>
        <v>61.98921820458991</v>
      </c>
      <c r="BN714" s="9">
        <v>62.572133102574952</v>
      </c>
    </row>
    <row r="715" spans="1:66" x14ac:dyDescent="0.25">
      <c r="A715" s="6">
        <v>68.7</v>
      </c>
      <c r="B715" s="7" t="b">
        <v>1</v>
      </c>
      <c r="U715" s="9"/>
      <c r="V715" s="9"/>
      <c r="W715" s="10"/>
      <c r="X715" s="20"/>
      <c r="Y715" s="20"/>
      <c r="Z715" s="20"/>
      <c r="AA715" s="20"/>
      <c r="AB715" s="20"/>
      <c r="AC715" s="20"/>
      <c r="AD715" s="20"/>
      <c r="AE715" s="20"/>
      <c r="AG715" s="9"/>
      <c r="AH715" s="9"/>
      <c r="AI715" s="10"/>
      <c r="AJ715" s="20"/>
      <c r="AK715" s="20"/>
      <c r="AL715" s="20"/>
      <c r="AM715" s="20"/>
      <c r="AN715" s="20"/>
      <c r="AO715" s="20"/>
      <c r="AP715" s="20"/>
      <c r="AQ715" s="20"/>
      <c r="AS715" s="9"/>
      <c r="AT715" s="9"/>
      <c r="AU715" s="10"/>
      <c r="AV715" s="20"/>
      <c r="AW715" s="20"/>
      <c r="AX715" s="20"/>
      <c r="AY715" s="20"/>
      <c r="AZ715" s="20"/>
      <c r="BA715" s="20"/>
      <c r="BB715" s="20"/>
      <c r="BC715" s="20"/>
      <c r="BE715" s="20">
        <v>0.24265710382513661</v>
      </c>
      <c r="BF715" s="9">
        <v>62.9</v>
      </c>
      <c r="BG715" s="9">
        <v>62.579358592972838</v>
      </c>
      <c r="BH715" s="9">
        <v>61.832459044397069</v>
      </c>
      <c r="BI715" s="9">
        <v>19.240319428211848</v>
      </c>
      <c r="BJ715" s="9">
        <v>63.62095371928698</v>
      </c>
      <c r="BK715" s="9">
        <v>62.074339492680075</v>
      </c>
      <c r="BL715" s="9">
        <v>57.948327540169871</v>
      </c>
      <c r="BM715" s="9">
        <f ca="1"/>
        <v>61.998782873742229</v>
      </c>
      <c r="BN715" s="9">
        <v>62.584494726421383</v>
      </c>
    </row>
    <row r="716" spans="1:66" x14ac:dyDescent="0.25">
      <c r="A716" s="6">
        <v>68.599999999999994</v>
      </c>
      <c r="B716" s="7" t="b">
        <v>1</v>
      </c>
      <c r="U716" s="9"/>
      <c r="V716" s="9"/>
      <c r="W716" s="10"/>
      <c r="X716" s="20"/>
      <c r="Y716" s="20"/>
      <c r="Z716" s="20"/>
      <c r="AA716" s="20"/>
      <c r="AB716" s="20"/>
      <c r="AC716" s="20"/>
      <c r="AD716" s="20"/>
      <c r="AE716" s="20"/>
      <c r="AG716" s="9"/>
      <c r="AH716" s="9"/>
      <c r="AI716" s="10"/>
      <c r="AJ716" s="20"/>
      <c r="AK716" s="20"/>
      <c r="AL716" s="20"/>
      <c r="AM716" s="20"/>
      <c r="AN716" s="20"/>
      <c r="AO716" s="20"/>
      <c r="AP716" s="20"/>
      <c r="AQ716" s="20"/>
      <c r="AS716" s="9"/>
      <c r="AT716" s="9"/>
      <c r="AU716" s="10"/>
      <c r="AV716" s="20"/>
      <c r="AW716" s="20"/>
      <c r="AX716" s="20"/>
      <c r="AY716" s="20"/>
      <c r="AZ716" s="20"/>
      <c r="BA716" s="20"/>
      <c r="BB716" s="20"/>
      <c r="BC716" s="20"/>
      <c r="BE716" s="20">
        <v>0.24299863387978143</v>
      </c>
      <c r="BF716" s="9">
        <v>62.9</v>
      </c>
      <c r="BG716" s="9">
        <v>62.589755292199605</v>
      </c>
      <c r="BH716" s="9">
        <v>61.842386336282473</v>
      </c>
      <c r="BI716" s="9">
        <v>19.271544025806641</v>
      </c>
      <c r="BJ716" s="9">
        <v>63.632279328942026</v>
      </c>
      <c r="BK716" s="9">
        <v>62.084428365538471</v>
      </c>
      <c r="BL716" s="9">
        <v>57.963593829458731</v>
      </c>
      <c r="BM716" s="9">
        <f ca="1"/>
        <v>62.008340501560497</v>
      </c>
      <c r="BN716" s="9">
        <v>62.596847224345439</v>
      </c>
    </row>
    <row r="717" spans="1:66" x14ac:dyDescent="0.25">
      <c r="A717" s="6">
        <v>68.5</v>
      </c>
      <c r="B717" s="7" t="b">
        <v>1</v>
      </c>
      <c r="U717" s="9"/>
      <c r="V717" s="9"/>
      <c r="W717" s="10"/>
      <c r="X717" s="20"/>
      <c r="Y717" s="20"/>
      <c r="Z717" s="20"/>
      <c r="AA717" s="20"/>
      <c r="AB717" s="20"/>
      <c r="AC717" s="20"/>
      <c r="AD717" s="20"/>
      <c r="AE717" s="20"/>
      <c r="AG717" s="9"/>
      <c r="AH717" s="9"/>
      <c r="AI717" s="10"/>
      <c r="AJ717" s="20"/>
      <c r="AK717" s="20"/>
      <c r="AL717" s="20"/>
      <c r="AM717" s="20"/>
      <c r="AN717" s="20"/>
      <c r="AO717" s="20"/>
      <c r="AP717" s="20"/>
      <c r="AQ717" s="20"/>
      <c r="AS717" s="9"/>
      <c r="AT717" s="9"/>
      <c r="AU717" s="10"/>
      <c r="AV717" s="20"/>
      <c r="AW717" s="20"/>
      <c r="AX717" s="20"/>
      <c r="AY717" s="20"/>
      <c r="AZ717" s="20"/>
      <c r="BA717" s="20"/>
      <c r="BB717" s="20"/>
      <c r="BC717" s="20"/>
      <c r="BE717" s="20">
        <v>0.24334016393442623</v>
      </c>
      <c r="BF717" s="9">
        <v>62.9</v>
      </c>
      <c r="BG717" s="9">
        <v>62.600144090341558</v>
      </c>
      <c r="BH717" s="9">
        <v>61.852307675839072</v>
      </c>
      <c r="BI717" s="9">
        <v>19.302782713924305</v>
      </c>
      <c r="BJ717" s="9">
        <v>63.643593714243572</v>
      </c>
      <c r="BK717" s="9">
        <v>62.094510673104523</v>
      </c>
      <c r="BL717" s="9">
        <v>57.978849394269233</v>
      </c>
      <c r="BM717" s="9">
        <f ca="1"/>
        <v>62.017891108067026</v>
      </c>
      <c r="BN717" s="9">
        <v>62.609190620629818</v>
      </c>
    </row>
    <row r="718" spans="1:66" x14ac:dyDescent="0.25">
      <c r="A718" s="6">
        <v>68.5</v>
      </c>
      <c r="B718" s="7" t="b">
        <v>1</v>
      </c>
      <c r="U718" s="9"/>
      <c r="V718" s="9"/>
      <c r="W718" s="10"/>
      <c r="X718" s="20"/>
      <c r="Y718" s="20"/>
      <c r="Z718" s="20"/>
      <c r="AA718" s="20"/>
      <c r="AB718" s="20"/>
      <c r="AC718" s="20"/>
      <c r="AD718" s="20"/>
      <c r="AE718" s="20"/>
      <c r="AG718" s="9"/>
      <c r="AH718" s="9"/>
      <c r="AI718" s="10"/>
      <c r="AJ718" s="20"/>
      <c r="AK718" s="20"/>
      <c r="AL718" s="20"/>
      <c r="AM718" s="20"/>
      <c r="AN718" s="20"/>
      <c r="AO718" s="20"/>
      <c r="AP718" s="20"/>
      <c r="AQ718" s="20"/>
      <c r="AS718" s="9"/>
      <c r="AT718" s="9"/>
      <c r="AU718" s="10"/>
      <c r="AV718" s="20"/>
      <c r="AW718" s="20"/>
      <c r="AX718" s="20"/>
      <c r="AY718" s="20"/>
      <c r="AZ718" s="20"/>
      <c r="BA718" s="20"/>
      <c r="BB718" s="20"/>
      <c r="BC718" s="20"/>
      <c r="BE718" s="20">
        <v>0.24368169398907105</v>
      </c>
      <c r="BF718" s="9">
        <v>62.9</v>
      </c>
      <c r="BG718" s="9">
        <v>62.610525011741316</v>
      </c>
      <c r="BH718" s="9">
        <v>61.862223082943686</v>
      </c>
      <c r="BI718" s="9">
        <v>19.334035505287638</v>
      </c>
      <c r="BJ718" s="9">
        <v>63.654896907659605</v>
      </c>
      <c r="BK718" s="9">
        <v>62.104586436540373</v>
      </c>
      <c r="BL718" s="9">
        <v>57.994094257171326</v>
      </c>
      <c r="BM718" s="9">
        <f ca="1"/>
        <v>62.027434713209459</v>
      </c>
      <c r="BN718" s="9">
        <v>62.621524939467704</v>
      </c>
    </row>
    <row r="719" spans="1:66" x14ac:dyDescent="0.25">
      <c r="A719" s="6">
        <v>68.5</v>
      </c>
      <c r="B719" s="7" t="b">
        <v>1</v>
      </c>
      <c r="U719" s="9"/>
      <c r="V719" s="9"/>
      <c r="W719" s="10"/>
      <c r="X719" s="20"/>
      <c r="Y719" s="20"/>
      <c r="Z719" s="20"/>
      <c r="AA719" s="20"/>
      <c r="AB719" s="20"/>
      <c r="AC719" s="20"/>
      <c r="AD719" s="20"/>
      <c r="AE719" s="20"/>
      <c r="AG719" s="9"/>
      <c r="AH719" s="9"/>
      <c r="AI719" s="10"/>
      <c r="AJ719" s="20"/>
      <c r="AK719" s="20"/>
      <c r="AL719" s="20"/>
      <c r="AM719" s="20"/>
      <c r="AN719" s="20"/>
      <c r="AO719" s="20"/>
      <c r="AP719" s="20"/>
      <c r="AQ719" s="20"/>
      <c r="AS719" s="9"/>
      <c r="AT719" s="9"/>
      <c r="AU719" s="10"/>
      <c r="AV719" s="20"/>
      <c r="AW719" s="20"/>
      <c r="AX719" s="20"/>
      <c r="AY719" s="20"/>
      <c r="AZ719" s="20"/>
      <c r="BA719" s="20"/>
      <c r="BB719" s="20"/>
      <c r="BC719" s="20"/>
      <c r="BE719" s="20">
        <v>0.24402322404371585</v>
      </c>
      <c r="BF719" s="9">
        <v>62.9</v>
      </c>
      <c r="BG719" s="9">
        <v>62.62089808064875</v>
      </c>
      <c r="BH719" s="9">
        <v>61.872132577401253</v>
      </c>
      <c r="BI719" s="9">
        <v>19.365302412636723</v>
      </c>
      <c r="BJ719" s="9">
        <v>63.666188941529661</v>
      </c>
      <c r="BK719" s="9">
        <v>62.114655676930106</v>
      </c>
      <c r="BL719" s="9">
        <v>58.009328440655892</v>
      </c>
      <c r="BM719" s="9">
        <f ca="1"/>
        <v>62.036971336861207</v>
      </c>
      <c r="BN719" s="9">
        <v>62.633850204963224</v>
      </c>
    </row>
    <row r="720" spans="1:66" x14ac:dyDescent="0.25">
      <c r="A720" s="6">
        <v>68.400000000000006</v>
      </c>
      <c r="B720" s="7" t="b">
        <v>1</v>
      </c>
      <c r="U720" s="9"/>
      <c r="V720" s="9"/>
      <c r="W720" s="10"/>
      <c r="X720" s="20"/>
      <c r="Y720" s="20"/>
      <c r="Z720" s="20"/>
      <c r="AA720" s="20"/>
      <c r="AB720" s="20"/>
      <c r="AC720" s="20"/>
      <c r="AD720" s="20"/>
      <c r="AE720" s="20"/>
      <c r="AG720" s="9"/>
      <c r="AH720" s="9"/>
      <c r="AI720" s="10"/>
      <c r="AJ720" s="20"/>
      <c r="AK720" s="20"/>
      <c r="AL720" s="20"/>
      <c r="AM720" s="20"/>
      <c r="AN720" s="20"/>
      <c r="AO720" s="20"/>
      <c r="AP720" s="20"/>
      <c r="AQ720" s="20"/>
      <c r="AS720" s="9"/>
      <c r="AT720" s="9"/>
      <c r="AU720" s="10"/>
      <c r="AV720" s="20"/>
      <c r="AW720" s="20"/>
      <c r="AX720" s="20"/>
      <c r="AY720" s="20"/>
      <c r="AZ720" s="20"/>
      <c r="BA720" s="20"/>
      <c r="BB720" s="20"/>
      <c r="BC720" s="20"/>
      <c r="BE720" s="20">
        <v>0.24436475409836064</v>
      </c>
      <c r="BF720" s="9">
        <v>62.9</v>
      </c>
      <c r="BG720" s="9">
        <v>62.631263321221489</v>
      </c>
      <c r="BH720" s="9">
        <v>61.882036178944752</v>
      </c>
      <c r="BI720" s="9">
        <v>19.396583448728862</v>
      </c>
      <c r="BJ720" s="9">
        <v>63.6774698480654</v>
      </c>
      <c r="BK720" s="9">
        <v>62.124718415280185</v>
      </c>
      <c r="BL720" s="9">
        <v>58.024551967135153</v>
      </c>
      <c r="BM720" s="9">
        <f ca="1"/>
        <v>62.046500998821799</v>
      </c>
      <c r="BN720" s="9">
        <v>62.646166441131925</v>
      </c>
    </row>
    <row r="721" spans="1:66" x14ac:dyDescent="0.25">
      <c r="A721" s="6">
        <v>68.099999999999994</v>
      </c>
      <c r="B721" s="7" t="b">
        <v>1</v>
      </c>
      <c r="U721" s="9"/>
      <c r="V721" s="9"/>
      <c r="W721" s="10"/>
      <c r="X721" s="20"/>
      <c r="Y721" s="20"/>
      <c r="Z721" s="20"/>
      <c r="AA721" s="20"/>
      <c r="AB721" s="20"/>
      <c r="AC721" s="20"/>
      <c r="AD721" s="20"/>
      <c r="AE721" s="20"/>
      <c r="AG721" s="9"/>
      <c r="AH721" s="9"/>
      <c r="AI721" s="10"/>
      <c r="AJ721" s="20"/>
      <c r="AK721" s="20"/>
      <c r="AL721" s="20"/>
      <c r="AM721" s="20"/>
      <c r="AN721" s="20"/>
      <c r="AO721" s="20"/>
      <c r="AP721" s="20"/>
      <c r="AQ721" s="20"/>
      <c r="AS721" s="9"/>
      <c r="AT721" s="9"/>
      <c r="AU721" s="10"/>
      <c r="AV721" s="20"/>
      <c r="AW721" s="20"/>
      <c r="AX721" s="20"/>
      <c r="AY721" s="20"/>
      <c r="AZ721" s="20"/>
      <c r="BA721" s="20"/>
      <c r="BB721" s="20"/>
      <c r="BC721" s="20"/>
      <c r="BE721" s="20">
        <v>0.24470628415300547</v>
      </c>
      <c r="BF721" s="9">
        <v>62.9</v>
      </c>
      <c r="BG721" s="9">
        <v>62.64162075752543</v>
      </c>
      <c r="BH721" s="9">
        <v>61.891933907236172</v>
      </c>
      <c r="BI721" s="9">
        <v>19.427878626338707</v>
      </c>
      <c r="BJ721" s="9">
        <v>63.688739659351427</v>
      </c>
      <c r="BK721" s="9">
        <v>62.134774672519931</v>
      </c>
      <c r="BL721" s="9">
        <v>58.039764858943066</v>
      </c>
      <c r="BM721" s="9">
        <f ca="1"/>
        <v>62.056023718817329</v>
      </c>
      <c r="BN721" s="9">
        <v>62.658473671901213</v>
      </c>
    </row>
    <row r="722" spans="1:66" x14ac:dyDescent="0.25">
      <c r="A722" s="6">
        <v>67.599999999999994</v>
      </c>
      <c r="B722" s="7" t="b">
        <v>1</v>
      </c>
      <c r="U722" s="9"/>
      <c r="V722" s="9"/>
      <c r="W722" s="10"/>
      <c r="X722" s="20"/>
      <c r="Y722" s="20"/>
      <c r="Z722" s="20"/>
      <c r="AA722" s="20"/>
      <c r="AB722" s="20"/>
      <c r="AC722" s="20"/>
      <c r="AD722" s="20"/>
      <c r="AE722" s="20"/>
      <c r="AG722" s="9"/>
      <c r="AH722" s="9"/>
      <c r="AI722" s="10"/>
      <c r="AJ722" s="20"/>
      <c r="AK722" s="20"/>
      <c r="AL722" s="20"/>
      <c r="AM722" s="20"/>
      <c r="AN722" s="20"/>
      <c r="AO722" s="20"/>
      <c r="AP722" s="20"/>
      <c r="AQ722" s="20"/>
      <c r="AS722" s="9"/>
      <c r="AT722" s="9"/>
      <c r="AU722" s="10"/>
      <c r="AV722" s="20"/>
      <c r="AW722" s="20"/>
      <c r="AX722" s="20"/>
      <c r="AY722" s="20"/>
      <c r="AZ722" s="20"/>
      <c r="BA722" s="20"/>
      <c r="BB722" s="20"/>
      <c r="BC722" s="20"/>
      <c r="BE722" s="20">
        <v>0.24504781420765026</v>
      </c>
      <c r="BF722" s="9">
        <v>63</v>
      </c>
      <c r="BG722" s="9">
        <v>62.65197041353526</v>
      </c>
      <c r="BH722" s="9">
        <v>61.901825781866471</v>
      </c>
      <c r="BI722" s="9">
        <v>19.459187958258216</v>
      </c>
      <c r="BJ722" s="9">
        <v>63.699998407345866</v>
      </c>
      <c r="BK722" s="9">
        <v>62.144824469501884</v>
      </c>
      <c r="BL722" s="9">
        <v>58.054967138335655</v>
      </c>
      <c r="BM722" s="9">
        <f ca="1"/>
        <v>62.065539516500792</v>
      </c>
      <c r="BN722" s="9">
        <v>62.670771921110855</v>
      </c>
    </row>
    <row r="723" spans="1:66" x14ac:dyDescent="0.25">
      <c r="A723" s="6">
        <v>66.599999999999994</v>
      </c>
      <c r="B723" s="7" t="b">
        <v>1</v>
      </c>
      <c r="U723" s="9"/>
      <c r="V723" s="9"/>
      <c r="W723" s="10"/>
      <c r="X723" s="20"/>
      <c r="Y723" s="20"/>
      <c r="Z723" s="20"/>
      <c r="AA723" s="20"/>
      <c r="AB723" s="20"/>
      <c r="AC723" s="20"/>
      <c r="AD723" s="20"/>
      <c r="AE723" s="20"/>
      <c r="AG723" s="9"/>
      <c r="AH723" s="9"/>
      <c r="AI723" s="10"/>
      <c r="AJ723" s="20"/>
      <c r="AK723" s="20"/>
      <c r="AL723" s="20"/>
      <c r="AM723" s="20"/>
      <c r="AN723" s="20"/>
      <c r="AO723" s="20"/>
      <c r="AP723" s="20"/>
      <c r="AQ723" s="20"/>
      <c r="AS723" s="9"/>
      <c r="AT723" s="9"/>
      <c r="AU723" s="10"/>
      <c r="AV723" s="20"/>
      <c r="AW723" s="20"/>
      <c r="AX723" s="20"/>
      <c r="AY723" s="20"/>
      <c r="AZ723" s="20"/>
      <c r="BA723" s="20"/>
      <c r="BB723" s="20"/>
      <c r="BC723" s="20"/>
      <c r="BE723" s="20">
        <v>0.24538934426229508</v>
      </c>
      <c r="BF723" s="9">
        <v>63</v>
      </c>
      <c r="BG723" s="9">
        <v>62.662312313134919</v>
      </c>
      <c r="BH723" s="9">
        <v>61.911711822356047</v>
      </c>
      <c r="BI723" s="9">
        <v>19.490511457296737</v>
      </c>
      <c r="BJ723" s="9">
        <v>63.711246123881139</v>
      </c>
      <c r="BK723" s="9">
        <v>62.154867827002278</v>
      </c>
      <c r="BL723" s="9">
        <v>58.070158827491433</v>
      </c>
      <c r="BM723" s="9">
        <f ca="1"/>
        <v>62.075048411452542</v>
      </c>
      <c r="BN723" s="9">
        <v>62.683061212513408</v>
      </c>
    </row>
    <row r="724" spans="1:66" x14ac:dyDescent="0.25">
      <c r="A724" s="6">
        <v>65.400000000000006</v>
      </c>
      <c r="B724" s="7" t="b">
        <v>1</v>
      </c>
      <c r="U724" s="9"/>
      <c r="V724" s="9"/>
      <c r="W724" s="10"/>
      <c r="X724" s="20"/>
      <c r="Y724" s="20"/>
      <c r="Z724" s="20"/>
      <c r="AA724" s="20"/>
      <c r="AB724" s="20"/>
      <c r="AC724" s="20"/>
      <c r="AD724" s="20"/>
      <c r="AE724" s="20"/>
      <c r="AG724" s="9"/>
      <c r="AH724" s="9"/>
      <c r="AI724" s="10"/>
      <c r="AJ724" s="20"/>
      <c r="AK724" s="20"/>
      <c r="AL724" s="20"/>
      <c r="AM724" s="20"/>
      <c r="AN724" s="20"/>
      <c r="AO724" s="20"/>
      <c r="AP724" s="20"/>
      <c r="AQ724" s="20"/>
      <c r="AS724" s="9"/>
      <c r="AT724" s="9"/>
      <c r="AU724" s="10"/>
      <c r="AV724" s="20"/>
      <c r="AW724" s="20"/>
      <c r="AX724" s="20"/>
      <c r="AY724" s="20"/>
      <c r="AZ724" s="20"/>
      <c r="BA724" s="20"/>
      <c r="BB724" s="20"/>
      <c r="BC724" s="20"/>
      <c r="BE724" s="20">
        <v>0.24573087431693988</v>
      </c>
      <c r="BF724" s="9">
        <v>63</v>
      </c>
      <c r="BG724" s="9">
        <v>62.672646480118132</v>
      </c>
      <c r="BH724" s="9">
        <v>61.92159204815529</v>
      </c>
      <c r="BI724" s="9">
        <v>19.521849136280974</v>
      </c>
      <c r="BJ724" s="9">
        <v>63.722482840664618</v>
      </c>
      <c r="BK724" s="9">
        <v>62.164904765721396</v>
      </c>
      <c r="BL724" s="9">
        <v>58.085339948511795</v>
      </c>
      <c r="BM724" s="9">
        <f ca="1"/>
        <v>62.084550423180588</v>
      </c>
      <c r="BN724" s="9">
        <v>62.695341569774683</v>
      </c>
    </row>
    <row r="725" spans="1:66" x14ac:dyDescent="0.25">
      <c r="A725" s="6">
        <v>59.8</v>
      </c>
      <c r="B725" s="7" t="b">
        <v>1</v>
      </c>
      <c r="U725" s="9"/>
      <c r="V725" s="9"/>
      <c r="W725" s="10"/>
      <c r="X725" s="20"/>
      <c r="Y725" s="20"/>
      <c r="Z725" s="20"/>
      <c r="AA725" s="20"/>
      <c r="AB725" s="20"/>
      <c r="AC725" s="20"/>
      <c r="AD725" s="20"/>
      <c r="AE725" s="20"/>
      <c r="AG725" s="9"/>
      <c r="AH725" s="9"/>
      <c r="AI725" s="10"/>
      <c r="AJ725" s="20"/>
      <c r="AK725" s="20"/>
      <c r="AL725" s="20"/>
      <c r="AM725" s="20"/>
      <c r="AN725" s="20"/>
      <c r="AO725" s="20"/>
      <c r="AP725" s="20"/>
      <c r="AQ725" s="20"/>
      <c r="AS725" s="9"/>
      <c r="AT725" s="9"/>
      <c r="AU725" s="10"/>
      <c r="AV725" s="20"/>
      <c r="AW725" s="20"/>
      <c r="AX725" s="20"/>
      <c r="AY725" s="20"/>
      <c r="AZ725" s="20"/>
      <c r="BA725" s="20"/>
      <c r="BB725" s="20"/>
      <c r="BC725" s="20"/>
      <c r="BE725" s="20">
        <v>0.2460724043715847</v>
      </c>
      <c r="BF725" s="9">
        <v>63</v>
      </c>
      <c r="BG725" s="9">
        <v>62.68297293818889</v>
      </c>
      <c r="BH725" s="9">
        <v>61.931466478644793</v>
      </c>
      <c r="BI725" s="9">
        <v>19.553201008055101</v>
      </c>
      <c r="BJ725" s="9">
        <v>63.733708589279324</v>
      </c>
      <c r="BK725" s="9">
        <v>62.174935306284013</v>
      </c>
      <c r="BL725" s="9">
        <v>58.100510523421342</v>
      </c>
      <c r="BM725" s="9">
        <f ca="1"/>
        <v>62.094045571121057</v>
      </c>
      <c r="BN725" s="9">
        <v>62.707613016474156</v>
      </c>
    </row>
    <row r="726" spans="1:66" x14ac:dyDescent="0.25">
      <c r="A726" s="6">
        <v>59.3</v>
      </c>
      <c r="B726" s="7" t="b">
        <v>1</v>
      </c>
      <c r="U726" s="9"/>
      <c r="V726" s="9"/>
      <c r="W726" s="10"/>
      <c r="X726" s="20"/>
      <c r="Y726" s="20"/>
      <c r="Z726" s="20"/>
      <c r="AA726" s="20"/>
      <c r="AB726" s="20"/>
      <c r="AC726" s="20"/>
      <c r="AD726" s="20"/>
      <c r="AE726" s="20"/>
      <c r="AG726" s="9"/>
      <c r="AH726" s="9"/>
      <c r="AI726" s="10"/>
      <c r="AJ726" s="20"/>
      <c r="AK726" s="20"/>
      <c r="AL726" s="20"/>
      <c r="AM726" s="20"/>
      <c r="AN726" s="20"/>
      <c r="AO726" s="20"/>
      <c r="AP726" s="20"/>
      <c r="AQ726" s="20"/>
      <c r="AS726" s="9"/>
      <c r="AT726" s="9"/>
      <c r="AU726" s="10"/>
      <c r="AV726" s="20"/>
      <c r="AW726" s="20"/>
      <c r="AX726" s="20"/>
      <c r="AY726" s="20"/>
      <c r="AZ726" s="20"/>
      <c r="BA726" s="20"/>
      <c r="BB726" s="20"/>
      <c r="BC726" s="20"/>
      <c r="BE726" s="20">
        <v>0.2464139344262295</v>
      </c>
      <c r="BF726" s="9">
        <v>63</v>
      </c>
      <c r="BG726" s="9">
        <v>62.69329171096193</v>
      </c>
      <c r="BH726" s="9">
        <v>61.941335133135901</v>
      </c>
      <c r="BI726" s="9">
        <v>19.58456708548071</v>
      </c>
      <c r="BJ726" s="9">
        <v>63.744923401184565</v>
      </c>
      <c r="BK726" s="9">
        <v>62.18495946923985</v>
      </c>
      <c r="BL726" s="9">
        <v>58.115670574168291</v>
      </c>
      <c r="BM726" s="9">
        <f ca="1"/>
        <v>62.103533874638543</v>
      </c>
      <c r="BN726" s="9">
        <v>62.719875576105494</v>
      </c>
    </row>
    <row r="727" spans="1:66" x14ac:dyDescent="0.25">
      <c r="A727" s="6">
        <v>58.8</v>
      </c>
      <c r="B727" s="7" t="b">
        <v>1</v>
      </c>
      <c r="U727" s="9"/>
      <c r="V727" s="9"/>
      <c r="W727" s="10"/>
      <c r="X727" s="20"/>
      <c r="Y727" s="20"/>
      <c r="Z727" s="20"/>
      <c r="AA727" s="20"/>
      <c r="AB727" s="20"/>
      <c r="AC727" s="20"/>
      <c r="AD727" s="20"/>
      <c r="AE727" s="20"/>
      <c r="AG727" s="9"/>
      <c r="AH727" s="9"/>
      <c r="AI727" s="10"/>
      <c r="AJ727" s="20"/>
      <c r="AK727" s="20"/>
      <c r="AL727" s="20"/>
      <c r="AM727" s="20"/>
      <c r="AN727" s="20"/>
      <c r="AO727" s="20"/>
      <c r="AP727" s="20"/>
      <c r="AQ727" s="20"/>
      <c r="AS727" s="9"/>
      <c r="AT727" s="9"/>
      <c r="AU727" s="10"/>
      <c r="AV727" s="20"/>
      <c r="AW727" s="20"/>
      <c r="AX727" s="20"/>
      <c r="AY727" s="20"/>
      <c r="AZ727" s="20"/>
      <c r="BA727" s="20"/>
      <c r="BB727" s="20"/>
      <c r="BC727" s="20"/>
      <c r="BE727" s="20">
        <v>0.24675546448087432</v>
      </c>
      <c r="BF727" s="9">
        <v>63</v>
      </c>
      <c r="BG727" s="9">
        <v>62.703602821963237</v>
      </c>
      <c r="BH727" s="9">
        <v>61.95119803087087</v>
      </c>
      <c r="BI727" s="9">
        <v>19.615947381436918</v>
      </c>
      <c r="BJ727" s="9">
        <v>63.756127307716682</v>
      </c>
      <c r="BK727" s="9">
        <v>62.194977275063913</v>
      </c>
      <c r="BL727" s="9">
        <v>58.130820122624826</v>
      </c>
      <c r="BM727" s="9">
        <f ca="1"/>
        <v>62.113015353026512</v>
      </c>
      <c r="BN727" s="9">
        <v>62.732129272076953</v>
      </c>
    </row>
    <row r="728" spans="1:66" x14ac:dyDescent="0.25">
      <c r="A728" s="6">
        <v>58.3</v>
      </c>
      <c r="B728" s="7" t="b">
        <v>1</v>
      </c>
      <c r="U728" s="9"/>
      <c r="V728" s="9"/>
      <c r="W728" s="10"/>
      <c r="X728" s="20"/>
      <c r="Y728" s="20"/>
      <c r="Z728" s="20"/>
      <c r="AA728" s="20"/>
      <c r="AB728" s="20"/>
      <c r="AC728" s="20"/>
      <c r="AD728" s="20"/>
      <c r="AE728" s="20"/>
      <c r="AG728" s="9"/>
      <c r="AH728" s="9"/>
      <c r="AI728" s="10"/>
      <c r="AJ728" s="20"/>
      <c r="AK728" s="20"/>
      <c r="AL728" s="20"/>
      <c r="AM728" s="20"/>
      <c r="AN728" s="20"/>
      <c r="AO728" s="20"/>
      <c r="AP728" s="20"/>
      <c r="AQ728" s="20"/>
      <c r="AS728" s="9"/>
      <c r="AT728" s="9"/>
      <c r="AU728" s="10"/>
      <c r="AV728" s="20"/>
      <c r="AW728" s="20"/>
      <c r="AX728" s="20"/>
      <c r="AY728" s="20"/>
      <c r="AZ728" s="20"/>
      <c r="BA728" s="20"/>
      <c r="BB728" s="20"/>
      <c r="BC728" s="20"/>
      <c r="BE728" s="20">
        <v>0.24709699453551912</v>
      </c>
      <c r="BF728" s="9">
        <v>63</v>
      </c>
      <c r="BG728" s="9">
        <v>62.713906294630505</v>
      </c>
      <c r="BH728" s="9">
        <v>61.961055191023341</v>
      </c>
      <c r="BI728" s="9">
        <v>19.647341908820362</v>
      </c>
      <c r="BJ728" s="9">
        <v>63.767320340089618</v>
      </c>
      <c r="BK728" s="9">
        <v>62.204988744156935</v>
      </c>
      <c r="BL728" s="9">
        <v>58.14595919058749</v>
      </c>
      <c r="BM728" s="9">
        <f ca="1"/>
        <v>62.122490025507588</v>
      </c>
      <c r="BN728" s="9">
        <v>62.744374127711822</v>
      </c>
    </row>
    <row r="729" spans="1:66" x14ac:dyDescent="0.25">
      <c r="A729" s="6">
        <v>57.9</v>
      </c>
      <c r="B729" s="7" t="b">
        <v>1</v>
      </c>
      <c r="U729" s="9"/>
      <c r="V729" s="9"/>
      <c r="W729" s="10"/>
      <c r="X729" s="20"/>
      <c r="Y729" s="20"/>
      <c r="Z729" s="20"/>
      <c r="AA729" s="20"/>
      <c r="AB729" s="20"/>
      <c r="AC729" s="20"/>
      <c r="AD729" s="20"/>
      <c r="AE729" s="20"/>
      <c r="AG729" s="9"/>
      <c r="AH729" s="9"/>
      <c r="AI729" s="10"/>
      <c r="AJ729" s="20"/>
      <c r="AK729" s="20"/>
      <c r="AL729" s="20"/>
      <c r="AM729" s="20"/>
      <c r="AN729" s="20"/>
      <c r="AO729" s="20"/>
      <c r="AP729" s="20"/>
      <c r="AQ729" s="20"/>
      <c r="AS729" s="9"/>
      <c r="AT729" s="9"/>
      <c r="AU729" s="10"/>
      <c r="AV729" s="20"/>
      <c r="AW729" s="20"/>
      <c r="AX729" s="20"/>
      <c r="AY729" s="20"/>
      <c r="AZ729" s="20"/>
      <c r="BA729" s="20"/>
      <c r="BB729" s="20"/>
      <c r="BC729" s="20"/>
      <c r="BE729" s="20">
        <v>0.24743852459016394</v>
      </c>
      <c r="BF729" s="9">
        <v>63</v>
      </c>
      <c r="BG729" s="9">
        <v>62.724202152313651</v>
      </c>
      <c r="BH729" s="9">
        <v>61.970906632698878</v>
      </c>
      <c r="BI729" s="9">
        <v>19.678750680545203</v>
      </c>
      <c r="BJ729" s="9">
        <v>63.778502529395666</v>
      </c>
      <c r="BK729" s="9">
        <v>62.214993896845769</v>
      </c>
      <c r="BL729" s="9">
        <v>58.161087799777519</v>
      </c>
      <c r="BM729" s="9">
        <f ca="1"/>
        <v>62.131957911234068</v>
      </c>
      <c r="BN729" s="9">
        <v>62.756610166248848</v>
      </c>
    </row>
    <row r="730" spans="1:66" x14ac:dyDescent="0.25">
      <c r="A730" s="6">
        <v>57.4</v>
      </c>
      <c r="B730" s="7" t="b">
        <v>1</v>
      </c>
      <c r="U730" s="9"/>
      <c r="V730" s="9"/>
      <c r="W730" s="10"/>
      <c r="X730" s="20"/>
      <c r="Y730" s="20"/>
      <c r="Z730" s="20"/>
      <c r="AA730" s="20"/>
      <c r="AB730" s="20"/>
      <c r="AC730" s="20"/>
      <c r="AD730" s="20"/>
      <c r="AE730" s="20"/>
      <c r="AG730" s="9"/>
      <c r="AH730" s="9"/>
      <c r="AI730" s="10"/>
      <c r="AJ730" s="20"/>
      <c r="AK730" s="20"/>
      <c r="AL730" s="20"/>
      <c r="AM730" s="20"/>
      <c r="AN730" s="20"/>
      <c r="AO730" s="20"/>
      <c r="AP730" s="20"/>
      <c r="AQ730" s="20"/>
      <c r="AS730" s="9"/>
      <c r="AT730" s="9"/>
      <c r="AU730" s="10"/>
      <c r="AV730" s="20"/>
      <c r="AW730" s="20"/>
      <c r="AX730" s="20"/>
      <c r="AY730" s="20"/>
      <c r="AZ730" s="20"/>
      <c r="BA730" s="20"/>
      <c r="BB730" s="20"/>
      <c r="BC730" s="20"/>
      <c r="BE730" s="20">
        <v>0.24778005464480873</v>
      </c>
      <c r="BF730" s="9">
        <v>63</v>
      </c>
      <c r="BG730" s="9">
        <v>62.734490418275271</v>
      </c>
      <c r="BH730" s="9">
        <v>61.980752374935051</v>
      </c>
      <c r="BI730" s="9">
        <v>19.710173709543227</v>
      </c>
      <c r="BJ730" s="9">
        <v>63.789673906606104</v>
      </c>
      <c r="BK730" s="9">
        <v>62.224992753383795</v>
      </c>
      <c r="BL730" s="9">
        <v>58.176205971841242</v>
      </c>
      <c r="BM730" s="9">
        <f ca="1"/>
        <v>62.141419029288187</v>
      </c>
      <c r="BN730" s="9">
        <v>62.768837410842721</v>
      </c>
    </row>
    <row r="731" spans="1:66" x14ac:dyDescent="0.25">
      <c r="A731" s="6">
        <v>56.7</v>
      </c>
      <c r="B731" s="7" t="b">
        <v>1</v>
      </c>
      <c r="U731" s="9"/>
      <c r="V731" s="9"/>
      <c r="W731" s="10"/>
      <c r="X731" s="20"/>
      <c r="Y731" s="20"/>
      <c r="Z731" s="20"/>
      <c r="AA731" s="20"/>
      <c r="AB731" s="20"/>
      <c r="AC731" s="20"/>
      <c r="AD731" s="20"/>
      <c r="AE731" s="20"/>
      <c r="AG731" s="9"/>
      <c r="AH731" s="9"/>
      <c r="AI731" s="10"/>
      <c r="AJ731" s="20"/>
      <c r="AK731" s="20"/>
      <c r="AL731" s="20"/>
      <c r="AM731" s="20"/>
      <c r="AN731" s="20"/>
      <c r="AO731" s="20"/>
      <c r="AP731" s="20"/>
      <c r="AQ731" s="20"/>
      <c r="AS731" s="9"/>
      <c r="AT731" s="9"/>
      <c r="AU731" s="10"/>
      <c r="AV731" s="20"/>
      <c r="AW731" s="20"/>
      <c r="AX731" s="20"/>
      <c r="AY731" s="20"/>
      <c r="AZ731" s="20"/>
      <c r="BA731" s="20"/>
      <c r="BB731" s="20"/>
      <c r="BC731" s="20"/>
      <c r="BE731" s="20">
        <v>0.24812158469945356</v>
      </c>
      <c r="BF731" s="9">
        <v>63</v>
      </c>
      <c r="BG731" s="9">
        <v>62.744771115691101</v>
      </c>
      <c r="BH731" s="9">
        <v>61.99059243670203</v>
      </c>
      <c r="BI731" s="9">
        <v>19.741611008763801</v>
      </c>
      <c r="BJ731" s="9">
        <v>63.800834502571824</v>
      </c>
      <c r="BK731" s="9">
        <v>62.234985333951336</v>
      </c>
      <c r="BL731" s="9">
        <v>58.191313728350394</v>
      </c>
      <c r="BM731" s="9">
        <f ca="1"/>
        <v>62.150873398682506</v>
      </c>
      <c r="BN731" s="9">
        <v>62.781055884564466</v>
      </c>
    </row>
    <row r="732" spans="1:66" x14ac:dyDescent="0.25">
      <c r="A732" s="6">
        <v>56.3</v>
      </c>
      <c r="B732" s="7" t="b">
        <v>1</v>
      </c>
      <c r="U732" s="9"/>
      <c r="V732" s="9"/>
      <c r="W732" s="10"/>
      <c r="X732" s="20"/>
      <c r="Y732" s="20"/>
      <c r="Z732" s="20"/>
      <c r="AA732" s="20"/>
      <c r="AB732" s="20"/>
      <c r="AC732" s="20"/>
      <c r="AD732" s="20"/>
      <c r="AE732" s="20"/>
      <c r="AG732" s="9"/>
      <c r="AH732" s="9"/>
      <c r="AI732" s="10"/>
      <c r="AJ732" s="20"/>
      <c r="AK732" s="20"/>
      <c r="AL732" s="20"/>
      <c r="AM732" s="20"/>
      <c r="AN732" s="20"/>
      <c r="AO732" s="20"/>
      <c r="AP732" s="20"/>
      <c r="AQ732" s="20"/>
      <c r="AS732" s="9"/>
      <c r="AT732" s="9"/>
      <c r="AU732" s="10"/>
      <c r="AV732" s="20"/>
      <c r="AW732" s="20"/>
      <c r="AX732" s="20"/>
      <c r="AY732" s="20"/>
      <c r="AZ732" s="20"/>
      <c r="BA732" s="20"/>
      <c r="BB732" s="20"/>
      <c r="BC732" s="20"/>
      <c r="BE732" s="20">
        <v>0.24846311475409835</v>
      </c>
      <c r="BF732" s="9">
        <v>63</v>
      </c>
      <c r="BG732" s="9">
        <v>62.755044267650511</v>
      </c>
      <c r="BH732" s="9">
        <v>62.000426836902761</v>
      </c>
      <c r="BI732" s="9">
        <v>19.773062591173975</v>
      </c>
      <c r="BJ732" s="9">
        <v>63.811984348024005</v>
      </c>
      <c r="BK732" s="9">
        <v>62.24497165865602</v>
      </c>
      <c r="BL732" s="9">
        <v>58.206411090802533</v>
      </c>
      <c r="BM732" s="9">
        <f ca="1"/>
        <v>62.160321038360308</v>
      </c>
      <c r="BN732" s="9">
        <v>62.793265610401889</v>
      </c>
    </row>
    <row r="733" spans="1:66" x14ac:dyDescent="0.25">
      <c r="A733" s="6">
        <v>55.7</v>
      </c>
      <c r="B733" s="7" t="b">
        <v>1</v>
      </c>
      <c r="U733" s="9"/>
      <c r="V733" s="9"/>
      <c r="W733" s="10"/>
      <c r="X733" s="20"/>
      <c r="Y733" s="20"/>
      <c r="Z733" s="20"/>
      <c r="AA733" s="20"/>
      <c r="AB733" s="20"/>
      <c r="AC733" s="20"/>
      <c r="AD733" s="20"/>
      <c r="AE733" s="20"/>
      <c r="AG733" s="9"/>
      <c r="AH733" s="9"/>
      <c r="AI733" s="10"/>
      <c r="AJ733" s="20"/>
      <c r="AK733" s="20"/>
      <c r="AL733" s="20"/>
      <c r="AM733" s="20"/>
      <c r="AN733" s="20"/>
      <c r="AO733" s="20"/>
      <c r="AP733" s="20"/>
      <c r="AQ733" s="20"/>
      <c r="AS733" s="9"/>
      <c r="AT733" s="9"/>
      <c r="AU733" s="10"/>
      <c r="AV733" s="20"/>
      <c r="AW733" s="20"/>
      <c r="AX733" s="20"/>
      <c r="AY733" s="20"/>
      <c r="AZ733" s="20"/>
      <c r="BA733" s="20"/>
      <c r="BB733" s="20"/>
      <c r="BC733" s="20"/>
      <c r="BE733" s="20">
        <v>0.24880464480874318</v>
      </c>
      <c r="BF733" s="9">
        <v>63</v>
      </c>
      <c r="BG733" s="9">
        <v>62.765309897156982</v>
      </c>
      <c r="BH733" s="9">
        <v>62.010255594373596</v>
      </c>
      <c r="BI733" s="9">
        <v>19.80452846975847</v>
      </c>
      <c r="BJ733" s="9">
        <v>63.823123473574768</v>
      </c>
      <c r="BK733" s="9">
        <v>62.254951747533177</v>
      </c>
      <c r="BL733" s="9">
        <v>58.221498080621352</v>
      </c>
      <c r="BM733" s="9">
        <f ca="1"/>
        <v>62.169761967195967</v>
      </c>
      <c r="BN733" s="9">
        <v>62.805466611260016</v>
      </c>
    </row>
    <row r="734" spans="1:66" x14ac:dyDescent="0.25">
      <c r="A734" s="6">
        <v>55</v>
      </c>
      <c r="B734" s="7" t="b">
        <v>1</v>
      </c>
      <c r="U734" s="9"/>
      <c r="V734" s="9"/>
      <c r="W734" s="10"/>
      <c r="X734" s="20"/>
      <c r="Y734" s="20"/>
      <c r="Z734" s="20"/>
      <c r="AA734" s="20"/>
      <c r="AB734" s="20"/>
      <c r="AC734" s="20"/>
      <c r="AD734" s="20"/>
      <c r="AE734" s="20"/>
      <c r="AG734" s="9"/>
      <c r="AH734" s="9"/>
      <c r="AI734" s="10"/>
      <c r="AJ734" s="20"/>
      <c r="AK734" s="20"/>
      <c r="AL734" s="20"/>
      <c r="AM734" s="20"/>
      <c r="AN734" s="20"/>
      <c r="AO734" s="20"/>
      <c r="AP734" s="20"/>
      <c r="AQ734" s="20"/>
      <c r="AS734" s="9"/>
      <c r="AT734" s="9"/>
      <c r="AU734" s="10"/>
      <c r="AV734" s="20"/>
      <c r="AW734" s="20"/>
      <c r="AX734" s="20"/>
      <c r="AY734" s="20"/>
      <c r="AZ734" s="20"/>
      <c r="BA734" s="20"/>
      <c r="BB734" s="20"/>
      <c r="BC734" s="20"/>
      <c r="BE734" s="20">
        <v>0.24914617486338797</v>
      </c>
      <c r="BF734" s="9">
        <v>63.1</v>
      </c>
      <c r="BG734" s="9">
        <v>62.775568027128529</v>
      </c>
      <c r="BH734" s="9">
        <v>62.020078727884325</v>
      </c>
      <c r="BI734" s="9">
        <v>19.836008657519706</v>
      </c>
      <c r="BJ734" s="9">
        <v>63.834251909717793</v>
      </c>
      <c r="BK734" s="9">
        <v>62.264925620546251</v>
      </c>
      <c r="BL734" s="9">
        <v>58.236574719157048</v>
      </c>
      <c r="BM734" s="9">
        <f ca="1"/>
        <v>62.179196203995232</v>
      </c>
      <c r="BN734" s="9">
        <v>62.81765890996148</v>
      </c>
    </row>
    <row r="735" spans="1:66" x14ac:dyDescent="0.25">
      <c r="A735" s="6">
        <v>54.3</v>
      </c>
      <c r="B735" s="7" t="b">
        <v>1</v>
      </c>
      <c r="U735" s="9"/>
      <c r="V735" s="9"/>
      <c r="W735" s="10"/>
      <c r="X735" s="20"/>
      <c r="Y735" s="20"/>
      <c r="Z735" s="20"/>
      <c r="AA735" s="20"/>
      <c r="AB735" s="20"/>
      <c r="AC735" s="20"/>
      <c r="AD735" s="20"/>
      <c r="AE735" s="20"/>
      <c r="AG735" s="9"/>
      <c r="AH735" s="9"/>
      <c r="AI735" s="10"/>
      <c r="AJ735" s="20"/>
      <c r="AK735" s="20"/>
      <c r="AL735" s="20"/>
      <c r="AM735" s="20"/>
      <c r="AN735" s="20"/>
      <c r="AO735" s="20"/>
      <c r="AP735" s="20"/>
      <c r="AQ735" s="20"/>
      <c r="AS735" s="9"/>
      <c r="AT735" s="9"/>
      <c r="AU735" s="10"/>
      <c r="AV735" s="20"/>
      <c r="AW735" s="20"/>
      <c r="AX735" s="20"/>
      <c r="AY735" s="20"/>
      <c r="AZ735" s="20"/>
      <c r="BA735" s="20"/>
      <c r="BB735" s="20"/>
      <c r="BC735" s="20"/>
      <c r="BE735" s="20">
        <v>0.24948770491803279</v>
      </c>
      <c r="BF735" s="9">
        <v>63.1</v>
      </c>
      <c r="BG735" s="9">
        <v>62.785818680398187</v>
      </c>
      <c r="BH735" s="9">
        <v>62.029896256138812</v>
      </c>
      <c r="BI735" s="9">
        <v>19.867503167477874</v>
      </c>
      <c r="BJ735" s="9">
        <v>63.845369686828981</v>
      </c>
      <c r="BK735" s="9">
        <v>62.274893297587163</v>
      </c>
      <c r="BL735" s="9">
        <v>58.251641027686688</v>
      </c>
      <c r="BM735" s="9">
        <f ca="1"/>
        <v>62.188623767495713</v>
      </c>
      <c r="BN735" s="9">
        <v>62.829842529246996</v>
      </c>
    </row>
    <row r="736" spans="1:66" x14ac:dyDescent="0.25">
      <c r="A736" s="6">
        <v>53.5</v>
      </c>
      <c r="B736" s="7" t="b">
        <v>1</v>
      </c>
      <c r="U736" s="9"/>
      <c r="V736" s="9"/>
      <c r="W736" s="10"/>
      <c r="X736" s="20"/>
      <c r="Y736" s="20"/>
      <c r="Z736" s="20"/>
      <c r="AA736" s="20"/>
      <c r="AB736" s="20"/>
      <c r="AC736" s="20"/>
      <c r="AD736" s="20"/>
      <c r="AE736" s="20"/>
      <c r="AG736" s="9"/>
      <c r="AH736" s="9"/>
      <c r="AI736" s="10"/>
      <c r="AJ736" s="20"/>
      <c r="AK736" s="20"/>
      <c r="AL736" s="20"/>
      <c r="AM736" s="20"/>
      <c r="AN736" s="20"/>
      <c r="AO736" s="20"/>
      <c r="AP736" s="20"/>
      <c r="AQ736" s="20"/>
      <c r="AS736" s="9"/>
      <c r="AT736" s="9"/>
      <c r="AU736" s="10"/>
      <c r="AV736" s="20"/>
      <c r="AW736" s="20"/>
      <c r="AX736" s="20"/>
      <c r="AY736" s="20"/>
      <c r="AZ736" s="20"/>
      <c r="BA736" s="20"/>
      <c r="BB736" s="20"/>
      <c r="BC736" s="20"/>
      <c r="BE736" s="20">
        <v>0.24982923497267759</v>
      </c>
      <c r="BF736" s="9">
        <v>63.1</v>
      </c>
      <c r="BG736" s="9">
        <v>62.796061879714486</v>
      </c>
      <c r="BH736" s="9">
        <v>62.039708197775241</v>
      </c>
      <c r="BI736" s="9">
        <v>19.899012012670926</v>
      </c>
      <c r="BJ736" s="9">
        <v>63.856476835167065</v>
      </c>
      <c r="BK736" s="9">
        <v>62.284854798476736</v>
      </c>
      <c r="BL736" s="9">
        <v>58.266697027414523</v>
      </c>
      <c r="BM736" s="9">
        <f ca="1"/>
        <v>62.198044676367104</v>
      </c>
      <c r="BN736" s="9">
        <v>62.842017491775749</v>
      </c>
    </row>
    <row r="737" spans="1:66" x14ac:dyDescent="0.25">
      <c r="A737" s="6">
        <v>52.8</v>
      </c>
      <c r="B737" s="7" t="b">
        <v>1</v>
      </c>
      <c r="U737" s="9"/>
      <c r="V737" s="9"/>
      <c r="W737" s="10"/>
      <c r="X737" s="20"/>
      <c r="Y737" s="20"/>
      <c r="Z737" s="20"/>
      <c r="AA737" s="20"/>
      <c r="AB737" s="20"/>
      <c r="AC737" s="20"/>
      <c r="AD737" s="20"/>
      <c r="AE737" s="20"/>
      <c r="AG737" s="9"/>
      <c r="AH737" s="9"/>
      <c r="AI737" s="10"/>
      <c r="AJ737" s="20"/>
      <c r="AK737" s="20"/>
      <c r="AL737" s="20"/>
      <c r="AM737" s="20"/>
      <c r="AN737" s="20"/>
      <c r="AO737" s="20"/>
      <c r="AP737" s="20"/>
      <c r="AQ737" s="20"/>
      <c r="AS737" s="9"/>
      <c r="AT737" s="9"/>
      <c r="AU737" s="10"/>
      <c r="AV737" s="20"/>
      <c r="AW737" s="20"/>
      <c r="AX737" s="20"/>
      <c r="AY737" s="20"/>
      <c r="AZ737" s="20"/>
      <c r="BA737" s="20"/>
      <c r="BB737" s="20"/>
      <c r="BC737" s="20"/>
      <c r="BE737" s="20">
        <v>0.25017076502732238</v>
      </c>
      <c r="BF737" s="9">
        <v>63.1</v>
      </c>
      <c r="BG737" s="9">
        <v>62.806297647741864</v>
      </c>
      <c r="BH737" s="9">
        <v>62.049514571366409</v>
      </c>
      <c r="BI737" s="9">
        <v>19.93053520615463</v>
      </c>
      <c r="BJ737" s="9">
        <v>63.867573384874227</v>
      </c>
      <c r="BK737" s="9">
        <v>62.294810142965019</v>
      </c>
      <c r="BL737" s="9">
        <v>58.281742739472406</v>
      </c>
      <c r="BM737" s="9">
        <f ca="1"/>
        <v>62.207458949211642</v>
      </c>
      <c r="BN737" s="9">
        <v>62.854183820125826</v>
      </c>
    </row>
    <row r="738" spans="1:66" x14ac:dyDescent="0.25">
      <c r="A738" s="6">
        <v>52.1</v>
      </c>
      <c r="B738" s="7" t="b">
        <v>1</v>
      </c>
      <c r="U738" s="9"/>
      <c r="V738" s="9"/>
      <c r="W738" s="10"/>
      <c r="X738" s="20"/>
      <c r="Y738" s="20"/>
      <c r="Z738" s="20"/>
      <c r="AA738" s="20"/>
      <c r="AB738" s="20"/>
      <c r="AC738" s="20"/>
      <c r="AD738" s="20"/>
      <c r="AE738" s="20"/>
      <c r="AG738" s="9"/>
      <c r="AH738" s="9"/>
      <c r="AI738" s="10"/>
      <c r="AJ738" s="20"/>
      <c r="AK738" s="20"/>
      <c r="AL738" s="20"/>
      <c r="AM738" s="20"/>
      <c r="AN738" s="20"/>
      <c r="AO738" s="20"/>
      <c r="AP738" s="20"/>
      <c r="AQ738" s="20"/>
      <c r="AS738" s="9"/>
      <c r="AT738" s="9"/>
      <c r="AU738" s="10"/>
      <c r="AV738" s="20"/>
      <c r="AW738" s="20"/>
      <c r="AX738" s="20"/>
      <c r="AY738" s="20"/>
      <c r="AZ738" s="20"/>
      <c r="BA738" s="20"/>
      <c r="BB738" s="20"/>
      <c r="BC738" s="20"/>
      <c r="BE738" s="20">
        <v>0.25051229508196721</v>
      </c>
      <c r="BF738" s="9">
        <v>63.1</v>
      </c>
      <c r="BG738" s="9">
        <v>62.816526007061171</v>
      </c>
      <c r="BH738" s="9">
        <v>62.059315395420107</v>
      </c>
      <c r="BI738" s="9">
        <v>19.962072761002606</v>
      </c>
      <c r="BJ738" s="9">
        <v>63.878659365976802</v>
      </c>
      <c r="BK738" s="9">
        <v>62.304759350731715</v>
      </c>
      <c r="BL738" s="9">
        <v>58.296778184920029</v>
      </c>
      <c r="BM738" s="9">
        <f ca="1"/>
        <v>62.216866604564423</v>
      </c>
      <c r="BN738" s="9">
        <v>62.8663415367946</v>
      </c>
    </row>
    <row r="739" spans="1:66" x14ac:dyDescent="0.25">
      <c r="A739" s="6">
        <v>51.8</v>
      </c>
      <c r="B739" s="7" t="b">
        <v>1</v>
      </c>
      <c r="U739" s="9"/>
      <c r="V739" s="9"/>
      <c r="W739" s="10"/>
      <c r="X739" s="20"/>
      <c r="Y739" s="20"/>
      <c r="Z739" s="20"/>
      <c r="AA739" s="20"/>
      <c r="AB739" s="20"/>
      <c r="AC739" s="20"/>
      <c r="AD739" s="20"/>
      <c r="AE739" s="20"/>
      <c r="AG739" s="9"/>
      <c r="AH739" s="9"/>
      <c r="AI739" s="10"/>
      <c r="AJ739" s="20"/>
      <c r="AK739" s="20"/>
      <c r="AL739" s="20"/>
      <c r="AM739" s="20"/>
      <c r="AN739" s="20"/>
      <c r="AO739" s="20"/>
      <c r="AP739" s="20"/>
      <c r="AQ739" s="20"/>
      <c r="AS739" s="9"/>
      <c r="AT739" s="9"/>
      <c r="AU739" s="10"/>
      <c r="AV739" s="20"/>
      <c r="AW739" s="20"/>
      <c r="AX739" s="20"/>
      <c r="AY739" s="20"/>
      <c r="AZ739" s="20"/>
      <c r="BA739" s="20"/>
      <c r="BB739" s="20"/>
      <c r="BC739" s="20"/>
      <c r="BE739" s="20">
        <v>0.25085382513661203</v>
      </c>
      <c r="BF739" s="9">
        <v>63.2</v>
      </c>
      <c r="BG739" s="9">
        <v>62.826746980170078</v>
      </c>
      <c r="BH739" s="9">
        <v>62.069110688379673</v>
      </c>
      <c r="BI739" s="9">
        <v>19.993624690306351</v>
      </c>
      <c r="BJ739" s="9">
        <v>63.889734808385789</v>
      </c>
      <c r="BK739" s="9">
        <v>62.314702441386537</v>
      </c>
      <c r="BL739" s="9">
        <v>58.311803384745389</v>
      </c>
      <c r="BM739" s="9">
        <f ca="1"/>
        <v>62.226267660893711</v>
      </c>
      <c r="BN739" s="9">
        <v>62.878490664199198</v>
      </c>
    </row>
    <row r="740" spans="1:66" x14ac:dyDescent="0.25">
      <c r="A740" s="6">
        <v>51.3</v>
      </c>
      <c r="B740" s="7" t="b">
        <v>1</v>
      </c>
      <c r="U740" s="9"/>
      <c r="V740" s="9"/>
      <c r="W740" s="10"/>
      <c r="X740" s="20"/>
      <c r="Y740" s="20"/>
      <c r="Z740" s="20"/>
      <c r="AA740" s="20"/>
      <c r="AB740" s="20"/>
      <c r="AC740" s="20"/>
      <c r="AD740" s="20"/>
      <c r="AE740" s="20"/>
      <c r="AG740" s="9"/>
      <c r="AH740" s="9"/>
      <c r="AI740" s="10"/>
      <c r="AJ740" s="20"/>
      <c r="AK740" s="20"/>
      <c r="AL740" s="20"/>
      <c r="AM740" s="20"/>
      <c r="AN740" s="20"/>
      <c r="AO740" s="20"/>
      <c r="AP740" s="20"/>
      <c r="AQ740" s="20"/>
      <c r="AS740" s="9"/>
      <c r="AT740" s="9"/>
      <c r="AU740" s="10"/>
      <c r="AV740" s="20"/>
      <c r="AW740" s="20"/>
      <c r="AX740" s="20"/>
      <c r="AY740" s="20"/>
      <c r="AZ740" s="20"/>
      <c r="BA740" s="20"/>
      <c r="BB740" s="20"/>
      <c r="BC740" s="20"/>
      <c r="BE740" s="20">
        <v>0.25119535519125685</v>
      </c>
      <c r="BF740" s="9">
        <v>63.2</v>
      </c>
      <c r="BG740" s="9">
        <v>62.836960589483532</v>
      </c>
      <c r="BH740" s="9">
        <v>62.078900468623999</v>
      </c>
      <c r="BI740" s="9">
        <v>20.025191007175259</v>
      </c>
      <c r="BJ740" s="9">
        <v>63.900799741897536</v>
      </c>
      <c r="BK740" s="9">
        <v>62.324639434469589</v>
      </c>
      <c r="BL740" s="9">
        <v>58.32681835986503</v>
      </c>
      <c r="BM740" s="9">
        <f ca="1"/>
        <v>62.235662136601348</v>
      </c>
      <c r="BN740" s="9">
        <v>62.890631224676852</v>
      </c>
    </row>
    <row r="741" spans="1:66" x14ac:dyDescent="0.25">
      <c r="A741" s="6">
        <v>86</v>
      </c>
      <c r="B741" s="7" t="b">
        <v>1</v>
      </c>
      <c r="U741" s="9"/>
      <c r="V741" s="9"/>
      <c r="W741" s="10"/>
      <c r="X741" s="20"/>
      <c r="Y741" s="20"/>
      <c r="Z741" s="20"/>
      <c r="AA741" s="20"/>
      <c r="AB741" s="20"/>
      <c r="AC741" s="20"/>
      <c r="AD741" s="20"/>
      <c r="AE741" s="20"/>
      <c r="AG741" s="9"/>
      <c r="AH741" s="9"/>
      <c r="AI741" s="10"/>
      <c r="AJ741" s="20"/>
      <c r="AK741" s="20"/>
      <c r="AL741" s="20"/>
      <c r="AM741" s="20"/>
      <c r="AN741" s="20"/>
      <c r="AO741" s="20"/>
      <c r="AP741" s="20"/>
      <c r="AQ741" s="20"/>
      <c r="AS741" s="9"/>
      <c r="AT741" s="9"/>
      <c r="AU741" s="10"/>
      <c r="AV741" s="20"/>
      <c r="AW741" s="20"/>
      <c r="AX741" s="20"/>
      <c r="AY741" s="20"/>
      <c r="AZ741" s="20"/>
      <c r="BA741" s="20"/>
      <c r="BB741" s="20"/>
      <c r="BC741" s="20"/>
      <c r="BE741" s="20">
        <v>0.25153688524590162</v>
      </c>
      <c r="BF741" s="9">
        <v>63.2</v>
      </c>
      <c r="BG741" s="9">
        <v>62.847166857334209</v>
      </c>
      <c r="BH741" s="9">
        <v>62.088684754468126</v>
      </c>
      <c r="BI741" s="9">
        <v>20.056771724736656</v>
      </c>
      <c r="BJ741" s="9">
        <v>63.911854196194341</v>
      </c>
      <c r="BK741" s="9">
        <v>62.334570349451745</v>
      </c>
      <c r="BL741" s="9">
        <v>58.341823131124443</v>
      </c>
      <c r="BM741" s="9">
        <f ca="1"/>
        <v>62.245050050023082</v>
      </c>
      <c r="BN741" s="9">
        <v>62.902763240485356</v>
      </c>
    </row>
    <row r="742" spans="1:66" x14ac:dyDescent="0.25">
      <c r="A742" s="6">
        <v>84</v>
      </c>
      <c r="B742" s="7" t="b">
        <v>1</v>
      </c>
      <c r="U742" s="9"/>
      <c r="V742" s="9"/>
      <c r="W742" s="10"/>
      <c r="X742" s="20"/>
      <c r="Y742" s="20"/>
      <c r="Z742" s="20"/>
      <c r="AA742" s="20"/>
      <c r="AB742" s="20"/>
      <c r="AC742" s="20"/>
      <c r="AD742" s="20"/>
      <c r="AE742" s="20"/>
      <c r="AG742" s="9"/>
      <c r="AH742" s="9"/>
      <c r="AI742" s="10"/>
      <c r="AJ742" s="20"/>
      <c r="AK742" s="20"/>
      <c r="AL742" s="20"/>
      <c r="AM742" s="20"/>
      <c r="AN742" s="20"/>
      <c r="AO742" s="20"/>
      <c r="AP742" s="20"/>
      <c r="AQ742" s="20"/>
      <c r="AS742" s="9"/>
      <c r="AT742" s="9"/>
      <c r="AU742" s="10"/>
      <c r="AV742" s="20"/>
      <c r="AW742" s="20"/>
      <c r="AX742" s="20"/>
      <c r="AY742" s="20"/>
      <c r="AZ742" s="20"/>
      <c r="BA742" s="20"/>
      <c r="BB742" s="20"/>
      <c r="BC742" s="20"/>
      <c r="BE742" s="20">
        <v>0.25187841530054644</v>
      </c>
      <c r="BF742" s="9">
        <v>63.2</v>
      </c>
      <c r="BG742" s="9">
        <v>62.85736580597294</v>
      </c>
      <c r="BH742" s="9">
        <v>62.098463564163502</v>
      </c>
      <c r="BI742" s="9">
        <v>20.088366856135874</v>
      </c>
      <c r="BJ742" s="9">
        <v>63.922898200845033</v>
      </c>
      <c r="BK742" s="9">
        <v>62.344495205734994</v>
      </c>
      <c r="BL742" s="9">
        <v>58.356817719298384</v>
      </c>
      <c r="BM742" s="9">
        <f ca="1"/>
        <v>62.254431419428911</v>
      </c>
      <c r="BN742" s="9">
        <v>62.914886733803442</v>
      </c>
    </row>
    <row r="743" spans="1:66" x14ac:dyDescent="0.25">
      <c r="A743" s="6">
        <v>81</v>
      </c>
      <c r="B743" s="7" t="b">
        <v>1</v>
      </c>
      <c r="U743" s="9"/>
      <c r="V743" s="9"/>
      <c r="W743" s="10"/>
      <c r="X743" s="20"/>
      <c r="Y743" s="20"/>
      <c r="Z743" s="20"/>
      <c r="AA743" s="20"/>
      <c r="AB743" s="20"/>
      <c r="AC743" s="20"/>
      <c r="AD743" s="20"/>
      <c r="AE743" s="20"/>
      <c r="AG743" s="9"/>
      <c r="AH743" s="9"/>
      <c r="AI743" s="10"/>
      <c r="AJ743" s="20"/>
      <c r="AK743" s="20"/>
      <c r="AL743" s="20"/>
      <c r="AM743" s="20"/>
      <c r="AN743" s="20"/>
      <c r="AO743" s="20"/>
      <c r="AP743" s="20"/>
      <c r="AQ743" s="20"/>
      <c r="AS743" s="9"/>
      <c r="AT743" s="9"/>
      <c r="AU743" s="10"/>
      <c r="AV743" s="20"/>
      <c r="AW743" s="20"/>
      <c r="AX743" s="20"/>
      <c r="AY743" s="20"/>
      <c r="AZ743" s="20"/>
      <c r="BA743" s="20"/>
      <c r="BB743" s="20"/>
      <c r="BC743" s="20"/>
      <c r="BE743" s="20">
        <v>0.25221994535519127</v>
      </c>
      <c r="BF743" s="9">
        <v>63.2</v>
      </c>
      <c r="BG743" s="9">
        <v>62.86755745756917</v>
      </c>
      <c r="BH743" s="9">
        <v>62.108236915898274</v>
      </c>
      <c r="BI743" s="9">
        <v>20.119976414536232</v>
      </c>
      <c r="BJ743" s="9">
        <v>63.933931785305624</v>
      </c>
      <c r="BK743" s="9">
        <v>62.35441402265284</v>
      </c>
      <c r="BL743" s="9">
        <v>58.371802145091209</v>
      </c>
      <c r="BM743" s="9">
        <f ca="1"/>
        <v>62.263806263023369</v>
      </c>
      <c r="BN743" s="9">
        <v>62.92700172673117</v>
      </c>
    </row>
    <row r="744" spans="1:66" x14ac:dyDescent="0.25">
      <c r="A744" s="6">
        <v>80</v>
      </c>
      <c r="B744" s="7" t="b">
        <v>1</v>
      </c>
      <c r="U744" s="9"/>
      <c r="V744" s="9"/>
      <c r="W744" s="10"/>
      <c r="X744" s="20"/>
      <c r="Y744" s="20"/>
      <c r="Z744" s="20"/>
      <c r="AA744" s="20"/>
      <c r="AB744" s="20"/>
      <c r="AC744" s="20"/>
      <c r="AD744" s="20"/>
      <c r="AE744" s="20"/>
      <c r="AG744" s="9"/>
      <c r="AH744" s="9"/>
      <c r="AI744" s="10"/>
      <c r="AJ744" s="20"/>
      <c r="AK744" s="20"/>
      <c r="AL744" s="20"/>
      <c r="AM744" s="20"/>
      <c r="AN744" s="20"/>
      <c r="AO744" s="20"/>
      <c r="AP744" s="20"/>
      <c r="AQ744" s="20"/>
      <c r="AS744" s="9"/>
      <c r="AT744" s="9"/>
      <c r="AU744" s="10"/>
      <c r="AV744" s="20"/>
      <c r="AW744" s="20"/>
      <c r="AX744" s="20"/>
      <c r="AY744" s="20"/>
      <c r="AZ744" s="20"/>
      <c r="BA744" s="20"/>
      <c r="BB744" s="20"/>
      <c r="BC744" s="20"/>
      <c r="BE744" s="20">
        <v>0.25256147540983609</v>
      </c>
      <c r="BF744" s="9">
        <v>63.2</v>
      </c>
      <c r="BG744" s="9">
        <v>62.877741834211378</v>
      </c>
      <c r="BH744" s="9">
        <v>62.118004827797698</v>
      </c>
      <c r="BI744" s="9">
        <v>20.151600413119098</v>
      </c>
      <c r="BJ744" s="9">
        <v>63.944954978919888</v>
      </c>
      <c r="BK744" s="9">
        <v>62.364326819470648</v>
      </c>
      <c r="BL744" s="9">
        <v>58.3867764291372</v>
      </c>
      <c r="BM744" s="9">
        <f ca="1"/>
        <v>62.273174598945957</v>
      </c>
      <c r="BN744" s="9">
        <v>62.93910824129037</v>
      </c>
    </row>
    <row r="745" spans="1:66" x14ac:dyDescent="0.25">
      <c r="A745" s="6">
        <v>79.7</v>
      </c>
      <c r="B745" s="7" t="b">
        <v>1</v>
      </c>
      <c r="U745" s="9"/>
      <c r="V745" s="9"/>
      <c r="W745" s="10"/>
      <c r="X745" s="20"/>
      <c r="Y745" s="20"/>
      <c r="Z745" s="20"/>
      <c r="AA745" s="20"/>
      <c r="AB745" s="20"/>
      <c r="AC745" s="20"/>
      <c r="AD745" s="20"/>
      <c r="AE745" s="20"/>
      <c r="AG745" s="9"/>
      <c r="AH745" s="9"/>
      <c r="AI745" s="10"/>
      <c r="AJ745" s="20"/>
      <c r="AK745" s="20"/>
      <c r="AL745" s="20"/>
      <c r="AM745" s="20"/>
      <c r="AN745" s="20"/>
      <c r="AO745" s="20"/>
      <c r="AP745" s="20"/>
      <c r="AQ745" s="20"/>
      <c r="AS745" s="9"/>
      <c r="AT745" s="9"/>
      <c r="AU745" s="10"/>
      <c r="AV745" s="20"/>
      <c r="AW745" s="20"/>
      <c r="AX745" s="20"/>
      <c r="AY745" s="20"/>
      <c r="AZ745" s="20"/>
      <c r="BA745" s="20"/>
      <c r="BB745" s="20"/>
      <c r="BC745" s="20"/>
      <c r="BE745" s="20">
        <v>0.25290300546448086</v>
      </c>
      <c r="BF745" s="9">
        <v>63.3</v>
      </c>
      <c r="BG745" s="9">
        <v>62.887918957907516</v>
      </c>
      <c r="BH745" s="9">
        <v>62.12776731792453</v>
      </c>
      <c r="BI745" s="9">
        <v>20.183238865083897</v>
      </c>
      <c r="BJ745" s="9">
        <v>63.95596781091993</v>
      </c>
      <c r="BK745" s="9">
        <v>62.374233615386025</v>
      </c>
      <c r="BL745" s="9">
        <v>58.40174059200092</v>
      </c>
      <c r="BM745" s="9">
        <f ca="1"/>
        <v>62.28253644527144</v>
      </c>
      <c r="BN745" s="9">
        <v>62.951206299424982</v>
      </c>
    </row>
    <row r="746" spans="1:66" x14ac:dyDescent="0.25">
      <c r="A746" s="6">
        <v>79.2</v>
      </c>
      <c r="B746" s="7" t="b">
        <v>1</v>
      </c>
      <c r="U746" s="9"/>
      <c r="V746" s="9"/>
      <c r="W746" s="10"/>
      <c r="X746" s="20"/>
      <c r="Y746" s="20"/>
      <c r="Z746" s="20"/>
      <c r="AA746" s="20"/>
      <c r="AB746" s="20"/>
      <c r="AC746" s="20"/>
      <c r="AD746" s="20"/>
      <c r="AE746" s="20"/>
      <c r="AG746" s="9"/>
      <c r="AH746" s="9"/>
      <c r="AI746" s="10"/>
      <c r="AJ746" s="20"/>
      <c r="AK746" s="20"/>
      <c r="AL746" s="20"/>
      <c r="AM746" s="20"/>
      <c r="AN746" s="20"/>
      <c r="AO746" s="20"/>
      <c r="AP746" s="20"/>
      <c r="AQ746" s="20"/>
      <c r="AS746" s="9"/>
      <c r="AT746" s="9"/>
      <c r="AU746" s="10"/>
      <c r="AV746" s="20"/>
      <c r="AW746" s="20"/>
      <c r="AX746" s="20"/>
      <c r="AY746" s="20"/>
      <c r="AZ746" s="20"/>
      <c r="BA746" s="20"/>
      <c r="BB746" s="20"/>
      <c r="BC746" s="20"/>
      <c r="BE746" s="20">
        <v>0.25324453551912568</v>
      </c>
      <c r="BF746" s="9">
        <v>63.3</v>
      </c>
      <c r="BG746" s="9">
        <v>62.89808885058541</v>
      </c>
      <c r="BH746" s="9">
        <v>62.137524404279212</v>
      </c>
      <c r="BI746" s="9">
        <v>20.214891783648191</v>
      </c>
      <c r="BJ746" s="9">
        <v>63.966970310426809</v>
      </c>
      <c r="BK746" s="9">
        <v>62.384134429529148</v>
      </c>
      <c r="BL746" s="9">
        <v>58.416694654177505</v>
      </c>
      <c r="BM746" s="9">
        <f ca="1"/>
        <v>62.291891820010136</v>
      </c>
      <c r="BN746" s="9">
        <v>62.963295923001517</v>
      </c>
    </row>
    <row r="747" spans="1:66" x14ac:dyDescent="0.25">
      <c r="A747" s="6">
        <v>78.900000000000006</v>
      </c>
      <c r="B747" s="7" t="b">
        <v>1</v>
      </c>
      <c r="U747" s="9"/>
      <c r="V747" s="9"/>
      <c r="W747" s="10"/>
      <c r="X747" s="20"/>
      <c r="Y747" s="20"/>
      <c r="Z747" s="20"/>
      <c r="AA747" s="20"/>
      <c r="AB747" s="20"/>
      <c r="AC747" s="20"/>
      <c r="AD747" s="20"/>
      <c r="AE747" s="20"/>
      <c r="AG747" s="9"/>
      <c r="AH747" s="9"/>
      <c r="AI747" s="10"/>
      <c r="AJ747" s="20"/>
      <c r="AK747" s="20"/>
      <c r="AL747" s="20"/>
      <c r="AM747" s="20"/>
      <c r="AN747" s="20"/>
      <c r="AO747" s="20"/>
      <c r="AP747" s="20"/>
      <c r="AQ747" s="20"/>
      <c r="AS747" s="9"/>
      <c r="AT747" s="9"/>
      <c r="AU747" s="10"/>
      <c r="AV747" s="20"/>
      <c r="AW747" s="20"/>
      <c r="AX747" s="20"/>
      <c r="AY747" s="20"/>
      <c r="AZ747" s="20"/>
      <c r="BA747" s="20"/>
      <c r="BB747" s="20"/>
      <c r="BC747" s="20"/>
      <c r="BE747" s="20">
        <v>0.2535860655737705</v>
      </c>
      <c r="BF747" s="9">
        <v>63.3</v>
      </c>
      <c r="BG747" s="9">
        <v>62.908251534093232</v>
      </c>
      <c r="BH747" s="9">
        <v>62.147276104800284</v>
      </c>
      <c r="BI747" s="9">
        <v>20.246559182047633</v>
      </c>
      <c r="BJ747" s="9">
        <v>63.977962506451107</v>
      </c>
      <c r="BK747" s="9">
        <v>62.394029280963153</v>
      </c>
      <c r="BL747" s="9">
        <v>58.431638636093041</v>
      </c>
      <c r="BM747" s="9">
        <f ca="1"/>
        <v>62.30124074110833</v>
      </c>
      <c r="BN747" s="9">
        <v>62.975377133809396</v>
      </c>
    </row>
    <row r="748" spans="1:66" x14ac:dyDescent="0.25">
      <c r="A748" s="6">
        <v>78.8</v>
      </c>
      <c r="B748" s="7" t="b">
        <v>1</v>
      </c>
      <c r="U748" s="9"/>
      <c r="V748" s="9"/>
      <c r="W748" s="10"/>
      <c r="X748" s="20"/>
      <c r="Y748" s="20"/>
      <c r="Z748" s="20"/>
      <c r="AA748" s="20"/>
      <c r="AB748" s="20"/>
      <c r="AC748" s="20"/>
      <c r="AD748" s="20"/>
      <c r="AE748" s="20"/>
      <c r="AG748" s="9"/>
      <c r="AH748" s="9"/>
      <c r="AI748" s="10"/>
      <c r="AJ748" s="20"/>
      <c r="AK748" s="20"/>
      <c r="AL748" s="20"/>
      <c r="AM748" s="20"/>
      <c r="AN748" s="20"/>
      <c r="AO748" s="20"/>
      <c r="AP748" s="20"/>
      <c r="AQ748" s="20"/>
      <c r="AS748" s="9"/>
      <c r="AT748" s="9"/>
      <c r="AU748" s="10"/>
      <c r="AV748" s="20"/>
      <c r="AW748" s="20"/>
      <c r="AX748" s="20"/>
      <c r="AY748" s="20"/>
      <c r="AZ748" s="20"/>
      <c r="BA748" s="20"/>
      <c r="BB748" s="20"/>
      <c r="BC748" s="20"/>
      <c r="BE748" s="20">
        <v>0.25392759562841533</v>
      </c>
      <c r="BF748" s="9">
        <v>63.3</v>
      </c>
      <c r="BG748" s="9">
        <v>62.918407030199894</v>
      </c>
      <c r="BH748" s="9">
        <v>62.157022437364752</v>
      </c>
      <c r="BI748" s="9">
        <v>20.278241073536098</v>
      </c>
      <c r="BJ748" s="9">
        <v>63.98894442789355</v>
      </c>
      <c r="BK748" s="9">
        <v>62.403918188684493</v>
      </c>
      <c r="BL748" s="9">
        <v>58.44657255810484</v>
      </c>
      <c r="BM748" s="9">
        <f ca="1"/>
        <v>62.31058322644855</v>
      </c>
      <c r="BN748" s="9">
        <v>62.987449953561367</v>
      </c>
    </row>
    <row r="749" spans="1:66" x14ac:dyDescent="0.25">
      <c r="A749" s="6">
        <v>78.400000000000006</v>
      </c>
      <c r="B749" s="7" t="b">
        <v>1</v>
      </c>
      <c r="U749" s="9"/>
      <c r="V749" s="9"/>
      <c r="W749" s="10"/>
      <c r="X749" s="20"/>
      <c r="Y749" s="20"/>
      <c r="Z749" s="20"/>
      <c r="AA749" s="20"/>
      <c r="AB749" s="20"/>
      <c r="AC749" s="20"/>
      <c r="AD749" s="20"/>
      <c r="AE749" s="20"/>
      <c r="AG749" s="9"/>
      <c r="AH749" s="9"/>
      <c r="AI749" s="10"/>
      <c r="AJ749" s="20"/>
      <c r="AK749" s="20"/>
      <c r="AL749" s="20"/>
      <c r="AM749" s="20"/>
      <c r="AN749" s="20"/>
      <c r="AO749" s="20"/>
      <c r="AP749" s="20"/>
      <c r="AQ749" s="20"/>
      <c r="AS749" s="9"/>
      <c r="AT749" s="9"/>
      <c r="AU749" s="10"/>
      <c r="AV749" s="20"/>
      <c r="AW749" s="20"/>
      <c r="AX749" s="20"/>
      <c r="AY749" s="20"/>
      <c r="AZ749" s="20"/>
      <c r="BA749" s="20"/>
      <c r="BB749" s="20"/>
      <c r="BC749" s="20"/>
      <c r="BE749" s="20">
        <v>0.25426912568306009</v>
      </c>
      <c r="BF749" s="9">
        <v>63.3</v>
      </c>
      <c r="BG749" s="9">
        <v>62.928555360595475</v>
      </c>
      <c r="BH749" s="9">
        <v>62.166763419788289</v>
      </c>
      <c r="BI749" s="9">
        <v>20.309937471385638</v>
      </c>
      <c r="BJ749" s="9">
        <v>63.999916103545559</v>
      </c>
      <c r="BK749" s="9">
        <v>62.413801171623234</v>
      </c>
      <c r="BL749" s="9">
        <v>58.461496440501797</v>
      </c>
      <c r="BM749" s="9">
        <f ca="1"/>
        <v>62.319919293849892</v>
      </c>
      <c r="BN749" s="9">
        <v>62.999514403893848</v>
      </c>
    </row>
    <row r="750" spans="1:66" x14ac:dyDescent="0.25">
      <c r="A750" s="6">
        <v>78.099999999999994</v>
      </c>
      <c r="B750" s="7" t="b">
        <v>1</v>
      </c>
      <c r="U750" s="9"/>
      <c r="V750" s="9"/>
      <c r="W750" s="10"/>
      <c r="X750" s="20"/>
      <c r="Y750" s="20"/>
      <c r="Z750" s="20"/>
      <c r="AA750" s="20"/>
      <c r="AB750" s="20"/>
      <c r="AC750" s="20"/>
      <c r="AD750" s="20"/>
      <c r="AE750" s="20"/>
      <c r="AG750" s="9"/>
      <c r="AH750" s="9"/>
      <c r="AI750" s="10"/>
      <c r="AJ750" s="20"/>
      <c r="AK750" s="20"/>
      <c r="AL750" s="20"/>
      <c r="AM750" s="20"/>
      <c r="AN750" s="20"/>
      <c r="AO750" s="20"/>
      <c r="AP750" s="20"/>
      <c r="AQ750" s="20"/>
      <c r="AS750" s="9"/>
      <c r="AT750" s="9"/>
      <c r="AU750" s="10"/>
      <c r="AV750" s="20"/>
      <c r="AW750" s="20"/>
      <c r="AX750" s="20"/>
      <c r="AY750" s="20"/>
      <c r="AZ750" s="20"/>
      <c r="BA750" s="20"/>
      <c r="BB750" s="20"/>
      <c r="BC750" s="20"/>
      <c r="BE750" s="20">
        <v>0.25461065573770492</v>
      </c>
      <c r="BF750" s="9">
        <v>63.3</v>
      </c>
      <c r="BG750" s="9">
        <v>62.938696546891634</v>
      </c>
      <c r="BH750" s="9">
        <v>62.176499069825788</v>
      </c>
      <c r="BI750" s="9">
        <v>20.341648388886568</v>
      </c>
      <c r="BJ750" s="9">
        <v>64.010877562089803</v>
      </c>
      <c r="BK750" s="9">
        <v>62.423678248643512</v>
      </c>
      <c r="BL750" s="9">
        <v>58.476410303504707</v>
      </c>
      <c r="BM750" s="9">
        <f ca="1"/>
        <v>62.329248961068416</v>
      </c>
      <c r="BN750" s="9">
        <v>63.011570506367391</v>
      </c>
    </row>
    <row r="751" spans="1:66" x14ac:dyDescent="0.25">
      <c r="A751" s="6">
        <v>78.099999999999994</v>
      </c>
      <c r="B751" s="7" t="b">
        <v>1</v>
      </c>
      <c r="U751" s="9"/>
      <c r="V751" s="9"/>
      <c r="W751" s="10"/>
      <c r="X751" s="20"/>
      <c r="Y751" s="20"/>
      <c r="Z751" s="20"/>
      <c r="AA751" s="20"/>
      <c r="AB751" s="20"/>
      <c r="AC751" s="20"/>
      <c r="AD751" s="20"/>
      <c r="AE751" s="20"/>
      <c r="AG751" s="9"/>
      <c r="AH751" s="9"/>
      <c r="AI751" s="10"/>
      <c r="AJ751" s="20"/>
      <c r="AK751" s="20"/>
      <c r="AL751" s="20"/>
      <c r="AM751" s="20"/>
      <c r="AN751" s="20"/>
      <c r="AO751" s="20"/>
      <c r="AP751" s="20"/>
      <c r="AQ751" s="20"/>
      <c r="AS751" s="9"/>
      <c r="AT751" s="9"/>
      <c r="AU751" s="10"/>
      <c r="AV751" s="20"/>
      <c r="AW751" s="20"/>
      <c r="AX751" s="20"/>
      <c r="AY751" s="20"/>
      <c r="AZ751" s="20"/>
      <c r="BA751" s="20"/>
      <c r="BB751" s="20"/>
      <c r="BC751" s="20"/>
      <c r="BE751" s="20">
        <v>0.25495218579234974</v>
      </c>
      <c r="BF751" s="9">
        <v>63.3</v>
      </c>
      <c r="BG751" s="9">
        <v>62.948830610622046</v>
      </c>
      <c r="BH751" s="9">
        <v>62.186229405171353</v>
      </c>
      <c r="BI751" s="9">
        <v>20.373373839347444</v>
      </c>
      <c r="BJ751" s="9">
        <v>64.021828832100852</v>
      </c>
      <c r="BK751" s="9">
        <v>62.433549438543793</v>
      </c>
      <c r="BL751" s="9">
        <v>58.491314167266552</v>
      </c>
      <c r="BM751" s="9">
        <f ca="1"/>
        <v>62.338572245797351</v>
      </c>
      <c r="BN751" s="9">
        <v>63.023618282466998</v>
      </c>
    </row>
    <row r="752" spans="1:66" x14ac:dyDescent="0.25">
      <c r="A752" s="6">
        <v>77.7</v>
      </c>
      <c r="B752" s="7" t="b">
        <v>1</v>
      </c>
      <c r="U752" s="9"/>
      <c r="V752" s="9"/>
      <c r="W752" s="10"/>
      <c r="X752" s="20"/>
      <c r="Y752" s="20"/>
      <c r="Z752" s="20"/>
      <c r="AA752" s="20"/>
      <c r="AB752" s="20"/>
      <c r="AC752" s="20"/>
      <c r="AD752" s="20"/>
      <c r="AE752" s="20"/>
      <c r="AG752" s="9"/>
      <c r="AH752" s="9"/>
      <c r="AI752" s="10"/>
      <c r="AJ752" s="20"/>
      <c r="AK752" s="20"/>
      <c r="AL752" s="20"/>
      <c r="AM752" s="20"/>
      <c r="AN752" s="20"/>
      <c r="AO752" s="20"/>
      <c r="AP752" s="20"/>
      <c r="AQ752" s="20"/>
      <c r="AS752" s="9"/>
      <c r="AT752" s="9"/>
      <c r="AU752" s="10"/>
      <c r="AV752" s="20"/>
      <c r="AW752" s="20"/>
      <c r="AX752" s="20"/>
      <c r="AY752" s="20"/>
      <c r="AZ752" s="20"/>
      <c r="BA752" s="20"/>
      <c r="BB752" s="20"/>
      <c r="BC752" s="20"/>
      <c r="BE752" s="20">
        <v>0.25529371584699456</v>
      </c>
      <c r="BF752" s="9">
        <v>63.4</v>
      </c>
      <c r="BG752" s="9">
        <v>62.958957573242785</v>
      </c>
      <c r="BH752" s="9">
        <v>62.195954443458923</v>
      </c>
      <c r="BI752" s="9">
        <v>20.405113836095143</v>
      </c>
      <c r="BJ752" s="9">
        <v>64.032769942045633</v>
      </c>
      <c r="BK752" s="9">
        <v>62.443414760057237</v>
      </c>
      <c r="BL752" s="9">
        <v>58.506208051872889</v>
      </c>
      <c r="BM752" s="9">
        <f ca="1"/>
        <v>62.347889165667532</v>
      </c>
      <c r="BN752" s="9">
        <v>63.035657753602521</v>
      </c>
    </row>
    <row r="753" spans="1:66" x14ac:dyDescent="0.25">
      <c r="A753" s="6">
        <v>77.3</v>
      </c>
      <c r="B753" s="7" t="b">
        <v>1</v>
      </c>
      <c r="U753" s="9"/>
      <c r="V753" s="9"/>
      <c r="W753" s="10"/>
      <c r="X753" s="20"/>
      <c r="Y753" s="20"/>
      <c r="Z753" s="20"/>
      <c r="AA753" s="20"/>
      <c r="AB753" s="20"/>
      <c r="AC753" s="20"/>
      <c r="AD753" s="20"/>
      <c r="AE753" s="20"/>
      <c r="AG753" s="9"/>
      <c r="AH753" s="9"/>
      <c r="AI753" s="10"/>
      <c r="AJ753" s="20"/>
      <c r="AK753" s="20"/>
      <c r="AL753" s="20"/>
      <c r="AM753" s="20"/>
      <c r="AN753" s="20"/>
      <c r="AO753" s="20"/>
      <c r="AP753" s="20"/>
      <c r="AQ753" s="20"/>
      <c r="AS753" s="9"/>
      <c r="AT753" s="9"/>
      <c r="AU753" s="10"/>
      <c r="AV753" s="20"/>
      <c r="AW753" s="20"/>
      <c r="AX753" s="20"/>
      <c r="AY753" s="20"/>
      <c r="AZ753" s="20"/>
      <c r="BA753" s="20"/>
      <c r="BB753" s="20"/>
      <c r="BC753" s="20"/>
      <c r="BE753" s="20">
        <v>0.25563524590163933</v>
      </c>
      <c r="BF753" s="9">
        <v>63.4</v>
      </c>
      <c r="BG753" s="9">
        <v>62.969077456132752</v>
      </c>
      <c r="BH753" s="9">
        <v>62.205674202262514</v>
      </c>
      <c r="BI753" s="9">
        <v>20.436868392474885</v>
      </c>
      <c r="BJ753" s="9">
        <v>64.043700920284095</v>
      </c>
      <c r="BK753" s="9">
        <v>62.453274231852085</v>
      </c>
      <c r="BL753" s="9">
        <v>58.521091977342067</v>
      </c>
      <c r="BM753" s="9">
        <f ca="1"/>
        <v>62.357199738247651</v>
      </c>
      <c r="BN753" s="9">
        <v>63.04768894110903</v>
      </c>
    </row>
    <row r="754" spans="1:66" x14ac:dyDescent="0.25">
      <c r="A754" s="6">
        <v>77</v>
      </c>
      <c r="B754" s="7" t="b">
        <v>1</v>
      </c>
      <c r="U754" s="9"/>
      <c r="V754" s="9"/>
      <c r="W754" s="10"/>
      <c r="X754" s="20"/>
      <c r="Y754" s="20"/>
      <c r="Z754" s="20"/>
      <c r="AA754" s="20"/>
      <c r="AB754" s="20"/>
      <c r="AC754" s="20"/>
      <c r="AD754" s="20"/>
      <c r="AE754" s="20"/>
      <c r="AG754" s="9"/>
      <c r="AH754" s="9"/>
      <c r="AI754" s="10"/>
      <c r="AJ754" s="20"/>
      <c r="AK754" s="20"/>
      <c r="AL754" s="20"/>
      <c r="AM754" s="20"/>
      <c r="AN754" s="20"/>
      <c r="AO754" s="20"/>
      <c r="AP754" s="20"/>
      <c r="AQ754" s="20"/>
      <c r="AS754" s="9"/>
      <c r="AT754" s="9"/>
      <c r="AU754" s="10"/>
      <c r="AV754" s="20"/>
      <c r="AW754" s="20"/>
      <c r="AX754" s="20"/>
      <c r="AY754" s="20"/>
      <c r="AZ754" s="20"/>
      <c r="BA754" s="20"/>
      <c r="BB754" s="20"/>
      <c r="BC754" s="20"/>
      <c r="BE754" s="20">
        <v>0.25597677595628415</v>
      </c>
      <c r="BF754" s="9">
        <v>63.4</v>
      </c>
      <c r="BG754" s="9">
        <v>62.979190280594075</v>
      </c>
      <c r="BH754" s="9">
        <v>62.21538869909638</v>
      </c>
      <c r="BI754" s="9">
        <v>20.468637521850265</v>
      </c>
      <c r="BJ754" s="9">
        <v>64.054621795069764</v>
      </c>
      <c r="BK754" s="9">
        <v>62.463127872531942</v>
      </c>
      <c r="BL754" s="9">
        <v>58.535965963625642</v>
      </c>
      <c r="BM754" s="9">
        <f ca="1"/>
        <v>62.366503981044609</v>
      </c>
      <c r="BN754" s="9">
        <v>63.059711866247213</v>
      </c>
    </row>
    <row r="755" spans="1:66" x14ac:dyDescent="0.25">
      <c r="A755" s="6">
        <v>77</v>
      </c>
      <c r="B755" s="7" t="b">
        <v>1</v>
      </c>
      <c r="U755" s="9"/>
      <c r="V755" s="9"/>
      <c r="W755" s="10"/>
      <c r="X755" s="20"/>
      <c r="Y755" s="20"/>
      <c r="Z755" s="20"/>
      <c r="AA755" s="20"/>
      <c r="AB755" s="20"/>
      <c r="AC755" s="20"/>
      <c r="AD755" s="20"/>
      <c r="AE755" s="20"/>
      <c r="AG755" s="9"/>
      <c r="AH755" s="9"/>
      <c r="AI755" s="10"/>
      <c r="AJ755" s="20"/>
      <c r="AK755" s="20"/>
      <c r="AL755" s="20"/>
      <c r="AM755" s="20"/>
      <c r="AN755" s="20"/>
      <c r="AO755" s="20"/>
      <c r="AP755" s="20"/>
      <c r="AQ755" s="20"/>
      <c r="AS755" s="9"/>
      <c r="AT755" s="9"/>
      <c r="AU755" s="10"/>
      <c r="AV755" s="20"/>
      <c r="AW755" s="20"/>
      <c r="AX755" s="20"/>
      <c r="AY755" s="20"/>
      <c r="AZ755" s="20"/>
      <c r="BA755" s="20"/>
      <c r="BB755" s="20"/>
      <c r="BC755" s="20"/>
      <c r="BE755" s="20">
        <v>0.25631830601092898</v>
      </c>
      <c r="BF755" s="9">
        <v>63.4</v>
      </c>
      <c r="BG755" s="9">
        <v>62.989296067852521</v>
      </c>
      <c r="BH755" s="9">
        <v>62.225097951415528</v>
      </c>
      <c r="BI755" s="9">
        <v>20.500421237603295</v>
      </c>
      <c r="BJ755" s="9">
        <v>64.065532594550206</v>
      </c>
      <c r="BK755" s="9">
        <v>62.472975700636177</v>
      </c>
      <c r="BL755" s="9">
        <v>58.550830030608608</v>
      </c>
      <c r="BM755" s="9">
        <f ca="1"/>
        <v>62.375801911503814</v>
      </c>
      <c r="BN755" s="9">
        <v>63.071726550203721</v>
      </c>
    </row>
    <row r="756" spans="1:66" x14ac:dyDescent="0.25">
      <c r="A756" s="6">
        <v>76.900000000000006</v>
      </c>
      <c r="B756" s="7" t="b">
        <v>1</v>
      </c>
      <c r="U756" s="9"/>
      <c r="V756" s="9"/>
      <c r="W756" s="10"/>
      <c r="X756" s="20"/>
      <c r="Y756" s="20"/>
      <c r="Z756" s="20"/>
      <c r="AA756" s="20"/>
      <c r="AB756" s="20"/>
      <c r="AC756" s="20"/>
      <c r="AD756" s="20"/>
      <c r="AE756" s="20"/>
      <c r="AG756" s="9"/>
      <c r="AH756" s="9"/>
      <c r="AI756" s="10"/>
      <c r="AJ756" s="20"/>
      <c r="AK756" s="20"/>
      <c r="AL756" s="20"/>
      <c r="AM756" s="20"/>
      <c r="AN756" s="20"/>
      <c r="AO756" s="20"/>
      <c r="AP756" s="20"/>
      <c r="AQ756" s="20"/>
      <c r="AS756" s="9"/>
      <c r="AT756" s="9"/>
      <c r="AU756" s="10"/>
      <c r="AV756" s="20"/>
      <c r="AW756" s="20"/>
      <c r="AX756" s="20"/>
      <c r="AY756" s="20"/>
      <c r="AZ756" s="20"/>
      <c r="BA756" s="20"/>
      <c r="BB756" s="20"/>
      <c r="BC756" s="20"/>
      <c r="BE756" s="20">
        <v>0.25665983606557374</v>
      </c>
      <c r="BF756" s="9">
        <v>63.4</v>
      </c>
      <c r="BG756" s="9">
        <v>62.999394839057899</v>
      </c>
      <c r="BH756" s="9">
        <v>62.23480197661592</v>
      </c>
      <c r="BI756" s="9">
        <v>20.532219553134389</v>
      </c>
      <c r="BJ756" s="9">
        <v>64.076433346767686</v>
      </c>
      <c r="BK756" s="9">
        <v>62.482817734640193</v>
      </c>
      <c r="BL756" s="9">
        <v>58.565684198109778</v>
      </c>
      <c r="BM756" s="9">
        <f ca="1"/>
        <v>62.38509354700949</v>
      </c>
      <c r="BN756" s="9">
        <v>63.08373301409155</v>
      </c>
    </row>
    <row r="757" spans="1:66" x14ac:dyDescent="0.25">
      <c r="A757" s="6">
        <v>63.5</v>
      </c>
      <c r="B757" s="7" t="b">
        <v>1</v>
      </c>
      <c r="U757" s="9"/>
      <c r="V757" s="9"/>
      <c r="W757" s="10"/>
      <c r="X757" s="20"/>
      <c r="Y757" s="20"/>
      <c r="Z757" s="20"/>
      <c r="AA757" s="20"/>
      <c r="AB757" s="20"/>
      <c r="AC757" s="20"/>
      <c r="AD757" s="20"/>
      <c r="AE757" s="20"/>
      <c r="AG757" s="9"/>
      <c r="AH757" s="9"/>
      <c r="AI757" s="10"/>
      <c r="AJ757" s="20"/>
      <c r="AK757" s="20"/>
      <c r="AL757" s="20"/>
      <c r="AM757" s="20"/>
      <c r="AN757" s="20"/>
      <c r="AO757" s="20"/>
      <c r="AP757" s="20"/>
      <c r="AQ757" s="20"/>
      <c r="AS757" s="9"/>
      <c r="AT757" s="9"/>
      <c r="AU757" s="10"/>
      <c r="AV757" s="20"/>
      <c r="AW757" s="20"/>
      <c r="AX757" s="20"/>
      <c r="AY757" s="20"/>
      <c r="AZ757" s="20"/>
      <c r="BA757" s="20"/>
      <c r="BB757" s="20"/>
      <c r="BC757" s="20"/>
      <c r="BE757" s="20">
        <v>0.25700136612021857</v>
      </c>
      <c r="BF757" s="9">
        <v>63.5</v>
      </c>
      <c r="BG757" s="9">
        <v>63.009486615284445</v>
      </c>
      <c r="BH757" s="9">
        <v>62.244500792034884</v>
      </c>
      <c r="BI757" s="9">
        <v>20.56403248186248</v>
      </c>
      <c r="BJ757" s="9">
        <v>64.087324079659695</v>
      </c>
      <c r="BK757" s="9">
        <v>62.492653992955852</v>
      </c>
      <c r="BL757" s="9">
        <v>58.580528485882027</v>
      </c>
      <c r="BM757" s="9">
        <f ca="1"/>
        <v>62.394378904885016</v>
      </c>
      <c r="BN757" s="9">
        <v>63.095731278950439</v>
      </c>
    </row>
    <row r="758" spans="1:66" x14ac:dyDescent="0.25">
      <c r="A758" s="6">
        <v>63</v>
      </c>
      <c r="B758" s="7" t="b">
        <v>1</v>
      </c>
      <c r="U758" s="9"/>
      <c r="V758" s="9"/>
      <c r="W758" s="10"/>
      <c r="X758" s="20"/>
      <c r="Y758" s="20"/>
      <c r="Z758" s="20"/>
      <c r="AA758" s="20"/>
      <c r="AB758" s="20"/>
      <c r="AC758" s="20"/>
      <c r="AD758" s="20"/>
      <c r="AE758" s="20"/>
      <c r="AG758" s="9"/>
      <c r="AH758" s="9"/>
      <c r="AI758" s="10"/>
      <c r="AJ758" s="20"/>
      <c r="AK758" s="20"/>
      <c r="AL758" s="20"/>
      <c r="AM758" s="20"/>
      <c r="AN758" s="20"/>
      <c r="AO758" s="20"/>
      <c r="AP758" s="20"/>
      <c r="AQ758" s="20"/>
      <c r="AS758" s="9"/>
      <c r="AT758" s="9"/>
      <c r="AU758" s="10"/>
      <c r="AV758" s="20"/>
      <c r="AW758" s="20"/>
      <c r="AX758" s="20"/>
      <c r="AY758" s="20"/>
      <c r="AZ758" s="20"/>
      <c r="BA758" s="20"/>
      <c r="BB758" s="20"/>
      <c r="BC758" s="20"/>
      <c r="BE758" s="20">
        <v>0.25734289617486339</v>
      </c>
      <c r="BF758" s="9">
        <v>63.5</v>
      </c>
      <c r="BG758" s="9">
        <v>63.019571417531225</v>
      </c>
      <c r="BH758" s="9">
        <v>62.254194414951201</v>
      </c>
      <c r="BI758" s="9">
        <v>20.595860037224973</v>
      </c>
      <c r="BJ758" s="9">
        <v>64.09820482105944</v>
      </c>
      <c r="BK758" s="9">
        <v>62.502484493931725</v>
      </c>
      <c r="BL758" s="9">
        <v>58.595362913612647</v>
      </c>
      <c r="BM758" s="9">
        <f ca="1"/>
        <v>62.403658002393215</v>
      </c>
      <c r="BN758" s="9">
        <v>63.107721365747139</v>
      </c>
    </row>
    <row r="759" spans="1:66" x14ac:dyDescent="0.25">
      <c r="A759" s="6">
        <v>62.7</v>
      </c>
      <c r="B759" s="7" t="b">
        <v>1</v>
      </c>
      <c r="U759" s="9"/>
      <c r="V759" s="9"/>
      <c r="W759" s="10"/>
      <c r="X759" s="20"/>
      <c r="Y759" s="20"/>
      <c r="Z759" s="20"/>
      <c r="AA759" s="20"/>
      <c r="AB759" s="20"/>
      <c r="AC759" s="20"/>
      <c r="AD759" s="20"/>
      <c r="AE759" s="20"/>
      <c r="AG759" s="9"/>
      <c r="AH759" s="9"/>
      <c r="AI759" s="10"/>
      <c r="AJ759" s="20"/>
      <c r="AK759" s="20"/>
      <c r="AL759" s="20"/>
      <c r="AM759" s="20"/>
      <c r="AN759" s="20"/>
      <c r="AO759" s="20"/>
      <c r="AP759" s="20"/>
      <c r="AQ759" s="20"/>
      <c r="AS759" s="9"/>
      <c r="AT759" s="9"/>
      <c r="AU759" s="10"/>
      <c r="AV759" s="20"/>
      <c r="AW759" s="20"/>
      <c r="AX759" s="20"/>
      <c r="AY759" s="20"/>
      <c r="AZ759" s="20"/>
      <c r="BA759" s="20"/>
      <c r="BB759" s="20"/>
      <c r="BC759" s="20"/>
      <c r="BE759" s="20">
        <v>0.25768442622950821</v>
      </c>
      <c r="BF759" s="9">
        <v>63.5</v>
      </c>
      <c r="BG759" s="9">
        <v>63.029649266722551</v>
      </c>
      <c r="BH759" s="9">
        <v>62.263882862585696</v>
      </c>
      <c r="BI759" s="9">
        <v>20.627702232677848</v>
      </c>
      <c r="BJ759" s="9">
        <v>64.109075598696464</v>
      </c>
      <c r="BK759" s="9">
        <v>62.512309255853452</v>
      </c>
      <c r="BL759" s="9">
        <v>58.610187500923601</v>
      </c>
      <c r="BM759" s="9">
        <f ca="1"/>
        <v>62.412930856736651</v>
      </c>
      <c r="BN759" s="9">
        <v>63.119703295375913</v>
      </c>
    </row>
    <row r="760" spans="1:66" x14ac:dyDescent="0.25">
      <c r="A760" s="6">
        <v>62.2</v>
      </c>
      <c r="B760" s="7" t="b">
        <v>1</v>
      </c>
      <c r="U760" s="9"/>
      <c r="V760" s="9"/>
      <c r="W760" s="10"/>
      <c r="X760" s="20"/>
      <c r="Y760" s="20"/>
      <c r="Z760" s="20"/>
      <c r="AA760" s="20"/>
      <c r="AB760" s="20"/>
      <c r="AC760" s="20"/>
      <c r="AD760" s="20"/>
      <c r="AE760" s="20"/>
      <c r="AG760" s="9"/>
      <c r="AH760" s="9"/>
      <c r="AI760" s="10"/>
      <c r="AJ760" s="20"/>
      <c r="AK760" s="20"/>
      <c r="AL760" s="20"/>
      <c r="AM760" s="20"/>
      <c r="AN760" s="20"/>
      <c r="AO760" s="20"/>
      <c r="AP760" s="20"/>
      <c r="AQ760" s="20"/>
      <c r="AS760" s="9"/>
      <c r="AT760" s="9"/>
      <c r="AU760" s="10"/>
      <c r="AV760" s="20"/>
      <c r="AW760" s="20"/>
      <c r="AX760" s="20"/>
      <c r="AY760" s="20"/>
      <c r="AZ760" s="20"/>
      <c r="BA760" s="20"/>
      <c r="BB760" s="20"/>
      <c r="BC760" s="20"/>
      <c r="BE760" s="20">
        <v>0.25802595628415298</v>
      </c>
      <c r="BF760" s="9">
        <v>63.5</v>
      </c>
      <c r="BG760" s="9">
        <v>63.039720183708333</v>
      </c>
      <c r="BH760" s="9">
        <v>62.273566152101452</v>
      </c>
      <c r="BI760" s="9">
        <v>20.659559081695644</v>
      </c>
      <c r="BJ760" s="9">
        <v>64.119936440197151</v>
      </c>
      <c r="BK760" s="9">
        <v>62.522128296944103</v>
      </c>
      <c r="BL760" s="9">
        <v>58.625002267371897</v>
      </c>
      <c r="BM760" s="9">
        <f ca="1"/>
        <v>62.422197485057978</v>
      </c>
      <c r="BN760" s="9">
        <v>63.131677088658783</v>
      </c>
    </row>
    <row r="761" spans="1:66" x14ac:dyDescent="0.25">
      <c r="A761" s="6">
        <v>61.8</v>
      </c>
      <c r="B761" s="7" t="b">
        <v>1</v>
      </c>
      <c r="U761" s="9"/>
      <c r="V761" s="9"/>
      <c r="W761" s="10"/>
      <c r="X761" s="20"/>
      <c r="Y761" s="20"/>
      <c r="Z761" s="20"/>
      <c r="AA761" s="20"/>
      <c r="AB761" s="20"/>
      <c r="AC761" s="20"/>
      <c r="AD761" s="20"/>
      <c r="AE761" s="20"/>
      <c r="AG761" s="9"/>
      <c r="AH761" s="9"/>
      <c r="AI761" s="10"/>
      <c r="AJ761" s="20"/>
      <c r="AK761" s="20"/>
      <c r="AL761" s="20"/>
      <c r="AM761" s="20"/>
      <c r="AN761" s="20"/>
      <c r="AO761" s="20"/>
      <c r="AP761" s="20"/>
      <c r="AQ761" s="20"/>
      <c r="AS761" s="9"/>
      <c r="AT761" s="9"/>
      <c r="AU761" s="10"/>
      <c r="AV761" s="20"/>
      <c r="AW761" s="20"/>
      <c r="AX761" s="20"/>
      <c r="AY761" s="20"/>
      <c r="AZ761" s="20"/>
      <c r="BA761" s="20"/>
      <c r="BB761" s="20"/>
      <c r="BC761" s="20"/>
      <c r="BE761" s="20">
        <v>0.2583674863387978</v>
      </c>
      <c r="BF761" s="9">
        <v>63.5</v>
      </c>
      <c r="BG761" s="9">
        <v>63.0497841892645</v>
      </c>
      <c r="BH761" s="9">
        <v>62.283244300603847</v>
      </c>
      <c r="BI761" s="9">
        <v>20.691430597771532</v>
      </c>
      <c r="BJ761" s="9">
        <v>64.130787373085255</v>
      </c>
      <c r="BK761" s="9">
        <v>62.531941635364454</v>
      </c>
      <c r="BL761" s="9">
        <v>58.639807232449826</v>
      </c>
      <c r="BM761" s="9">
        <f ca="1"/>
        <v>62.431457904440194</v>
      </c>
      <c r="BN761" s="9">
        <v>63.143642766345948</v>
      </c>
    </row>
    <row r="762" spans="1:66" x14ac:dyDescent="0.25">
      <c r="A762" s="6">
        <v>61.3</v>
      </c>
      <c r="B762" s="7" t="b">
        <v>1</v>
      </c>
      <c r="U762" s="9"/>
      <c r="V762" s="9"/>
      <c r="W762" s="10"/>
      <c r="X762" s="20"/>
      <c r="Y762" s="20"/>
      <c r="Z762" s="20"/>
      <c r="AA762" s="20"/>
      <c r="AB762" s="20"/>
      <c r="AC762" s="20"/>
      <c r="AD762" s="20"/>
      <c r="AE762" s="20"/>
      <c r="AG762" s="9"/>
      <c r="AH762" s="9"/>
      <c r="AI762" s="10"/>
      <c r="AJ762" s="20"/>
      <c r="AK762" s="20"/>
      <c r="AL762" s="20"/>
      <c r="AM762" s="20"/>
      <c r="AN762" s="20"/>
      <c r="AO762" s="20"/>
      <c r="AP762" s="20"/>
      <c r="AQ762" s="20"/>
      <c r="AS762" s="9"/>
      <c r="AT762" s="9"/>
      <c r="AU762" s="10"/>
      <c r="AV762" s="20"/>
      <c r="AW762" s="20"/>
      <c r="AX762" s="20"/>
      <c r="AY762" s="20"/>
      <c r="AZ762" s="20"/>
      <c r="BA762" s="20"/>
      <c r="BB762" s="20"/>
      <c r="BC762" s="20"/>
      <c r="BE762" s="20">
        <v>0.25870901639344263</v>
      </c>
      <c r="BF762" s="9">
        <v>63.5</v>
      </c>
      <c r="BG762" s="9">
        <v>63.059841304093382</v>
      </c>
      <c r="BH762" s="9">
        <v>62.292917325141374</v>
      </c>
      <c r="BI762" s="9">
        <v>20.72331679441729</v>
      </c>
      <c r="BJ762" s="9">
        <v>64.141628424782454</v>
      </c>
      <c r="BK762" s="9">
        <v>62.541749289213371</v>
      </c>
      <c r="BL762" s="9">
        <v>58.654602415585273</v>
      </c>
      <c r="BM762" s="9">
        <f ca="1"/>
        <v>62.440712131906992</v>
      </c>
      <c r="BN762" s="9">
        <v>63.155600349116114</v>
      </c>
    </row>
    <row r="763" spans="1:66" x14ac:dyDescent="0.25">
      <c r="A763" s="6">
        <v>69</v>
      </c>
      <c r="B763" s="7" t="b">
        <v>1</v>
      </c>
      <c r="U763" s="9"/>
      <c r="V763" s="9"/>
      <c r="W763" s="10"/>
      <c r="X763" s="20"/>
      <c r="Y763" s="20"/>
      <c r="Z763" s="20"/>
      <c r="AA763" s="20"/>
      <c r="AB763" s="20"/>
      <c r="AC763" s="20"/>
      <c r="AD763" s="20"/>
      <c r="AE763" s="20"/>
      <c r="AG763" s="9"/>
      <c r="AH763" s="9"/>
      <c r="AI763" s="10"/>
      <c r="AJ763" s="20"/>
      <c r="AK763" s="20"/>
      <c r="AL763" s="20"/>
      <c r="AM763" s="20"/>
      <c r="AN763" s="20"/>
      <c r="AO763" s="20"/>
      <c r="AP763" s="20"/>
      <c r="AQ763" s="20"/>
      <c r="AS763" s="9"/>
      <c r="AT763" s="9"/>
      <c r="AU763" s="10"/>
      <c r="AV763" s="20"/>
      <c r="AW763" s="20"/>
      <c r="AX763" s="20"/>
      <c r="AY763" s="20"/>
      <c r="AZ763" s="20"/>
      <c r="BA763" s="20"/>
      <c r="BB763" s="20"/>
      <c r="BC763" s="20"/>
      <c r="BE763" s="20">
        <v>0.25905054644808745</v>
      </c>
      <c r="BF763" s="9">
        <v>63.5</v>
      </c>
      <c r="BG763" s="9">
        <v>63.069891548824067</v>
      </c>
      <c r="BH763" s="9">
        <v>62.302585242705433</v>
      </c>
      <c r="BI763" s="9">
        <v>20.755217685163402</v>
      </c>
      <c r="BJ763" s="9">
        <v>64.152459622608859</v>
      </c>
      <c r="BK763" s="9">
        <v>62.551551276528066</v>
      </c>
      <c r="BL763" s="9">
        <v>58.669387836142064</v>
      </c>
      <c r="BM763" s="9">
        <f ca="1"/>
        <v>62.449960184422991</v>
      </c>
      <c r="BN763" s="9">
        <v>63.167549857576873</v>
      </c>
    </row>
    <row r="764" spans="1:66" x14ac:dyDescent="0.25">
      <c r="A764" s="6">
        <v>62</v>
      </c>
      <c r="B764" s="7" t="b">
        <v>1</v>
      </c>
      <c r="U764" s="9"/>
      <c r="V764" s="9"/>
      <c r="W764" s="10"/>
      <c r="X764" s="20"/>
      <c r="Y764" s="20"/>
      <c r="Z764" s="20"/>
      <c r="AA764" s="20"/>
      <c r="AB764" s="20"/>
      <c r="AC764" s="20"/>
      <c r="AD764" s="20"/>
      <c r="AE764" s="20"/>
      <c r="AG764" s="9"/>
      <c r="AH764" s="9"/>
      <c r="AI764" s="10"/>
      <c r="AJ764" s="20"/>
      <c r="AK764" s="20"/>
      <c r="AL764" s="20"/>
      <c r="AM764" s="20"/>
      <c r="AN764" s="20"/>
      <c r="AO764" s="20"/>
      <c r="AP764" s="20"/>
      <c r="AQ764" s="20"/>
      <c r="AS764" s="9"/>
      <c r="AT764" s="9"/>
      <c r="AU764" s="10"/>
      <c r="AV764" s="20"/>
      <c r="AW764" s="20"/>
      <c r="AX764" s="20"/>
      <c r="AY764" s="20"/>
      <c r="AZ764" s="20"/>
      <c r="BA764" s="20"/>
      <c r="BB764" s="20"/>
      <c r="BC764" s="20"/>
      <c r="BE764" s="20">
        <v>0.25939207650273222</v>
      </c>
      <c r="BF764" s="9">
        <v>63.5</v>
      </c>
      <c r="BG764" s="9">
        <v>63.079934944012834</v>
      </c>
      <c r="BH764" s="9">
        <v>62.312248070230972</v>
      </c>
      <c r="BI764" s="9">
        <v>20.787133283559058</v>
      </c>
      <c r="BJ764" s="9">
        <v>64.163280993783573</v>
      </c>
      <c r="BK764" s="9">
        <v>62.561347615284475</v>
      </c>
      <c r="BL764" s="9">
        <v>58.684163513420188</v>
      </c>
      <c r="BM764" s="9">
        <f ca="1"/>
        <v>62.459202078894108</v>
      </c>
      <c r="BN764" s="9">
        <v>63.179491312265036</v>
      </c>
    </row>
    <row r="765" spans="1:66" x14ac:dyDescent="0.25">
      <c r="A765" s="6">
        <v>59.8</v>
      </c>
      <c r="B765" s="7" t="b">
        <v>1</v>
      </c>
      <c r="U765" s="9"/>
      <c r="V765" s="9"/>
      <c r="W765" s="10"/>
      <c r="X765" s="20"/>
      <c r="Y765" s="20"/>
      <c r="Z765" s="20"/>
      <c r="AA765" s="20"/>
      <c r="AB765" s="20"/>
      <c r="AC765" s="20"/>
      <c r="AD765" s="20"/>
      <c r="AE765" s="20"/>
      <c r="AG765" s="9"/>
      <c r="AH765" s="9"/>
      <c r="AI765" s="10"/>
      <c r="AJ765" s="20"/>
      <c r="AK765" s="20"/>
      <c r="AL765" s="20"/>
      <c r="AM765" s="20"/>
      <c r="AN765" s="20"/>
      <c r="AO765" s="20"/>
      <c r="AP765" s="20"/>
      <c r="AQ765" s="20"/>
      <c r="AS765" s="9"/>
      <c r="AT765" s="9"/>
      <c r="AU765" s="10"/>
      <c r="AV765" s="20"/>
      <c r="AW765" s="20"/>
      <c r="AX765" s="20"/>
      <c r="AY765" s="20"/>
      <c r="AZ765" s="20"/>
      <c r="BA765" s="20"/>
      <c r="BB765" s="20"/>
      <c r="BC765" s="20"/>
      <c r="BE765" s="20">
        <v>0.25973360655737704</v>
      </c>
      <c r="BF765" s="9">
        <v>63.5</v>
      </c>
      <c r="BG765" s="9">
        <v>63.089971510143478</v>
      </c>
      <c r="BH765" s="9">
        <v>62.321905824596534</v>
      </c>
      <c r="BI765" s="9">
        <v>20.819063603172211</v>
      </c>
      <c r="BJ765" s="9">
        <v>64.17409256542517</v>
      </c>
      <c r="BK765" s="9">
        <v>62.571138323397555</v>
      </c>
      <c r="BL765" s="9">
        <v>58.698929466656139</v>
      </c>
      <c r="BM765" s="9">
        <f ca="1"/>
        <v>62.468437832167851</v>
      </c>
      <c r="BN765" s="9">
        <v>63.191424733646983</v>
      </c>
    </row>
    <row r="766" spans="1:66" x14ac:dyDescent="0.25">
      <c r="A766" s="6">
        <v>59.1</v>
      </c>
      <c r="B766" s="7" t="b">
        <v>1</v>
      </c>
      <c r="U766" s="9"/>
      <c r="V766" s="9"/>
      <c r="W766" s="10"/>
      <c r="X766" s="20"/>
      <c r="Y766" s="20"/>
      <c r="Z766" s="20"/>
      <c r="AA766" s="20"/>
      <c r="AB766" s="20"/>
      <c r="AC766" s="20"/>
      <c r="AD766" s="20"/>
      <c r="AE766" s="20"/>
      <c r="AG766" s="9"/>
      <c r="AH766" s="9"/>
      <c r="AI766" s="10"/>
      <c r="AJ766" s="20"/>
      <c r="AK766" s="20"/>
      <c r="AL766" s="20"/>
      <c r="AM766" s="20"/>
      <c r="AN766" s="20"/>
      <c r="AO766" s="20"/>
      <c r="AP766" s="20"/>
      <c r="AQ766" s="20"/>
      <c r="AS766" s="9"/>
      <c r="AT766" s="9"/>
      <c r="AU766" s="10"/>
      <c r="AV766" s="20"/>
      <c r="AW766" s="20"/>
      <c r="AX766" s="20"/>
      <c r="AY766" s="20"/>
      <c r="AZ766" s="20"/>
      <c r="BA766" s="20"/>
      <c r="BB766" s="20"/>
      <c r="BC766" s="20"/>
      <c r="BE766" s="20">
        <v>0.26007513661202186</v>
      </c>
      <c r="BF766" s="9">
        <v>63.6</v>
      </c>
      <c r="BG766" s="9">
        <v>63.100001267627732</v>
      </c>
      <c r="BH766" s="9">
        <v>62.331558522624796</v>
      </c>
      <c r="BI766" s="9">
        <v>20.851008657589595</v>
      </c>
      <c r="BJ766" s="9">
        <v>64.184894364552264</v>
      </c>
      <c r="BK766" s="9">
        <v>62.580923418721603</v>
      </c>
      <c r="BL766" s="9">
        <v>58.713685715023203</v>
      </c>
      <c r="BM766" s="9">
        <f ca="1"/>
        <v>62.477667461033533</v>
      </c>
      <c r="BN766" s="9">
        <v>63.203350142119035</v>
      </c>
    </row>
    <row r="767" spans="1:66" x14ac:dyDescent="0.25">
      <c r="A767" s="6">
        <v>58.6</v>
      </c>
      <c r="B767" s="7" t="b">
        <v>1</v>
      </c>
      <c r="U767" s="9"/>
      <c r="V767" s="9"/>
      <c r="W767" s="10"/>
      <c r="X767" s="20"/>
      <c r="Y767" s="20"/>
      <c r="Z767" s="20"/>
      <c r="AA767" s="20"/>
      <c r="AB767" s="20"/>
      <c r="AC767" s="20"/>
      <c r="AD767" s="20"/>
      <c r="AE767" s="20"/>
      <c r="AG767" s="9"/>
      <c r="AH767" s="9"/>
      <c r="AI767" s="10"/>
      <c r="AJ767" s="20"/>
      <c r="AK767" s="20"/>
      <c r="AL767" s="20"/>
      <c r="AM767" s="20"/>
      <c r="AN767" s="20"/>
      <c r="AO767" s="20"/>
      <c r="AP767" s="20"/>
      <c r="AQ767" s="20"/>
      <c r="AS767" s="9"/>
      <c r="AT767" s="9"/>
      <c r="AU767" s="10"/>
      <c r="AV767" s="20"/>
      <c r="AW767" s="20"/>
      <c r="AX767" s="20"/>
      <c r="AY767" s="20"/>
      <c r="AZ767" s="20"/>
      <c r="BA767" s="20"/>
      <c r="BB767" s="20"/>
      <c r="BC767" s="20"/>
      <c r="BE767" s="20">
        <v>0.26041666666666669</v>
      </c>
      <c r="BF767" s="9">
        <v>63.6</v>
      </c>
      <c r="BG767" s="9">
        <v>63.1100242368056</v>
      </c>
      <c r="BH767" s="9">
        <v>62.341206181082711</v>
      </c>
      <c r="BI767" s="9">
        <v>20.882968460416745</v>
      </c>
      <c r="BJ767" s="9">
        <v>64.19568641808398</v>
      </c>
      <c r="BK767" s="9">
        <v>62.590702919050557</v>
      </c>
      <c r="BL767" s="9">
        <v>58.728432277631725</v>
      </c>
      <c r="BM767" s="9">
        <f ca="1"/>
        <v>62.486890982222661</v>
      </c>
      <c r="BN767" s="9">
        <v>63.215267558007739</v>
      </c>
    </row>
    <row r="768" spans="1:66" x14ac:dyDescent="0.25">
      <c r="A768" s="6">
        <v>58.1</v>
      </c>
      <c r="B768" s="7" t="b">
        <v>1</v>
      </c>
      <c r="U768" s="9"/>
      <c r="V768" s="9"/>
      <c r="W768" s="10"/>
      <c r="X768" s="20"/>
      <c r="Y768" s="20"/>
      <c r="Z768" s="20"/>
      <c r="AA768" s="20"/>
      <c r="AB768" s="20"/>
      <c r="AC768" s="20"/>
      <c r="AD768" s="20"/>
      <c r="AE768" s="20"/>
      <c r="AG768" s="9"/>
      <c r="AH768" s="9"/>
      <c r="AI768" s="10"/>
      <c r="AJ768" s="20"/>
      <c r="AK768" s="20"/>
      <c r="AL768" s="20"/>
      <c r="AM768" s="20"/>
      <c r="AN768" s="20"/>
      <c r="AO768" s="20"/>
      <c r="AP768" s="20"/>
      <c r="AQ768" s="20"/>
      <c r="AS768" s="9"/>
      <c r="AT768" s="9"/>
      <c r="AU768" s="10"/>
      <c r="AV768" s="20"/>
      <c r="AW768" s="20"/>
      <c r="AX768" s="20"/>
      <c r="AY768" s="20"/>
      <c r="AZ768" s="20"/>
      <c r="BA768" s="20"/>
      <c r="BB768" s="20"/>
      <c r="BC768" s="20"/>
      <c r="BE768" s="20">
        <v>0.26075819672131145</v>
      </c>
      <c r="BF768" s="9">
        <v>63.6</v>
      </c>
      <c r="BG768" s="9">
        <v>63.120040437945761</v>
      </c>
      <c r="BH768" s="9">
        <v>62.350848816681783</v>
      </c>
      <c r="BI768" s="9">
        <v>20.914943025278045</v>
      </c>
      <c r="BJ768" s="9">
        <v>64.206468752840507</v>
      </c>
      <c r="BK768" s="9">
        <v>62.60047684211834</v>
      </c>
      <c r="BL768" s="9">
        <v>58.743169173529417</v>
      </c>
      <c r="BM768" s="9">
        <f ca="1"/>
        <v>62.496108412409157</v>
      </c>
      <c r="BN768" s="9">
        <v>63.227177001570304</v>
      </c>
    </row>
    <row r="769" spans="1:66" x14ac:dyDescent="0.25">
      <c r="A769" s="6">
        <v>58</v>
      </c>
      <c r="B769" s="7" t="b">
        <v>1</v>
      </c>
      <c r="U769" s="9"/>
      <c r="V769" s="9"/>
      <c r="W769" s="10"/>
      <c r="X769" s="20"/>
      <c r="Y769" s="20"/>
      <c r="Z769" s="20"/>
      <c r="AA769" s="20"/>
      <c r="AB769" s="20"/>
      <c r="AC769" s="20"/>
      <c r="AD769" s="20"/>
      <c r="AE769" s="20"/>
      <c r="AG769" s="9"/>
      <c r="AH769" s="9"/>
      <c r="AI769" s="10"/>
      <c r="AJ769" s="20"/>
      <c r="AK769" s="20"/>
      <c r="AL769" s="20"/>
      <c r="AM769" s="20"/>
      <c r="AN769" s="20"/>
      <c r="AO769" s="20"/>
      <c r="AP769" s="20"/>
      <c r="AQ769" s="20"/>
      <c r="AS769" s="9"/>
      <c r="AT769" s="9"/>
      <c r="AU769" s="10"/>
      <c r="AV769" s="20"/>
      <c r="AW769" s="20"/>
      <c r="AX769" s="20"/>
      <c r="AY769" s="20"/>
      <c r="AZ769" s="20"/>
      <c r="BA769" s="20"/>
      <c r="BB769" s="20"/>
      <c r="BC769" s="20"/>
      <c r="BE769" s="20">
        <v>0.26109972677595628</v>
      </c>
      <c r="BF769" s="9">
        <v>63.7</v>
      </c>
      <c r="BG769" s="9">
        <v>63.130049891245939</v>
      </c>
      <c r="BH769" s="9">
        <v>62.360486446078404</v>
      </c>
      <c r="BI769" s="9">
        <v>20.946932365816796</v>
      </c>
      <c r="BJ769" s="9">
        <v>64.217241395543567</v>
      </c>
      <c r="BK769" s="9">
        <v>62.610245205599156</v>
      </c>
      <c r="BL769" s="9">
        <v>58.757896421701659</v>
      </c>
      <c r="BM769" s="9">
        <f ca="1"/>
        <v>62.505319768209716</v>
      </c>
      <c r="BN769" s="9">
        <v>63.239078492994864</v>
      </c>
    </row>
    <row r="770" spans="1:66" x14ac:dyDescent="0.25">
      <c r="A770" s="6">
        <v>57.9</v>
      </c>
      <c r="B770" s="7" t="b">
        <v>1</v>
      </c>
      <c r="U770" s="9"/>
      <c r="V770" s="9"/>
      <c r="W770" s="10"/>
      <c r="X770" s="20"/>
      <c r="Y770" s="20"/>
      <c r="Z770" s="20"/>
      <c r="AA770" s="20"/>
      <c r="AB770" s="20"/>
      <c r="AC770" s="20"/>
      <c r="AD770" s="20"/>
      <c r="AE770" s="20"/>
      <c r="AG770" s="9"/>
      <c r="AH770" s="9"/>
      <c r="AI770" s="10"/>
      <c r="AJ770" s="20"/>
      <c r="AK770" s="20"/>
      <c r="AL770" s="20"/>
      <c r="AM770" s="20"/>
      <c r="AN770" s="20"/>
      <c r="AO770" s="20"/>
      <c r="AP770" s="20"/>
      <c r="AQ770" s="20"/>
      <c r="AS770" s="9"/>
      <c r="AT770" s="9"/>
      <c r="AU770" s="10"/>
      <c r="AV770" s="20"/>
      <c r="AW770" s="20"/>
      <c r="AX770" s="20"/>
      <c r="AY770" s="20"/>
      <c r="AZ770" s="20"/>
      <c r="BA770" s="20"/>
      <c r="BB770" s="20"/>
      <c r="BC770" s="20"/>
      <c r="BE770" s="20">
        <v>0.2614412568306011</v>
      </c>
      <c r="BF770" s="9">
        <v>63.7</v>
      </c>
      <c r="BG770" s="9">
        <v>63.140052616833252</v>
      </c>
      <c r="BH770" s="9">
        <v>62.370119085874123</v>
      </c>
      <c r="BI770" s="9">
        <v>20.978936495695201</v>
      </c>
      <c r="BJ770" s="9">
        <v>64.228004372816969</v>
      </c>
      <c r="BK770" s="9">
        <v>62.620008027107779</v>
      </c>
      <c r="BL770" s="9">
        <v>58.772614041071741</v>
      </c>
      <c r="BM770" s="9">
        <f ca="1"/>
        <v>62.514525066184007</v>
      </c>
      <c r="BN770" s="9">
        <v>63.250972052400847</v>
      </c>
    </row>
    <row r="771" spans="1:66" x14ac:dyDescent="0.25">
      <c r="A771" s="6">
        <v>57.7</v>
      </c>
      <c r="B771" s="7" t="b">
        <v>1</v>
      </c>
      <c r="U771" s="9"/>
      <c r="V771" s="9"/>
      <c r="W771" s="10"/>
      <c r="X771" s="20"/>
      <c r="Y771" s="20"/>
      <c r="Z771" s="20"/>
      <c r="AA771" s="20"/>
      <c r="AB771" s="20"/>
      <c r="AC771" s="20"/>
      <c r="AD771" s="20"/>
      <c r="AE771" s="20"/>
      <c r="AG771" s="9"/>
      <c r="AH771" s="9"/>
      <c r="AI771" s="10"/>
      <c r="AJ771" s="20"/>
      <c r="AK771" s="20"/>
      <c r="AL771" s="20"/>
      <c r="AM771" s="20"/>
      <c r="AN771" s="20"/>
      <c r="AO771" s="20"/>
      <c r="AP771" s="20"/>
      <c r="AQ771" s="20"/>
      <c r="AS771" s="9"/>
      <c r="AT771" s="9"/>
      <c r="AU771" s="10"/>
      <c r="AV771" s="20"/>
      <c r="AW771" s="20"/>
      <c r="AX771" s="20"/>
      <c r="AY771" s="20"/>
      <c r="AZ771" s="20"/>
      <c r="BA771" s="20"/>
      <c r="BB771" s="20"/>
      <c r="BC771" s="20"/>
      <c r="BE771" s="20">
        <v>0.26178278688524592</v>
      </c>
      <c r="BF771" s="9">
        <v>63.7</v>
      </c>
      <c r="BG771" s="9">
        <v>63.150048634764573</v>
      </c>
      <c r="BH771" s="9">
        <v>62.379746752616086</v>
      </c>
      <c r="BI771" s="9">
        <v>21.010955428594443</v>
      </c>
      <c r="BJ771" s="9">
        <v>64.238757711187077</v>
      </c>
      <c r="BK771" s="9">
        <v>62.629765324199909</v>
      </c>
      <c r="BL771" s="9">
        <v>58.787322050501189</v>
      </c>
      <c r="BM771" s="9">
        <f ca="1"/>
        <v>62.523724322835037</v>
      </c>
      <c r="BN771" s="9">
        <v>63.262857699839316</v>
      </c>
    </row>
    <row r="772" spans="1:66" x14ac:dyDescent="0.25">
      <c r="A772" s="6">
        <v>57.4</v>
      </c>
      <c r="B772" s="7" t="b">
        <v>1</v>
      </c>
      <c r="U772" s="9"/>
      <c r="V772" s="9"/>
      <c r="W772" s="10"/>
      <c r="X772" s="20"/>
      <c r="Y772" s="20"/>
      <c r="Z772" s="20"/>
      <c r="AA772" s="20"/>
      <c r="AB772" s="20"/>
      <c r="AC772" s="20"/>
      <c r="AD772" s="20"/>
      <c r="AE772" s="20"/>
      <c r="AG772" s="9"/>
      <c r="AH772" s="9"/>
      <c r="AI772" s="10"/>
      <c r="AJ772" s="20"/>
      <c r="AK772" s="20"/>
      <c r="AL772" s="20"/>
      <c r="AM772" s="20"/>
      <c r="AN772" s="20"/>
      <c r="AO772" s="20"/>
      <c r="AP772" s="20"/>
      <c r="AQ772" s="20"/>
      <c r="AS772" s="9"/>
      <c r="AT772" s="9"/>
      <c r="AU772" s="10"/>
      <c r="AV772" s="20"/>
      <c r="AW772" s="20"/>
      <c r="AX772" s="20"/>
      <c r="AY772" s="20"/>
      <c r="AZ772" s="20"/>
      <c r="BA772" s="20"/>
      <c r="BB772" s="20"/>
      <c r="BC772" s="20"/>
      <c r="BE772" s="20">
        <v>0.26212431693989069</v>
      </c>
      <c r="BF772" s="9">
        <v>63.7</v>
      </c>
      <c r="BG772" s="9">
        <v>63.160037965026923</v>
      </c>
      <c r="BH772" s="9">
        <v>62.389369462796921</v>
      </c>
      <c r="BI772" s="9">
        <v>21.042989178214654</v>
      </c>
      <c r="BJ772" s="9">
        <v>64.249501437083325</v>
      </c>
      <c r="BK772" s="9">
        <v>62.639517114372424</v>
      </c>
      <c r="BL772" s="9">
        <v>58.802020468790033</v>
      </c>
      <c r="BM772" s="9">
        <f ca="1"/>
        <v>62.532917554609384</v>
      </c>
      <c r="BN772" s="9">
        <v>63.274735455293303</v>
      </c>
    </row>
    <row r="773" spans="1:66" x14ac:dyDescent="0.25">
      <c r="A773" s="6" t="str">
        <v/>
      </c>
      <c r="B773" s="7" t="b">
        <v>0</v>
      </c>
      <c r="U773" s="9"/>
      <c r="V773" s="9"/>
      <c r="W773" s="10"/>
      <c r="X773" s="20"/>
      <c r="Y773" s="20"/>
      <c r="Z773" s="20"/>
      <c r="AA773" s="20"/>
      <c r="AB773" s="20"/>
      <c r="AC773" s="20"/>
      <c r="AD773" s="20"/>
      <c r="AE773" s="20"/>
      <c r="AG773" s="9"/>
      <c r="AH773" s="9"/>
      <c r="AI773" s="10"/>
      <c r="AJ773" s="20"/>
      <c r="AK773" s="20"/>
      <c r="AL773" s="20"/>
      <c r="AM773" s="20"/>
      <c r="AN773" s="20"/>
      <c r="AO773" s="20"/>
      <c r="AP773" s="20"/>
      <c r="AQ773" s="20"/>
      <c r="AS773" s="9"/>
      <c r="AT773" s="9"/>
      <c r="AU773" s="10"/>
      <c r="AV773" s="20"/>
      <c r="AW773" s="20"/>
      <c r="AX773" s="20"/>
      <c r="AY773" s="20"/>
      <c r="AZ773" s="20"/>
      <c r="BA773" s="20"/>
      <c r="BB773" s="20"/>
      <c r="BC773" s="20"/>
      <c r="BE773" s="20">
        <v>0.26246584699453551</v>
      </c>
      <c r="BF773" s="9">
        <v>63.7</v>
      </c>
      <c r="BG773" s="9">
        <v>63.170020627537809</v>
      </c>
      <c r="BH773" s="9">
        <v>62.398987232855539</v>
      </c>
      <c r="BI773" s="9">
        <v>21.075037758275048</v>
      </c>
      <c r="BJ773" s="9">
        <v>64.260235576838681</v>
      </c>
      <c r="BK773" s="9">
        <v>62.649263415063743</v>
      </c>
      <c r="BL773" s="9">
        <v>58.81670931467707</v>
      </c>
      <c r="BM773" s="9">
        <f ca="1"/>
        <v>62.542104777897542</v>
      </c>
      <c r="BN773" s="9">
        <v>63.286605338678129</v>
      </c>
    </row>
    <row r="774" spans="1:66" x14ac:dyDescent="0.25">
      <c r="A774" s="6">
        <v>73.900000000000006</v>
      </c>
      <c r="B774" s="7" t="b">
        <v>1</v>
      </c>
      <c r="U774" s="9"/>
      <c r="V774" s="9"/>
      <c r="W774" s="10"/>
      <c r="X774" s="20"/>
      <c r="Y774" s="20"/>
      <c r="Z774" s="20"/>
      <c r="AA774" s="20"/>
      <c r="AB774" s="20"/>
      <c r="AC774" s="20"/>
      <c r="AD774" s="20"/>
      <c r="AE774" s="20"/>
      <c r="AG774" s="9"/>
      <c r="AH774" s="9"/>
      <c r="AI774" s="10"/>
      <c r="AJ774" s="20"/>
      <c r="AK774" s="20"/>
      <c r="AL774" s="20"/>
      <c r="AM774" s="20"/>
      <c r="AN774" s="20"/>
      <c r="AO774" s="20"/>
      <c r="AP774" s="20"/>
      <c r="AQ774" s="20"/>
      <c r="AS774" s="9"/>
      <c r="AT774" s="9"/>
      <c r="AU774" s="10"/>
      <c r="AV774" s="20"/>
      <c r="AW774" s="20"/>
      <c r="AX774" s="20"/>
      <c r="AY774" s="20"/>
      <c r="AZ774" s="20"/>
      <c r="BA774" s="20"/>
      <c r="BB774" s="20"/>
      <c r="BC774" s="20"/>
      <c r="BE774" s="20">
        <v>0.26280737704918034</v>
      </c>
      <c r="BF774" s="9">
        <v>63.7</v>
      </c>
      <c r="BG774" s="9">
        <v>63.179996642145596</v>
      </c>
      <c r="BH774" s="9">
        <v>62.408600079176971</v>
      </c>
      <c r="BI774" s="9">
        <v>21.107101182513848</v>
      </c>
      <c r="BJ774" s="9">
        <v>64.270960156690222</v>
      </c>
      <c r="BK774" s="9">
        <v>62.659004243654039</v>
      </c>
      <c r="BL774" s="9">
        <v>58.831388606840179</v>
      </c>
      <c r="BM774" s="9">
        <f ca="1"/>
        <v>62.551286009034101</v>
      </c>
      <c r="BN774" s="9">
        <v>63.298467369841738</v>
      </c>
    </row>
    <row r="775" spans="1:66" x14ac:dyDescent="0.25">
      <c r="A775" s="6">
        <v>73.599999999999994</v>
      </c>
      <c r="B775" s="7" t="b">
        <v>1</v>
      </c>
      <c r="U775" s="9"/>
      <c r="V775" s="9"/>
      <c r="W775" s="10"/>
      <c r="X775" s="20"/>
      <c r="Y775" s="20"/>
      <c r="Z775" s="20"/>
      <c r="AA775" s="20"/>
      <c r="AB775" s="20"/>
      <c r="AC775" s="20"/>
      <c r="AD775" s="20"/>
      <c r="AE775" s="20"/>
      <c r="AG775" s="9"/>
      <c r="AH775" s="9"/>
      <c r="AI775" s="10"/>
      <c r="AJ775" s="20"/>
      <c r="AK775" s="20"/>
      <c r="AL775" s="20"/>
      <c r="AM775" s="20"/>
      <c r="AN775" s="20"/>
      <c r="AO775" s="20"/>
      <c r="AP775" s="20"/>
      <c r="AQ775" s="20"/>
      <c r="AS775" s="9"/>
      <c r="AT775" s="9"/>
      <c r="AU775" s="10"/>
      <c r="AV775" s="20"/>
      <c r="AW775" s="20"/>
      <c r="AX775" s="20"/>
      <c r="AY775" s="20"/>
      <c r="AZ775" s="20"/>
      <c r="BA775" s="20"/>
      <c r="BB775" s="20"/>
      <c r="BC775" s="20"/>
      <c r="BE775" s="20">
        <v>0.26314890710382516</v>
      </c>
      <c r="BF775" s="9">
        <v>63.7</v>
      </c>
      <c r="BG775" s="9">
        <v>63.189966028629833</v>
      </c>
      <c r="BH775" s="9">
        <v>62.418208018092848</v>
      </c>
      <c r="BI775" s="9">
        <v>21.139179464688414</v>
      </c>
      <c r="BJ775" s="9">
        <v>64.281675202779525</v>
      </c>
      <c r="BK775" s="9">
        <v>62.668739617465661</v>
      </c>
      <c r="BL775" s="9">
        <v>58.84605836389656</v>
      </c>
      <c r="BM775" s="9">
        <f ca="1"/>
        <v>62.560461264298112</v>
      </c>
      <c r="BN775" s="9">
        <v>63.310321568565065</v>
      </c>
    </row>
    <row r="776" spans="1:66" x14ac:dyDescent="0.25">
      <c r="A776" s="6">
        <v>73.400000000000006</v>
      </c>
      <c r="B776" s="7" t="b">
        <v>1</v>
      </c>
      <c r="U776" s="9"/>
      <c r="V776" s="9"/>
      <c r="W776" s="10"/>
      <c r="X776" s="20"/>
      <c r="Y776" s="20"/>
      <c r="Z776" s="20"/>
      <c r="AA776" s="20"/>
      <c r="AB776" s="20"/>
      <c r="AC776" s="20"/>
      <c r="AD776" s="20"/>
      <c r="AE776" s="20"/>
      <c r="AG776" s="9"/>
      <c r="AH776" s="9"/>
      <c r="AI776" s="10"/>
      <c r="AJ776" s="20"/>
      <c r="AK776" s="20"/>
      <c r="AL776" s="20"/>
      <c r="AM776" s="20"/>
      <c r="AN776" s="20"/>
      <c r="AO776" s="20"/>
      <c r="AP776" s="20"/>
      <c r="AQ776" s="20"/>
      <c r="AS776" s="9"/>
      <c r="AT776" s="9"/>
      <c r="AU776" s="10"/>
      <c r="AV776" s="20"/>
      <c r="AW776" s="20"/>
      <c r="AX776" s="20"/>
      <c r="AY776" s="20"/>
      <c r="AZ776" s="20"/>
      <c r="BA776" s="20"/>
      <c r="BB776" s="20"/>
      <c r="BC776" s="20"/>
      <c r="BE776" s="20">
        <v>0.26349043715846993</v>
      </c>
      <c r="BF776" s="9">
        <v>63.8</v>
      </c>
      <c r="BG776" s="9">
        <v>63.199928806701642</v>
      </c>
      <c r="BH776" s="9">
        <v>62.427811065881805</v>
      </c>
      <c r="BI776" s="9">
        <v>21.171272618575234</v>
      </c>
      <c r="BJ776" s="9">
        <v>64.292380741153266</v>
      </c>
      <c r="BK776" s="9">
        <v>62.678469553763307</v>
      </c>
      <c r="BL776" s="9">
        <v>58.860718604403026</v>
      </c>
      <c r="BM776" s="9">
        <f ca="1"/>
        <v>62.569630559913357</v>
      </c>
      <c r="BN776" s="9">
        <v>63.322167954562275</v>
      </c>
    </row>
    <row r="777" spans="1:66" x14ac:dyDescent="0.25">
      <c r="A777" s="6">
        <v>72.099999999999994</v>
      </c>
      <c r="B777" s="7" t="b">
        <v>1</v>
      </c>
      <c r="U777" s="9"/>
      <c r="V777" s="9"/>
      <c r="W777" s="10"/>
      <c r="X777" s="20"/>
      <c r="Y777" s="20"/>
      <c r="Z777" s="20"/>
      <c r="AA777" s="20"/>
      <c r="AB777" s="20"/>
      <c r="AC777" s="20"/>
      <c r="AD777" s="20"/>
      <c r="AE777" s="20"/>
      <c r="AG777" s="9"/>
      <c r="AH777" s="9"/>
      <c r="AI777" s="10"/>
      <c r="AJ777" s="20"/>
      <c r="AK777" s="20"/>
      <c r="AL777" s="20"/>
      <c r="AM777" s="20"/>
      <c r="AN777" s="20"/>
      <c r="AO777" s="20"/>
      <c r="AP777" s="20"/>
      <c r="AQ777" s="20"/>
      <c r="AS777" s="9"/>
      <c r="AT777" s="9"/>
      <c r="AU777" s="10"/>
      <c r="AV777" s="20"/>
      <c r="AW777" s="20"/>
      <c r="AX777" s="20"/>
      <c r="AY777" s="20"/>
      <c r="AZ777" s="20"/>
      <c r="BA777" s="20"/>
      <c r="BB777" s="20"/>
      <c r="BC777" s="20"/>
      <c r="BE777" s="20">
        <v>0.26383196721311475</v>
      </c>
      <c r="BF777" s="9">
        <v>63.8</v>
      </c>
      <c r="BG777" s="9">
        <v>63.209884996004064</v>
      </c>
      <c r="BH777" s="9">
        <v>62.437409238769426</v>
      </c>
      <c r="BI777" s="9">
        <v>21.203380657969962</v>
      </c>
      <c r="BJ777" s="9">
        <v>64.303076797763566</v>
      </c>
      <c r="BK777" s="9">
        <v>62.688194069754424</v>
      </c>
      <c r="BL777" s="9">
        <v>58.875369346856289</v>
      </c>
      <c r="BM777" s="9">
        <f ca="1"/>
        <v>62.578793912048553</v>
      </c>
      <c r="BN777" s="9">
        <v>63.334006547481216</v>
      </c>
    </row>
    <row r="778" spans="1:66" x14ac:dyDescent="0.25">
      <c r="A778" s="6">
        <v>73.099999999999994</v>
      </c>
      <c r="B778" s="7" t="b">
        <v>1</v>
      </c>
      <c r="U778" s="9"/>
      <c r="V778" s="9"/>
      <c r="W778" s="10"/>
      <c r="X778" s="20"/>
      <c r="Y778" s="20"/>
      <c r="Z778" s="20"/>
      <c r="AA778" s="20"/>
      <c r="AB778" s="20"/>
      <c r="AC778" s="20"/>
      <c r="AD778" s="20"/>
      <c r="AE778" s="20"/>
      <c r="AG778" s="9"/>
      <c r="AH778" s="9"/>
      <c r="AI778" s="10"/>
      <c r="AJ778" s="20"/>
      <c r="AK778" s="20"/>
      <c r="AL778" s="20"/>
      <c r="AM778" s="20"/>
      <c r="AN778" s="20"/>
      <c r="AO778" s="20"/>
      <c r="AP778" s="20"/>
      <c r="AQ778" s="20"/>
      <c r="AS778" s="9"/>
      <c r="AT778" s="9"/>
      <c r="AU778" s="10"/>
      <c r="AV778" s="20"/>
      <c r="AW778" s="20"/>
      <c r="AX778" s="20"/>
      <c r="AY778" s="20"/>
      <c r="AZ778" s="20"/>
      <c r="BA778" s="20"/>
      <c r="BB778" s="20"/>
      <c r="BC778" s="20"/>
      <c r="BE778" s="20">
        <v>0.26417349726775957</v>
      </c>
      <c r="BF778" s="9">
        <v>63.8</v>
      </c>
      <c r="BG778" s="9">
        <v>63.219834616112387</v>
      </c>
      <c r="BH778" s="9">
        <v>62.447002552928737</v>
      </c>
      <c r="BI778" s="9">
        <v>21.235503596687451</v>
      </c>
      <c r="BJ778" s="9">
        <v>64.313763398468609</v>
      </c>
      <c r="BK778" s="9">
        <v>62.697913182589431</v>
      </c>
      <c r="BL778" s="9">
        <v>58.890010609693206</v>
      </c>
      <c r="BM778" s="9">
        <f ca="1"/>
        <v>62.587951336817738</v>
      </c>
      <c r="BN778" s="9">
        <v>63.345837366903609</v>
      </c>
    </row>
    <row r="779" spans="1:66" x14ac:dyDescent="0.25">
      <c r="A779" s="6">
        <v>72.7</v>
      </c>
      <c r="B779" s="7" t="b">
        <v>1</v>
      </c>
      <c r="U779" s="9"/>
      <c r="V779" s="9"/>
      <c r="W779" s="10"/>
      <c r="X779" s="20"/>
      <c r="Y779" s="20"/>
      <c r="Z779" s="20"/>
      <c r="AA779" s="20"/>
      <c r="AB779" s="20"/>
      <c r="AC779" s="20"/>
      <c r="AD779" s="20"/>
      <c r="AE779" s="20"/>
      <c r="AG779" s="9"/>
      <c r="AH779" s="9"/>
      <c r="AI779" s="10"/>
      <c r="AJ779" s="20"/>
      <c r="AK779" s="20"/>
      <c r="AL779" s="20"/>
      <c r="AM779" s="20"/>
      <c r="AN779" s="20"/>
      <c r="AO779" s="20"/>
      <c r="AP779" s="20"/>
      <c r="AQ779" s="20"/>
      <c r="AS779" s="9"/>
      <c r="AT779" s="9"/>
      <c r="AU779" s="10"/>
      <c r="AV779" s="20"/>
      <c r="AW779" s="20"/>
      <c r="AX779" s="20"/>
      <c r="AY779" s="20"/>
      <c r="AZ779" s="20"/>
      <c r="BA779" s="20"/>
      <c r="BB779" s="20"/>
      <c r="BC779" s="20"/>
      <c r="BE779" s="20">
        <v>0.26451502732240439</v>
      </c>
      <c r="BF779" s="9">
        <v>63.8</v>
      </c>
      <c r="BG779" s="9">
        <v>63.229777686534518</v>
      </c>
      <c r="BH779" s="9">
        <v>62.456591024480517</v>
      </c>
      <c r="BI779" s="9">
        <v>21.26764144856179</v>
      </c>
      <c r="BJ779" s="9">
        <v>64.32444056903303</v>
      </c>
      <c r="BK779" s="9">
        <v>62.707626909362048</v>
      </c>
      <c r="BL779" s="9">
        <v>58.904642411291086</v>
      </c>
      <c r="BM779" s="9">
        <f ca="1"/>
        <v>62.597102850280429</v>
      </c>
      <c r="BN779" s="9">
        <v>63.357660432345455</v>
      </c>
    </row>
    <row r="780" spans="1:66" x14ac:dyDescent="0.25">
      <c r="A780" s="6">
        <v>73.599999999999994</v>
      </c>
      <c r="B780" s="7" t="b">
        <v>1</v>
      </c>
      <c r="U780" s="9"/>
      <c r="V780" s="9"/>
      <c r="W780" s="10"/>
      <c r="X780" s="20"/>
      <c r="Y780" s="20"/>
      <c r="Z780" s="20"/>
      <c r="AA780" s="20"/>
      <c r="AB780" s="20"/>
      <c r="AC780" s="20"/>
      <c r="AD780" s="20"/>
      <c r="AE780" s="20"/>
      <c r="AG780" s="9"/>
      <c r="AH780" s="9"/>
      <c r="AI780" s="10"/>
      <c r="AJ780" s="20"/>
      <c r="AK780" s="20"/>
      <c r="AL780" s="20"/>
      <c r="AM780" s="20"/>
      <c r="AN780" s="20"/>
      <c r="AO780" s="20"/>
      <c r="AP780" s="20"/>
      <c r="AQ780" s="20"/>
      <c r="AS780" s="9"/>
      <c r="AT780" s="9"/>
      <c r="AU780" s="10"/>
      <c r="AV780" s="20"/>
      <c r="AW780" s="20"/>
      <c r="AX780" s="20"/>
      <c r="AY780" s="20"/>
      <c r="AZ780" s="20"/>
      <c r="BA780" s="20"/>
      <c r="BB780" s="20"/>
      <c r="BC780" s="20"/>
      <c r="BE780" s="20">
        <v>0.26485655737704916</v>
      </c>
      <c r="BF780" s="9">
        <v>63.8</v>
      </c>
      <c r="BG780" s="9">
        <v>63.239714226711307</v>
      </c>
      <c r="BH780" s="9">
        <v>62.466174669493434</v>
      </c>
      <c r="BI780" s="9">
        <v>21.299794227446355</v>
      </c>
      <c r="BJ780" s="9">
        <v>64.335108335128439</v>
      </c>
      <c r="BK780" s="9">
        <v>62.717335267109569</v>
      </c>
      <c r="BL780" s="9">
        <v>58.91926476996791</v>
      </c>
      <c r="BM780" s="9">
        <f ca="1"/>
        <v>62.606248468441947</v>
      </c>
      <c r="BN780" s="9">
        <v>63.369475763257313</v>
      </c>
    </row>
    <row r="781" spans="1:66" x14ac:dyDescent="0.25">
      <c r="A781" s="6">
        <v>73.3</v>
      </c>
      <c r="B781" s="7" t="b">
        <v>1</v>
      </c>
      <c r="U781" s="9"/>
      <c r="V781" s="9"/>
      <c r="W781" s="10"/>
      <c r="X781" s="20"/>
      <c r="Y781" s="20"/>
      <c r="Z781" s="20"/>
      <c r="AA781" s="20"/>
      <c r="AB781" s="20"/>
      <c r="AC781" s="20"/>
      <c r="AD781" s="20"/>
      <c r="AE781" s="20"/>
      <c r="AG781" s="9"/>
      <c r="AH781" s="9"/>
      <c r="AI781" s="10"/>
      <c r="AJ781" s="20"/>
      <c r="AK781" s="20"/>
      <c r="AL781" s="20"/>
      <c r="AM781" s="20"/>
      <c r="AN781" s="20"/>
      <c r="AO781" s="20"/>
      <c r="AP781" s="20"/>
      <c r="AQ781" s="20"/>
      <c r="AS781" s="9"/>
      <c r="AT781" s="9"/>
      <c r="AU781" s="10"/>
      <c r="AV781" s="20"/>
      <c r="AW781" s="20"/>
      <c r="AX781" s="20"/>
      <c r="AY781" s="20"/>
      <c r="AZ781" s="20"/>
      <c r="BA781" s="20"/>
      <c r="BB781" s="20"/>
      <c r="BC781" s="20"/>
      <c r="BE781" s="20">
        <v>0.26519808743169399</v>
      </c>
      <c r="BF781" s="9">
        <v>63.8</v>
      </c>
      <c r="BG781" s="9">
        <v>63.249644256016914</v>
      </c>
      <c r="BH781" s="9">
        <v>62.475753503984379</v>
      </c>
      <c r="BI781" s="9">
        <v>21.331961947213845</v>
      </c>
      <c r="BJ781" s="9">
        <v>64.345766722333863</v>
      </c>
      <c r="BK781" s="9">
        <v>62.727038272813189</v>
      </c>
      <c r="BL781" s="9">
        <v>58.933877703982638</v>
      </c>
      <c r="BM781" s="9">
        <f ca="1"/>
        <v>62.61538820725373</v>
      </c>
      <c r="BN781" s="9">
        <v>63.38128337902468</v>
      </c>
    </row>
    <row r="782" spans="1:66" x14ac:dyDescent="0.25">
      <c r="A782" s="6">
        <v>72.900000000000006</v>
      </c>
      <c r="B782" s="7" t="b">
        <v>1</v>
      </c>
      <c r="U782" s="9"/>
      <c r="V782" s="9"/>
      <c r="W782" s="10"/>
      <c r="X782" s="20"/>
      <c r="Y782" s="20"/>
      <c r="Z782" s="20"/>
      <c r="AA782" s="20"/>
      <c r="AB782" s="20"/>
      <c r="AC782" s="20"/>
      <c r="AD782" s="20"/>
      <c r="AE782" s="20"/>
      <c r="AG782" s="9"/>
      <c r="AH782" s="9"/>
      <c r="AI782" s="10"/>
      <c r="AJ782" s="20"/>
      <c r="AK782" s="20"/>
      <c r="AL782" s="20"/>
      <c r="AM782" s="20"/>
      <c r="AN782" s="20"/>
      <c r="AO782" s="20"/>
      <c r="AP782" s="20"/>
      <c r="AQ782" s="20"/>
      <c r="AS782" s="9"/>
      <c r="AT782" s="9"/>
      <c r="AU782" s="10"/>
      <c r="AV782" s="20"/>
      <c r="AW782" s="20"/>
      <c r="AX782" s="20"/>
      <c r="AY782" s="20"/>
      <c r="AZ782" s="20"/>
      <c r="BA782" s="20"/>
      <c r="BB782" s="20"/>
      <c r="BC782" s="20"/>
      <c r="BE782" s="20">
        <v>0.26553961748633881</v>
      </c>
      <c r="BF782" s="9">
        <v>63.8</v>
      </c>
      <c r="BG782" s="9">
        <v>63.259567793759125</v>
      </c>
      <c r="BH782" s="9">
        <v>62.485327543918608</v>
      </c>
      <c r="BI782" s="9">
        <v>21.364144621756292</v>
      </c>
      <c r="BJ782" s="9">
        <v>64.356415756136244</v>
      </c>
      <c r="BK782" s="9">
        <v>62.736735943398216</v>
      </c>
      <c r="BL782" s="9">
        <v>58.948481231535467</v>
      </c>
      <c r="BM782" s="9">
        <f ca="1"/>
        <v>62.62452208261351</v>
      </c>
      <c r="BN782" s="9">
        <v>63.3930832989682</v>
      </c>
    </row>
    <row r="783" spans="1:66" x14ac:dyDescent="0.25">
      <c r="A783" s="6">
        <v>72.3</v>
      </c>
      <c r="B783" s="7" t="b">
        <v>1</v>
      </c>
      <c r="U783" s="9"/>
      <c r="V783" s="9"/>
      <c r="W783" s="10"/>
      <c r="X783" s="20"/>
      <c r="Y783" s="20"/>
      <c r="Z783" s="20"/>
      <c r="AA783" s="20"/>
      <c r="AB783" s="20"/>
      <c r="AC783" s="20"/>
      <c r="AD783" s="20"/>
      <c r="AE783" s="20"/>
      <c r="AG783" s="9"/>
      <c r="AH783" s="9"/>
      <c r="AI783" s="10"/>
      <c r="AJ783" s="20"/>
      <c r="AK783" s="20"/>
      <c r="AL783" s="20"/>
      <c r="AM783" s="20"/>
      <c r="AN783" s="20"/>
      <c r="AO783" s="20"/>
      <c r="AP783" s="20"/>
      <c r="AQ783" s="20"/>
      <c r="AS783" s="9"/>
      <c r="AT783" s="9"/>
      <c r="AU783" s="10"/>
      <c r="AV783" s="20"/>
      <c r="AW783" s="20"/>
      <c r="AX783" s="20"/>
      <c r="AY783" s="20"/>
      <c r="AZ783" s="20"/>
      <c r="BA783" s="20"/>
      <c r="BB783" s="20"/>
      <c r="BC783" s="20"/>
      <c r="BE783" s="20">
        <v>0.26588114754098363</v>
      </c>
      <c r="BF783" s="9">
        <v>63.9</v>
      </c>
      <c r="BG783" s="9">
        <v>63.269484859179698</v>
      </c>
      <c r="BH783" s="9">
        <v>62.494896805210388</v>
      </c>
      <c r="BI783" s="9">
        <v>21.396342264985119</v>
      </c>
      <c r="BJ783" s="9">
        <v>64.367055461930889</v>
      </c>
      <c r="BK783" s="9">
        <v>62.746428295734432</v>
      </c>
      <c r="BL783" s="9">
        <v>58.963075370768102</v>
      </c>
      <c r="BM783" s="9">
        <f ca="1"/>
        <v>62.633650110365643</v>
      </c>
      <c r="BN783" s="9">
        <v>63.404875542344072</v>
      </c>
    </row>
    <row r="784" spans="1:66" x14ac:dyDescent="0.25">
      <c r="A784" s="6">
        <v>69.7</v>
      </c>
      <c r="B784" s="7" t="b">
        <v>1</v>
      </c>
      <c r="U784" s="9"/>
      <c r="V784" s="9"/>
      <c r="W784" s="10"/>
      <c r="X784" s="20"/>
      <c r="Y784" s="20"/>
      <c r="Z784" s="20"/>
      <c r="AA784" s="20"/>
      <c r="AB784" s="20"/>
      <c r="AC784" s="20"/>
      <c r="AD784" s="20"/>
      <c r="AE784" s="20"/>
      <c r="AG784" s="9"/>
      <c r="AH784" s="9"/>
      <c r="AI784" s="10"/>
      <c r="AJ784" s="20"/>
      <c r="AK784" s="20"/>
      <c r="AL784" s="20"/>
      <c r="AM784" s="20"/>
      <c r="AN784" s="20"/>
      <c r="AO784" s="20"/>
      <c r="AP784" s="20"/>
      <c r="AQ784" s="20"/>
      <c r="AS784" s="9"/>
      <c r="AT784" s="9"/>
      <c r="AU784" s="10"/>
      <c r="AV784" s="20"/>
      <c r="AW784" s="20"/>
      <c r="AX784" s="20"/>
      <c r="AY784" s="20"/>
      <c r="AZ784" s="20"/>
      <c r="BA784" s="20"/>
      <c r="BB784" s="20"/>
      <c r="BC784" s="20"/>
      <c r="BE784" s="20">
        <v>0.2662226775956284</v>
      </c>
      <c r="BF784" s="9">
        <v>63.9</v>
      </c>
      <c r="BG784" s="9">
        <v>63.279395471454727</v>
      </c>
      <c r="BH784" s="9">
        <v>62.504461303722657</v>
      </c>
      <c r="BI784" s="9">
        <v>21.428554890831148</v>
      </c>
      <c r="BJ784" s="9">
        <v>64.377685865021903</v>
      </c>
      <c r="BK784" s="9">
        <v>62.756115346636349</v>
      </c>
      <c r="BL784" s="9">
        <v>58.977660139763969</v>
      </c>
      <c r="BM784" s="9">
        <f ca="1"/>
        <v>62.642772306301332</v>
      </c>
      <c r="BN784" s="9">
        <v>63.416660128344333</v>
      </c>
    </row>
    <row r="785" spans="1:66" x14ac:dyDescent="0.25">
      <c r="A785" s="6">
        <v>69.3</v>
      </c>
      <c r="B785" s="7" t="b">
        <v>1</v>
      </c>
      <c r="U785" s="9"/>
      <c r="V785" s="9"/>
      <c r="W785" s="10"/>
      <c r="X785" s="20"/>
      <c r="Y785" s="20"/>
      <c r="Z785" s="20"/>
      <c r="AA785" s="20"/>
      <c r="AB785" s="20"/>
      <c r="AC785" s="20"/>
      <c r="AD785" s="20"/>
      <c r="AE785" s="20"/>
      <c r="AG785" s="9"/>
      <c r="AH785" s="9"/>
      <c r="AI785" s="10"/>
      <c r="AJ785" s="20"/>
      <c r="AK785" s="20"/>
      <c r="AL785" s="20"/>
      <c r="AM785" s="20"/>
      <c r="AN785" s="20"/>
      <c r="AO785" s="20"/>
      <c r="AP785" s="20"/>
      <c r="AQ785" s="20"/>
      <c r="AS785" s="9"/>
      <c r="AT785" s="9"/>
      <c r="AU785" s="10"/>
      <c r="AV785" s="20"/>
      <c r="AW785" s="20"/>
      <c r="AX785" s="20"/>
      <c r="AY785" s="20"/>
      <c r="AZ785" s="20"/>
      <c r="BA785" s="20"/>
      <c r="BB785" s="20"/>
      <c r="BC785" s="20"/>
      <c r="BE785" s="20">
        <v>0.26656420765027322</v>
      </c>
      <c r="BF785" s="9">
        <v>63.9</v>
      </c>
      <c r="BG785" s="9">
        <v>63.289299649694932</v>
      </c>
      <c r="BH785" s="9">
        <v>62.514021055267953</v>
      </c>
      <c r="BI785" s="9">
        <v>21.460782513244684</v>
      </c>
      <c r="BJ785" s="9">
        <v>64.388306990622738</v>
      </c>
      <c r="BK785" s="9">
        <v>62.765797112863481</v>
      </c>
      <c r="BL785" s="9">
        <v>58.992235556548565</v>
      </c>
      <c r="BM785" s="9">
        <f ca="1"/>
        <v>62.651888686158927</v>
      </c>
      <c r="BN785" s="9">
        <v>63.428437076097154</v>
      </c>
    </row>
    <row r="786" spans="1:66" x14ac:dyDescent="0.25">
      <c r="A786" s="6">
        <v>73</v>
      </c>
      <c r="B786" s="7" t="b">
        <v>1</v>
      </c>
      <c r="U786" s="9"/>
      <c r="V786" s="9"/>
      <c r="W786" s="10"/>
      <c r="X786" s="20"/>
      <c r="Y786" s="20"/>
      <c r="Z786" s="20"/>
      <c r="AA786" s="20"/>
      <c r="AB786" s="20"/>
      <c r="AC786" s="20"/>
      <c r="AD786" s="20"/>
      <c r="AE786" s="20"/>
      <c r="AG786" s="9"/>
      <c r="AH786" s="9"/>
      <c r="AI786" s="10"/>
      <c r="AJ786" s="20"/>
      <c r="AK786" s="20"/>
      <c r="AL786" s="20"/>
      <c r="AM786" s="20"/>
      <c r="AN786" s="20"/>
      <c r="AO786" s="20"/>
      <c r="AP786" s="20"/>
      <c r="AQ786" s="20"/>
      <c r="AS786" s="9"/>
      <c r="AT786" s="9"/>
      <c r="AU786" s="10"/>
      <c r="AV786" s="20"/>
      <c r="AW786" s="20"/>
      <c r="AX786" s="20"/>
      <c r="AY786" s="20"/>
      <c r="AZ786" s="20"/>
      <c r="BA786" s="20"/>
      <c r="BB786" s="20"/>
      <c r="BC786" s="20"/>
      <c r="BE786" s="20">
        <v>0.26690573770491804</v>
      </c>
      <c r="BF786" s="9">
        <v>63.9</v>
      </c>
      <c r="BG786" s="9">
        <v>63.299197412946015</v>
      </c>
      <c r="BH786" s="9">
        <v>62.523576075608041</v>
      </c>
      <c r="BI786" s="9">
        <v>21.493025146195517</v>
      </c>
      <c r="BJ786" s="9">
        <v>64.398918863856551</v>
      </c>
      <c r="BK786" s="9">
        <v>62.775473611120631</v>
      </c>
      <c r="BL786" s="9">
        <v>59.006801639089623</v>
      </c>
      <c r="BM786" s="9">
        <f ca="1"/>
        <v>62.66099926562417</v>
      </c>
      <c r="BN786" s="9">
        <v>63.440206404667123</v>
      </c>
    </row>
    <row r="787" spans="1:66" x14ac:dyDescent="0.25">
      <c r="A787" s="6">
        <v>71.400000000000006</v>
      </c>
      <c r="B787" s="7" t="b">
        <v>1</v>
      </c>
      <c r="U787" s="9"/>
      <c r="V787" s="9"/>
      <c r="W787" s="10"/>
      <c r="X787" s="20"/>
      <c r="Y787" s="20"/>
      <c r="Z787" s="20"/>
      <c r="AA787" s="20"/>
      <c r="AB787" s="20"/>
      <c r="AC787" s="20"/>
      <c r="AD787" s="20"/>
      <c r="AE787" s="20"/>
      <c r="AG787" s="9"/>
      <c r="AH787" s="9"/>
      <c r="AI787" s="10"/>
      <c r="AJ787" s="20"/>
      <c r="AK787" s="20"/>
      <c r="AL787" s="20"/>
      <c r="AM787" s="20"/>
      <c r="AN787" s="20"/>
      <c r="AO787" s="20"/>
      <c r="AP787" s="20"/>
      <c r="AQ787" s="20"/>
      <c r="AS787" s="9"/>
      <c r="AT787" s="9"/>
      <c r="AU787" s="10"/>
      <c r="AV787" s="20"/>
      <c r="AW787" s="20"/>
      <c r="AX787" s="20"/>
      <c r="AY787" s="20"/>
      <c r="AZ787" s="20"/>
      <c r="BA787" s="20"/>
      <c r="BB787" s="20"/>
      <c r="BC787" s="20"/>
      <c r="BE787" s="20">
        <v>0.26724726775956287</v>
      </c>
      <c r="BF787" s="9">
        <v>64</v>
      </c>
      <c r="BG787" s="9">
        <v>63.309088780188993</v>
      </c>
      <c r="BH787" s="9">
        <v>62.533126380454675</v>
      </c>
      <c r="BI787" s="9">
        <v>21.52528280367298</v>
      </c>
      <c r="BJ787" s="9">
        <v>64.409521509756729</v>
      </c>
      <c r="BK787" s="9">
        <v>62.785144858058189</v>
      </c>
      <c r="BL787" s="9">
        <v>59.021358405297448</v>
      </c>
      <c r="BM787" s="9">
        <f ca="1"/>
        <v>62.670104060330431</v>
      </c>
      <c r="BN787" s="9">
        <v>63.451968133055658</v>
      </c>
    </row>
    <row r="788" spans="1:66" x14ac:dyDescent="0.25">
      <c r="A788" s="6">
        <v>71.2</v>
      </c>
      <c r="B788" s="7" t="b">
        <v>1</v>
      </c>
      <c r="U788" s="9"/>
      <c r="V788" s="9"/>
      <c r="W788" s="10"/>
      <c r="X788" s="20"/>
      <c r="Y788" s="20"/>
      <c r="Z788" s="20"/>
      <c r="AA788" s="20"/>
      <c r="AB788" s="20"/>
      <c r="AC788" s="20"/>
      <c r="AD788" s="20"/>
      <c r="AE788" s="20"/>
      <c r="AG788" s="9"/>
      <c r="AH788" s="9"/>
      <c r="AI788" s="10"/>
      <c r="AJ788" s="20"/>
      <c r="AK788" s="20"/>
      <c r="AL788" s="20"/>
      <c r="AM788" s="20"/>
      <c r="AN788" s="20"/>
      <c r="AO788" s="20"/>
      <c r="AP788" s="20"/>
      <c r="AQ788" s="20"/>
      <c r="AS788" s="9"/>
      <c r="AT788" s="9"/>
      <c r="AU788" s="10"/>
      <c r="AV788" s="20"/>
      <c r="AW788" s="20"/>
      <c r="AX788" s="20"/>
      <c r="AY788" s="20"/>
      <c r="AZ788" s="20"/>
      <c r="BA788" s="20"/>
      <c r="BB788" s="20"/>
      <c r="BC788" s="20"/>
      <c r="BE788" s="20">
        <v>0.26758879781420764</v>
      </c>
      <c r="BF788" s="9">
        <v>64</v>
      </c>
      <c r="BG788" s="9">
        <v>63.318973770340527</v>
      </c>
      <c r="BH788" s="9">
        <v>62.542671985469532</v>
      </c>
      <c r="BI788" s="9">
        <v>21.557555499685929</v>
      </c>
      <c r="BJ788" s="9">
        <v>64.420114953267316</v>
      </c>
      <c r="BK788" s="9">
        <v>62.794810870272364</v>
      </c>
      <c r="BL788" s="9">
        <v>59.035905873025136</v>
      </c>
      <c r="BM788" s="9">
        <f ca="1"/>
        <v>62.679203085859001</v>
      </c>
      <c r="BN788" s="9">
        <v>63.463722280201154</v>
      </c>
    </row>
    <row r="789" spans="1:66" x14ac:dyDescent="0.25">
      <c r="A789" s="6">
        <v>72</v>
      </c>
      <c r="B789" s="7" t="b">
        <v>1</v>
      </c>
      <c r="U789" s="9"/>
      <c r="V789" s="9"/>
      <c r="W789" s="10"/>
      <c r="X789" s="20"/>
      <c r="Y789" s="20"/>
      <c r="Z789" s="20"/>
      <c r="AA789" s="20"/>
      <c r="AB789" s="20"/>
      <c r="AC789" s="20"/>
      <c r="AD789" s="20"/>
      <c r="AE789" s="20"/>
      <c r="AG789" s="9"/>
      <c r="AH789" s="9"/>
      <c r="AI789" s="10"/>
      <c r="AJ789" s="20"/>
      <c r="AK789" s="20"/>
      <c r="AL789" s="20"/>
      <c r="AM789" s="20"/>
      <c r="AN789" s="20"/>
      <c r="AO789" s="20"/>
      <c r="AP789" s="20"/>
      <c r="AQ789" s="20"/>
      <c r="AS789" s="9"/>
      <c r="AT789" s="9"/>
      <c r="AU789" s="10"/>
      <c r="AV789" s="20"/>
      <c r="AW789" s="20"/>
      <c r="AX789" s="20"/>
      <c r="AY789" s="20"/>
      <c r="AZ789" s="20"/>
      <c r="BA789" s="20"/>
      <c r="BB789" s="20"/>
      <c r="BC789" s="20"/>
      <c r="BE789" s="20">
        <v>0.26793032786885246</v>
      </c>
      <c r="BF789" s="9">
        <v>64</v>
      </c>
      <c r="BG789" s="9">
        <v>63.328852402253233</v>
      </c>
      <c r="BH789" s="9">
        <v>62.552212906264714</v>
      </c>
      <c r="BI789" s="9">
        <v>21.589843248262873</v>
      </c>
      <c r="BJ789" s="9">
        <v>64.430699219243451</v>
      </c>
      <c r="BK789" s="9">
        <v>62.804471664305517</v>
      </c>
      <c r="BL789" s="9">
        <v>59.05044406006882</v>
      </c>
      <c r="BM789" s="9">
        <f ca="1"/>
        <v>62.688296357739333</v>
      </c>
      <c r="BN789" s="9">
        <v>63.475468864979433</v>
      </c>
    </row>
    <row r="790" spans="1:66" x14ac:dyDescent="0.25">
      <c r="A790" s="6">
        <v>76.2</v>
      </c>
      <c r="B790" s="7" t="b">
        <v>1</v>
      </c>
      <c r="U790" s="9"/>
      <c r="V790" s="9"/>
      <c r="W790" s="10"/>
      <c r="X790" s="20"/>
      <c r="Y790" s="20"/>
      <c r="Z790" s="20"/>
      <c r="AA790" s="20"/>
      <c r="AB790" s="20"/>
      <c r="AC790" s="20"/>
      <c r="AD790" s="20"/>
      <c r="AE790" s="20"/>
      <c r="AG790" s="9"/>
      <c r="AH790" s="9"/>
      <c r="AI790" s="10"/>
      <c r="AJ790" s="20"/>
      <c r="AK790" s="20"/>
      <c r="AL790" s="20"/>
      <c r="AM790" s="20"/>
      <c r="AN790" s="20"/>
      <c r="AO790" s="20"/>
      <c r="AP790" s="20"/>
      <c r="AQ790" s="20"/>
      <c r="AS790" s="9"/>
      <c r="AT790" s="9"/>
      <c r="AU790" s="10"/>
      <c r="AV790" s="20"/>
      <c r="AW790" s="20"/>
      <c r="AX790" s="20"/>
      <c r="AY790" s="20"/>
      <c r="AZ790" s="20"/>
      <c r="BA790" s="20"/>
      <c r="BB790" s="20"/>
      <c r="BC790" s="20"/>
      <c r="BE790" s="20">
        <v>0.26827185792349728</v>
      </c>
      <c r="BF790" s="9">
        <v>64</v>
      </c>
      <c r="BG790" s="9">
        <v>63.338724694716028</v>
      </c>
      <c r="BH790" s="9">
        <v>62.561749158402733</v>
      </c>
      <c r="BI790" s="9">
        <v>21.622146063451918</v>
      </c>
      <c r="BJ790" s="9">
        <v>64.44127433245184</v>
      </c>
      <c r="BK790" s="9">
        <v>62.81412725664638</v>
      </c>
      <c r="BL790" s="9">
        <v>59.064972984167959</v>
      </c>
      <c r="BM790" s="9">
        <f ca="1"/>
        <v>62.697383891449306</v>
      </c>
      <c r="BN790" s="9">
        <v>63.487207906203949</v>
      </c>
    </row>
    <row r="791" spans="1:66" x14ac:dyDescent="0.25">
      <c r="A791" s="6">
        <v>76</v>
      </c>
      <c r="B791" s="7" t="b">
        <v>1</v>
      </c>
      <c r="U791" s="9"/>
      <c r="V791" s="9"/>
      <c r="W791" s="10"/>
      <c r="X791" s="20"/>
      <c r="Y791" s="20"/>
      <c r="Z791" s="20"/>
      <c r="AA791" s="20"/>
      <c r="AB791" s="20"/>
      <c r="AC791" s="20"/>
      <c r="AD791" s="20"/>
      <c r="AE791" s="20"/>
      <c r="AG791" s="9"/>
      <c r="AH791" s="9"/>
      <c r="AI791" s="10"/>
      <c r="AJ791" s="20"/>
      <c r="AK791" s="20"/>
      <c r="AL791" s="20"/>
      <c r="AM791" s="20"/>
      <c r="AN791" s="20"/>
      <c r="AO791" s="20"/>
      <c r="AP791" s="20"/>
      <c r="AQ791" s="20"/>
      <c r="AS791" s="9"/>
      <c r="AT791" s="9"/>
      <c r="AU791" s="10"/>
      <c r="AV791" s="20"/>
      <c r="AW791" s="20"/>
      <c r="AX791" s="20"/>
      <c r="AY791" s="20"/>
      <c r="AZ791" s="20"/>
      <c r="BA791" s="20"/>
      <c r="BB791" s="20"/>
      <c r="BC791" s="20"/>
      <c r="BE791" s="20">
        <v>0.2686133879781421</v>
      </c>
      <c r="BF791" s="9">
        <v>64</v>
      </c>
      <c r="BG791" s="9">
        <v>63.348590666454442</v>
      </c>
      <c r="BH791" s="9">
        <v>62.57128075739697</v>
      </c>
      <c r="BI791" s="9">
        <v>21.654463959320864</v>
      </c>
      <c r="BJ791" s="9">
        <v>64.451840317571182</v>
      </c>
      <c r="BK791" s="9">
        <v>62.823777663730375</v>
      </c>
      <c r="BL791" s="9">
        <v>59.079492663005553</v>
      </c>
      <c r="BM791" s="9">
        <f ca="1"/>
        <v>62.70646570241545</v>
      </c>
      <c r="BN791" s="9">
        <v>63.498939422626137</v>
      </c>
    </row>
    <row r="792" spans="1:66" x14ac:dyDescent="0.25">
      <c r="A792" s="6">
        <v>76</v>
      </c>
      <c r="B792" s="7" t="b">
        <v>1</v>
      </c>
      <c r="U792" s="9"/>
      <c r="V792" s="9"/>
      <c r="W792" s="10"/>
      <c r="X792" s="20"/>
      <c r="Y792" s="20"/>
      <c r="Z792" s="20"/>
      <c r="AA792" s="20"/>
      <c r="AB792" s="20"/>
      <c r="AC792" s="20"/>
      <c r="AD792" s="20"/>
      <c r="AE792" s="20"/>
      <c r="AG792" s="9"/>
      <c r="AH792" s="9"/>
      <c r="AI792" s="10"/>
      <c r="AJ792" s="20"/>
      <c r="AK792" s="20"/>
      <c r="AL792" s="20"/>
      <c r="AM792" s="20"/>
      <c r="AN792" s="20"/>
      <c r="AO792" s="20"/>
      <c r="AP792" s="20"/>
      <c r="AQ792" s="20"/>
      <c r="AS792" s="9"/>
      <c r="AT792" s="9"/>
      <c r="AU792" s="10"/>
      <c r="AV792" s="20"/>
      <c r="AW792" s="20"/>
      <c r="AX792" s="20"/>
      <c r="AY792" s="20"/>
      <c r="AZ792" s="20"/>
      <c r="BA792" s="20"/>
      <c r="BB792" s="20"/>
      <c r="BC792" s="20"/>
      <c r="BE792" s="20">
        <v>0.26895491803278687</v>
      </c>
      <c r="BF792" s="9">
        <v>64</v>
      </c>
      <c r="BG792" s="9">
        <v>63.358450336130907</v>
      </c>
      <c r="BH792" s="9">
        <v>62.580807718711888</v>
      </c>
      <c r="BI792" s="9">
        <v>21.686796949957234</v>
      </c>
      <c r="BJ792" s="9">
        <v>64.462397199192608</v>
      </c>
      <c r="BK792" s="9">
        <v>62.833422901939841</v>
      </c>
      <c r="BL792" s="9">
        <v>59.094003114208419</v>
      </c>
      <c r="BM792" s="9">
        <f ca="1"/>
        <v>62.715541806013213</v>
      </c>
      <c r="BN792" s="9">
        <v>63.510663432935665</v>
      </c>
    </row>
    <row r="793" spans="1:66" x14ac:dyDescent="0.25">
      <c r="A793" s="6">
        <v>75.5</v>
      </c>
      <c r="B793" s="7" t="b">
        <v>1</v>
      </c>
      <c r="U793" s="9"/>
      <c r="V793" s="9"/>
      <c r="W793" s="10"/>
      <c r="X793" s="20"/>
      <c r="Y793" s="20"/>
      <c r="Z793" s="20"/>
      <c r="AA793" s="20"/>
      <c r="AB793" s="20"/>
      <c r="AC793" s="20"/>
      <c r="AD793" s="20"/>
      <c r="AE793" s="20"/>
      <c r="AG793" s="9"/>
      <c r="AH793" s="9"/>
      <c r="AI793" s="10"/>
      <c r="AJ793" s="20"/>
      <c r="AK793" s="20"/>
      <c r="AL793" s="20"/>
      <c r="AM793" s="20"/>
      <c r="AN793" s="20"/>
      <c r="AO793" s="20"/>
      <c r="AP793" s="20"/>
      <c r="AQ793" s="20"/>
      <c r="AS793" s="9"/>
      <c r="AT793" s="9"/>
      <c r="AU793" s="10"/>
      <c r="AV793" s="20"/>
      <c r="AW793" s="20"/>
      <c r="AX793" s="20"/>
      <c r="AY793" s="20"/>
      <c r="AZ793" s="20"/>
      <c r="BA793" s="20"/>
      <c r="BB793" s="20"/>
      <c r="BC793" s="20"/>
      <c r="BE793" s="20">
        <v>0.26929644808743169</v>
      </c>
      <c r="BF793" s="9">
        <v>64</v>
      </c>
      <c r="BG793" s="9">
        <v>63.368303722345154</v>
      </c>
      <c r="BH793" s="9">
        <v>62.590330057763182</v>
      </c>
      <c r="BI793" s="9">
        <v>21.719145049468292</v>
      </c>
      <c r="BJ793" s="9">
        <v>64.472945001820136</v>
      </c>
      <c r="BK793" s="9">
        <v>62.843062987604334</v>
      </c>
      <c r="BL793" s="9">
        <v>59.108504355347442</v>
      </c>
      <c r="BM793" s="9">
        <f ca="1"/>
        <v>62.724612217567241</v>
      </c>
      <c r="BN793" s="9">
        <v>63.52237995576079</v>
      </c>
    </row>
    <row r="794" spans="1:66" x14ac:dyDescent="0.25">
      <c r="A794" s="6">
        <v>75.3</v>
      </c>
      <c r="B794" s="7" t="b">
        <v>1</v>
      </c>
      <c r="U794" s="9"/>
      <c r="V794" s="9"/>
      <c r="W794" s="10"/>
      <c r="X794" s="20"/>
      <c r="Y794" s="20"/>
      <c r="Z794" s="20"/>
      <c r="AA794" s="20"/>
      <c r="AB794" s="20"/>
      <c r="AC794" s="20"/>
      <c r="AD794" s="20"/>
      <c r="AE794" s="20"/>
      <c r="AG794" s="9"/>
      <c r="AH794" s="9"/>
      <c r="AI794" s="10"/>
      <c r="AJ794" s="20"/>
      <c r="AK794" s="20"/>
      <c r="AL794" s="20"/>
      <c r="AM794" s="20"/>
      <c r="AN794" s="20"/>
      <c r="AO794" s="20"/>
      <c r="AP794" s="20"/>
      <c r="AQ794" s="20"/>
      <c r="AS794" s="9"/>
      <c r="AT794" s="9"/>
      <c r="AU794" s="10"/>
      <c r="AV794" s="20"/>
      <c r="AW794" s="20"/>
      <c r="AX794" s="20"/>
      <c r="AY794" s="20"/>
      <c r="AZ794" s="20"/>
      <c r="BA794" s="20"/>
      <c r="BB794" s="20"/>
      <c r="BC794" s="20"/>
      <c r="BE794" s="20">
        <v>0.26963797814207652</v>
      </c>
      <c r="BF794" s="9">
        <v>64</v>
      </c>
      <c r="BG794" s="9">
        <v>63.378150843634444</v>
      </c>
      <c r="BH794" s="9">
        <v>62.599847789918186</v>
      </c>
      <c r="BI794" s="9">
        <v>21.751508271981074</v>
      </c>
      <c r="BJ794" s="9">
        <v>64.483483749871098</v>
      </c>
      <c r="BK794" s="9">
        <v>62.852697937000904</v>
      </c>
      <c r="BL794" s="9">
        <v>59.122996403937805</v>
      </c>
      <c r="BM794" s="9">
        <f ca="1"/>
        <v>62.733676952351573</v>
      </c>
      <c r="BN794" s="9">
        <v>63.534089009668577</v>
      </c>
    </row>
    <row r="795" spans="1:66" x14ac:dyDescent="0.25">
      <c r="A795" s="6">
        <v>75</v>
      </c>
      <c r="B795" s="7" t="b">
        <v>1</v>
      </c>
      <c r="U795" s="9"/>
      <c r="V795" s="9"/>
      <c r="W795" s="10"/>
      <c r="X795" s="20"/>
      <c r="Y795" s="20"/>
      <c r="Z795" s="20"/>
      <c r="AA795" s="20"/>
      <c r="AB795" s="20"/>
      <c r="AC795" s="20"/>
      <c r="AD795" s="20"/>
      <c r="AE795" s="20"/>
      <c r="AG795" s="9"/>
      <c r="AH795" s="9"/>
      <c r="AI795" s="10"/>
      <c r="AJ795" s="20"/>
      <c r="AK795" s="20"/>
      <c r="AL795" s="20"/>
      <c r="AM795" s="20"/>
      <c r="AN795" s="20"/>
      <c r="AO795" s="20"/>
      <c r="AP795" s="20"/>
      <c r="AQ795" s="20"/>
      <c r="AS795" s="9"/>
      <c r="AT795" s="9"/>
      <c r="AU795" s="10"/>
      <c r="AV795" s="20"/>
      <c r="AW795" s="20"/>
      <c r="AX795" s="20"/>
      <c r="AY795" s="20"/>
      <c r="AZ795" s="20"/>
      <c r="BA795" s="20"/>
      <c r="BB795" s="20"/>
      <c r="BC795" s="20"/>
      <c r="BE795" s="20">
        <v>0.26997950819672129</v>
      </c>
      <c r="BF795" s="9">
        <v>64</v>
      </c>
      <c r="BG795" s="9">
        <v>63.387991718473941</v>
      </c>
      <c r="BH795" s="9">
        <v>62.60936093049596</v>
      </c>
      <c r="BI795" s="9">
        <v>21.783886631642442</v>
      </c>
      <c r="BJ795" s="9">
        <v>64.494013467676581</v>
      </c>
      <c r="BK795" s="9">
        <v>62.862327766354298</v>
      </c>
      <c r="BL795" s="9">
        <v>59.137479277439255</v>
      </c>
      <c r="BM795" s="9">
        <f ca="1"/>
        <v>62.742736025589927</v>
      </c>
      <c r="BN795" s="9">
        <v>63.545790613165281</v>
      </c>
    </row>
    <row r="796" spans="1:66" x14ac:dyDescent="0.25">
      <c r="A796" s="6">
        <v>75.099999999999994</v>
      </c>
      <c r="B796" s="7" t="b">
        <v>1</v>
      </c>
      <c r="U796" s="9"/>
      <c r="V796" s="9"/>
      <c r="W796" s="10"/>
      <c r="X796" s="20"/>
      <c r="Y796" s="20"/>
      <c r="Z796" s="20"/>
      <c r="AA796" s="20"/>
      <c r="AB796" s="20"/>
      <c r="AC796" s="20"/>
      <c r="AD796" s="20"/>
      <c r="AE796" s="20"/>
      <c r="AG796" s="9"/>
      <c r="AH796" s="9"/>
      <c r="AI796" s="10"/>
      <c r="AJ796" s="20"/>
      <c r="AK796" s="20"/>
      <c r="AL796" s="20"/>
      <c r="AM796" s="20"/>
      <c r="AN796" s="20"/>
      <c r="AO796" s="20"/>
      <c r="AP796" s="20"/>
      <c r="AQ796" s="20"/>
      <c r="AS796" s="9"/>
      <c r="AT796" s="9"/>
      <c r="AU796" s="10"/>
      <c r="AV796" s="20"/>
      <c r="AW796" s="20"/>
      <c r="AX796" s="20"/>
      <c r="AY796" s="20"/>
      <c r="AZ796" s="20"/>
      <c r="BA796" s="20"/>
      <c r="BB796" s="20"/>
      <c r="BC796" s="20"/>
      <c r="BE796" s="20">
        <v>0.27032103825136611</v>
      </c>
      <c r="BF796" s="9">
        <v>64</v>
      </c>
      <c r="BG796" s="9">
        <v>63.397826365276991</v>
      </c>
      <c r="BH796" s="9">
        <v>62.618869494767594</v>
      </c>
      <c r="BI796" s="9">
        <v>21.816280142619128</v>
      </c>
      <c r="BJ796" s="9">
        <v>64.504534179481851</v>
      </c>
      <c r="BK796" s="9">
        <v>62.871952491837291</v>
      </c>
      <c r="BL796" s="9">
        <v>59.151952993256316</v>
      </c>
      <c r="BM796" s="9">
        <f ca="1"/>
        <v>62.751789452455924</v>
      </c>
      <c r="BN796" s="9">
        <v>63.557484784696534</v>
      </c>
    </row>
    <row r="797" spans="1:66" x14ac:dyDescent="0.25">
      <c r="A797" s="6">
        <v>74.599999999999994</v>
      </c>
      <c r="B797" s="7" t="b">
        <v>1</v>
      </c>
      <c r="U797" s="9"/>
      <c r="V797" s="9"/>
      <c r="W797" s="10"/>
      <c r="X797" s="20"/>
      <c r="Y797" s="20"/>
      <c r="Z797" s="20"/>
      <c r="AA797" s="20"/>
      <c r="AB797" s="20"/>
      <c r="AC797" s="20"/>
      <c r="AD797" s="20"/>
      <c r="AE797" s="20"/>
      <c r="AG797" s="9"/>
      <c r="AH797" s="9"/>
      <c r="AI797" s="10"/>
      <c r="AJ797" s="20"/>
      <c r="AK797" s="20"/>
      <c r="AL797" s="20"/>
      <c r="AM797" s="20"/>
      <c r="AN797" s="20"/>
      <c r="AO797" s="20"/>
      <c r="AP797" s="20"/>
      <c r="AQ797" s="20"/>
      <c r="AS797" s="9"/>
      <c r="AT797" s="9"/>
      <c r="AU797" s="10"/>
      <c r="AV797" s="20"/>
      <c r="AW797" s="20"/>
      <c r="AX797" s="20"/>
      <c r="AY797" s="20"/>
      <c r="AZ797" s="20"/>
      <c r="BA797" s="20"/>
      <c r="BB797" s="20"/>
      <c r="BC797" s="20"/>
      <c r="BE797" s="20">
        <v>0.27066256830601093</v>
      </c>
      <c r="BF797" s="9">
        <v>64</v>
      </c>
      <c r="BG797" s="9">
        <v>63.407654802395463</v>
      </c>
      <c r="BH797" s="9">
        <v>62.628373497956559</v>
      </c>
      <c r="BI797" s="9">
        <v>21.848688819097763</v>
      </c>
      <c r="BJ797" s="9">
        <v>64.515045909446741</v>
      </c>
      <c r="BK797" s="9">
        <v>62.881572129570948</v>
      </c>
      <c r="BL797" s="9">
        <v>59.166417568738588</v>
      </c>
      <c r="BM797" s="9">
        <f ca="1"/>
        <v>62.760837248073358</v>
      </c>
      <c r="BN797" s="9">
        <v>63.569171542647737</v>
      </c>
    </row>
    <row r="798" spans="1:66" x14ac:dyDescent="0.25">
      <c r="A798" s="6">
        <v>74.7</v>
      </c>
      <c r="B798" s="7" t="b">
        <v>1</v>
      </c>
      <c r="U798" s="9"/>
      <c r="V798" s="9"/>
      <c r="W798" s="10"/>
      <c r="X798" s="20"/>
      <c r="Y798" s="20"/>
      <c r="Z798" s="20"/>
      <c r="AA798" s="20"/>
      <c r="AB798" s="20"/>
      <c r="AC798" s="20"/>
      <c r="AD798" s="20"/>
      <c r="AE798" s="20"/>
      <c r="AG798" s="9"/>
      <c r="AH798" s="9"/>
      <c r="AI798" s="10"/>
      <c r="AJ798" s="20"/>
      <c r="AK798" s="20"/>
      <c r="AL798" s="20"/>
      <c r="AM798" s="20"/>
      <c r="AN798" s="20"/>
      <c r="AO798" s="20"/>
      <c r="AP798" s="20"/>
      <c r="AQ798" s="20"/>
      <c r="AS798" s="9"/>
      <c r="AT798" s="9"/>
      <c r="AU798" s="10"/>
      <c r="AV798" s="20"/>
      <c r="AW798" s="20"/>
      <c r="AX798" s="20"/>
      <c r="AY798" s="20"/>
      <c r="AZ798" s="20"/>
      <c r="BA798" s="20"/>
      <c r="BB798" s="20"/>
      <c r="BC798" s="20"/>
      <c r="BE798" s="20">
        <v>0.27100409836065575</v>
      </c>
      <c r="BF798" s="9">
        <v>64.099999999999994</v>
      </c>
      <c r="BG798" s="9">
        <v>63.417477048120027</v>
      </c>
      <c r="BH798" s="9">
        <v>62.637872955238748</v>
      </c>
      <c r="BI798" s="9">
        <v>21.881112675284914</v>
      </c>
      <c r="BJ798" s="9">
        <v>64.525548681646171</v>
      </c>
      <c r="BK798" s="9">
        <v>62.891186695624818</v>
      </c>
      <c r="BL798" s="9">
        <v>59.180873021180936</v>
      </c>
      <c r="BM798" s="9">
        <f ca="1"/>
        <v>62.7698794275164</v>
      </c>
      <c r="BN798" s="9">
        <v>63.580850905344263</v>
      </c>
    </row>
    <row r="799" spans="1:66" x14ac:dyDescent="0.25">
      <c r="A799" s="6">
        <v>74.400000000000006</v>
      </c>
      <c r="B799" s="7" t="b">
        <v>1</v>
      </c>
      <c r="U799" s="9"/>
      <c r="V799" s="9"/>
      <c r="W799" s="10"/>
      <c r="X799" s="20"/>
      <c r="Y799" s="20"/>
      <c r="Z799" s="20"/>
      <c r="AA799" s="20"/>
      <c r="AB799" s="20"/>
      <c r="AC799" s="20"/>
      <c r="AD799" s="20"/>
      <c r="AE799" s="20"/>
      <c r="AG799" s="9"/>
      <c r="AH799" s="9"/>
      <c r="AI799" s="10"/>
      <c r="AJ799" s="20"/>
      <c r="AK799" s="20"/>
      <c r="AL799" s="20"/>
      <c r="AM799" s="20"/>
      <c r="AN799" s="20"/>
      <c r="AO799" s="20"/>
      <c r="AP799" s="20"/>
      <c r="AQ799" s="20"/>
      <c r="AS799" s="9"/>
      <c r="AT799" s="9"/>
      <c r="AU799" s="10"/>
      <c r="AV799" s="20"/>
      <c r="AW799" s="20"/>
      <c r="AX799" s="20"/>
      <c r="AY799" s="20"/>
      <c r="AZ799" s="20"/>
      <c r="BA799" s="20"/>
      <c r="BB799" s="20"/>
      <c r="BC799" s="20"/>
      <c r="BE799" s="20">
        <v>0.27134562841530052</v>
      </c>
      <c r="BF799" s="9">
        <v>64.099999999999994</v>
      </c>
      <c r="BG799" s="9">
        <v>63.427293120680467</v>
      </c>
      <c r="BH799" s="9">
        <v>62.647367881742881</v>
      </c>
      <c r="BI799" s="9">
        <v>21.913551725407096</v>
      </c>
      <c r="BJ799" s="9">
        <v>64.536042520070467</v>
      </c>
      <c r="BK799" s="9">
        <v>62.900796206017255</v>
      </c>
      <c r="BL799" s="9">
        <v>59.195319367823757</v>
      </c>
      <c r="BM799" s="9">
        <f ca="1"/>
        <v>62.778916005809862</v>
      </c>
      <c r="BN799" s="9">
        <v>63.592522891051772</v>
      </c>
    </row>
    <row r="800" spans="1:66" x14ac:dyDescent="0.25">
      <c r="A800" s="6">
        <v>74.2</v>
      </c>
      <c r="B800" s="7" t="b">
        <v>1</v>
      </c>
      <c r="U800" s="9"/>
      <c r="V800" s="9"/>
      <c r="W800" s="10"/>
      <c r="X800" s="20"/>
      <c r="Y800" s="20"/>
      <c r="Z800" s="20"/>
      <c r="AA800" s="20"/>
      <c r="AB800" s="20"/>
      <c r="AC800" s="20"/>
      <c r="AD800" s="20"/>
      <c r="AE800" s="20"/>
      <c r="AG800" s="9"/>
      <c r="AH800" s="9"/>
      <c r="AI800" s="10"/>
      <c r="AJ800" s="20"/>
      <c r="AK800" s="20"/>
      <c r="AL800" s="20"/>
      <c r="AM800" s="20"/>
      <c r="AN800" s="20"/>
      <c r="AO800" s="20"/>
      <c r="AP800" s="20"/>
      <c r="AQ800" s="20"/>
      <c r="AS800" s="9"/>
      <c r="AT800" s="9"/>
      <c r="AU800" s="10"/>
      <c r="AV800" s="20"/>
      <c r="AW800" s="20"/>
      <c r="AX800" s="20"/>
      <c r="AY800" s="20"/>
      <c r="AZ800" s="20"/>
      <c r="BA800" s="20"/>
      <c r="BB800" s="20"/>
      <c r="BC800" s="20"/>
      <c r="BE800" s="20">
        <v>0.27168715846994534</v>
      </c>
      <c r="BF800" s="9">
        <v>64.099999999999994</v>
      </c>
      <c r="BG800" s="9">
        <v>63.437103038246022</v>
      </c>
      <c r="BH800" s="9">
        <v>62.656858292550695</v>
      </c>
      <c r="BI800" s="9">
        <v>21.946005983710869</v>
      </c>
      <c r="BJ800" s="9">
        <v>64.546527448625881</v>
      </c>
      <c r="BK800" s="9">
        <v>62.910400676715653</v>
      </c>
      <c r="BL800" s="9">
        <v>59.209756625853217</v>
      </c>
      <c r="BM800" s="9">
        <f ca="1"/>
        <v>62.78794699792946</v>
      </c>
      <c r="BN800" s="9">
        <v>63.604187517976527</v>
      </c>
    </row>
    <row r="801" spans="1:66" x14ac:dyDescent="0.25">
      <c r="A801" s="6">
        <v>74.400000000000006</v>
      </c>
      <c r="B801" s="7" t="b">
        <v>1</v>
      </c>
      <c r="U801" s="9"/>
      <c r="V801" s="9"/>
      <c r="W801" s="10"/>
      <c r="X801" s="20"/>
      <c r="Y801" s="20"/>
      <c r="Z801" s="20"/>
      <c r="AA801" s="20"/>
      <c r="AB801" s="20"/>
      <c r="AC801" s="20"/>
      <c r="AD801" s="20"/>
      <c r="AE801" s="20"/>
      <c r="AG801" s="9"/>
      <c r="AH801" s="9"/>
      <c r="AI801" s="10"/>
      <c r="AJ801" s="20"/>
      <c r="AK801" s="20"/>
      <c r="AL801" s="20"/>
      <c r="AM801" s="20"/>
      <c r="AN801" s="20"/>
      <c r="AO801" s="20"/>
      <c r="AP801" s="20"/>
      <c r="AQ801" s="20"/>
      <c r="AS801" s="9"/>
      <c r="AT801" s="9"/>
      <c r="AU801" s="10"/>
      <c r="AV801" s="20"/>
      <c r="AW801" s="20"/>
      <c r="AX801" s="20"/>
      <c r="AY801" s="20"/>
      <c r="AZ801" s="20"/>
      <c r="BA801" s="20"/>
      <c r="BB801" s="20"/>
      <c r="BC801" s="20"/>
      <c r="BE801" s="20">
        <v>0.27202868852459017</v>
      </c>
      <c r="BF801" s="9">
        <v>64.099999999999994</v>
      </c>
      <c r="BG801" s="9">
        <v>63.446906818925626</v>
      </c>
      <c r="BH801" s="9">
        <v>62.666344202697047</v>
      </c>
      <c r="BI801" s="9">
        <v>21.9784754644628</v>
      </c>
      <c r="BJ801" s="9">
        <v>64.557003491134893</v>
      </c>
      <c r="BK801" s="9">
        <v>62.920000123636719</v>
      </c>
      <c r="BL801" s="9">
        <v>59.224184812401504</v>
      </c>
      <c r="BM801" s="9">
        <f ca="1"/>
        <v>62.796972418801985</v>
      </c>
      <c r="BN801" s="9">
        <v>63.615844804265627</v>
      </c>
    </row>
    <row r="802" spans="1:66" x14ac:dyDescent="0.25">
      <c r="A802" s="6">
        <v>74.400000000000006</v>
      </c>
      <c r="B802" s="7" t="b">
        <v>1</v>
      </c>
      <c r="U802" s="9"/>
      <c r="V802" s="9"/>
      <c r="W802" s="10"/>
      <c r="X802" s="20"/>
      <c r="Y802" s="20"/>
      <c r="Z802" s="20"/>
      <c r="AA802" s="20"/>
      <c r="AB802" s="20"/>
      <c r="AC802" s="20"/>
      <c r="AD802" s="20"/>
      <c r="AE802" s="20"/>
      <c r="AG802" s="9"/>
      <c r="AH802" s="9"/>
      <c r="AI802" s="10"/>
      <c r="AJ802" s="20"/>
      <c r="AK802" s="20"/>
      <c r="AL802" s="20"/>
      <c r="AM802" s="20"/>
      <c r="AN802" s="20"/>
      <c r="AO802" s="20"/>
      <c r="AP802" s="20"/>
      <c r="AQ802" s="20"/>
      <c r="AS802" s="9"/>
      <c r="AT802" s="9"/>
      <c r="AU802" s="10"/>
      <c r="AV802" s="20"/>
      <c r="AW802" s="20"/>
      <c r="AX802" s="20"/>
      <c r="AY802" s="20"/>
      <c r="AZ802" s="20"/>
      <c r="BA802" s="20"/>
      <c r="BB802" s="20"/>
      <c r="BC802" s="20"/>
      <c r="BE802" s="20">
        <v>0.27237021857923499</v>
      </c>
      <c r="BF802" s="9">
        <v>64.099999999999994</v>
      </c>
      <c r="BG802" s="9">
        <v>63.456704480768273</v>
      </c>
      <c r="BH802" s="9">
        <v>62.675825627170482</v>
      </c>
      <c r="BI802" s="9">
        <v>22.010960181949567</v>
      </c>
      <c r="BJ802" s="9">
        <v>64.56747067133675</v>
      </c>
      <c r="BK802" s="9">
        <v>62.929594562646685</v>
      </c>
      <c r="BL802" s="9">
        <v>59.238603944547009</v>
      </c>
      <c r="BM802" s="9">
        <f ca="1"/>
        <v>62.805992283305621</v>
      </c>
      <c r="BN802" s="9">
        <v>63.62749476800731</v>
      </c>
    </row>
    <row r="803" spans="1:66" x14ac:dyDescent="0.25">
      <c r="A803" s="6">
        <v>73.599999999999994</v>
      </c>
      <c r="B803" s="7" t="b">
        <v>1</v>
      </c>
      <c r="U803" s="9"/>
      <c r="V803" s="9"/>
      <c r="W803" s="10"/>
      <c r="X803" s="20"/>
      <c r="Y803" s="20"/>
      <c r="Z803" s="20"/>
      <c r="AA803" s="20"/>
      <c r="AB803" s="20"/>
      <c r="AC803" s="20"/>
      <c r="AD803" s="20"/>
      <c r="AE803" s="20"/>
      <c r="AG803" s="9"/>
      <c r="AH803" s="9"/>
      <c r="AI803" s="10"/>
      <c r="AJ803" s="20"/>
      <c r="AK803" s="20"/>
      <c r="AL803" s="20"/>
      <c r="AM803" s="20"/>
      <c r="AN803" s="20"/>
      <c r="AO803" s="20"/>
      <c r="AP803" s="20"/>
      <c r="AQ803" s="20"/>
      <c r="AS803" s="9"/>
      <c r="AT803" s="9"/>
      <c r="AU803" s="10"/>
      <c r="AV803" s="20"/>
      <c r="AW803" s="20"/>
      <c r="AX803" s="20"/>
      <c r="AY803" s="20"/>
      <c r="AZ803" s="20"/>
      <c r="BA803" s="20"/>
      <c r="BB803" s="20"/>
      <c r="BC803" s="20"/>
      <c r="BE803" s="20">
        <v>0.27271174863387976</v>
      </c>
      <c r="BF803" s="9">
        <v>64.2</v>
      </c>
      <c r="BG803" s="9">
        <v>63.466496041763278</v>
      </c>
      <c r="BH803" s="9">
        <v>62.685302580913039</v>
      </c>
      <c r="BI803" s="9">
        <v>22.043460150477969</v>
      </c>
      <c r="BJ803" s="9">
        <v>64.577929012887779</v>
      </c>
      <c r="BK803" s="9">
        <v>62.939184009561629</v>
      </c>
      <c r="BL803" s="9">
        <v>59.25301403931465</v>
      </c>
      <c r="BM803" s="9">
        <f ca="1"/>
        <v>62.81500660627011</v>
      </c>
      <c r="BN803" s="9">
        <v>63.639137427231198</v>
      </c>
    </row>
    <row r="804" spans="1:66" x14ac:dyDescent="0.25">
      <c r="A804" s="6">
        <v>73.400000000000006</v>
      </c>
      <c r="B804" s="7" t="b">
        <v>1</v>
      </c>
      <c r="U804" s="9"/>
      <c r="V804" s="9"/>
      <c r="W804" s="10"/>
      <c r="X804" s="20"/>
      <c r="Y804" s="20"/>
      <c r="Z804" s="20"/>
      <c r="AA804" s="20"/>
      <c r="AB804" s="20"/>
      <c r="AC804" s="20"/>
      <c r="AD804" s="20"/>
      <c r="AE804" s="20"/>
      <c r="AG804" s="9"/>
      <c r="AH804" s="9"/>
      <c r="AI804" s="10"/>
      <c r="AJ804" s="20"/>
      <c r="AK804" s="20"/>
      <c r="AL804" s="20"/>
      <c r="AM804" s="20"/>
      <c r="AN804" s="20"/>
      <c r="AO804" s="20"/>
      <c r="AP804" s="20"/>
      <c r="AQ804" s="20"/>
      <c r="AS804" s="9"/>
      <c r="AT804" s="9"/>
      <c r="AU804" s="10"/>
      <c r="AV804" s="20"/>
      <c r="AW804" s="20"/>
      <c r="AX804" s="20"/>
      <c r="AY804" s="20"/>
      <c r="AZ804" s="20"/>
      <c r="BA804" s="20"/>
      <c r="BB804" s="20"/>
      <c r="BC804" s="20"/>
      <c r="BE804" s="20">
        <v>0.27305327868852458</v>
      </c>
      <c r="BF804" s="9">
        <v>64.2</v>
      </c>
      <c r="BG804" s="9">
        <v>63.476281519840583</v>
      </c>
      <c r="BH804" s="9">
        <v>62.694775078820896</v>
      </c>
      <c r="BI804" s="9">
        <v>22.075975384374971</v>
      </c>
      <c r="BJ804" s="9">
        <v>64.588378539361841</v>
      </c>
      <c r="BK804" s="9">
        <v>62.948768480147649</v>
      </c>
      <c r="BL804" s="9">
        <v>59.267415113676023</v>
      </c>
      <c r="BM804" s="9">
        <f ca="1"/>
        <v>62.824015402477031</v>
      </c>
      <c r="BN804" s="9">
        <v>63.650772799908665</v>
      </c>
    </row>
    <row r="805" spans="1:66" x14ac:dyDescent="0.25">
      <c r="A805" s="6">
        <v>72.8</v>
      </c>
      <c r="B805" s="7" t="b">
        <v>1</v>
      </c>
      <c r="U805" s="9"/>
      <c r="V805" s="9"/>
      <c r="W805" s="10"/>
      <c r="X805" s="20"/>
      <c r="Y805" s="20"/>
      <c r="Z805" s="20"/>
      <c r="AA805" s="20"/>
      <c r="AB805" s="20"/>
      <c r="AC805" s="20"/>
      <c r="AD805" s="20"/>
      <c r="AE805" s="20"/>
      <c r="AG805" s="9"/>
      <c r="AH805" s="9"/>
      <c r="AI805" s="10"/>
      <c r="AJ805" s="20"/>
      <c r="AK805" s="20"/>
      <c r="AL805" s="20"/>
      <c r="AM805" s="20"/>
      <c r="AN805" s="20"/>
      <c r="AO805" s="20"/>
      <c r="AP805" s="20"/>
      <c r="AQ805" s="20"/>
      <c r="AS805" s="9"/>
      <c r="AT805" s="9"/>
      <c r="AU805" s="10"/>
      <c r="AV805" s="20"/>
      <c r="AW805" s="20"/>
      <c r="AX805" s="20"/>
      <c r="AY805" s="20"/>
      <c r="AZ805" s="20"/>
      <c r="BA805" s="20"/>
      <c r="BB805" s="20"/>
      <c r="BC805" s="20"/>
      <c r="BE805" s="20">
        <v>0.2733948087431694</v>
      </c>
      <c r="BF805" s="9">
        <v>64.2</v>
      </c>
      <c r="BG805" s="9">
        <v>63.486060932871062</v>
      </c>
      <c r="BH805" s="9">
        <v>62.704243135744299</v>
      </c>
      <c r="BI805" s="9">
        <v>22.108505897987708</v>
      </c>
      <c r="BJ805" s="9">
        <v>64.598819274250758</v>
      </c>
      <c r="BK805" s="9">
        <v>62.958347990121183</v>
      </c>
      <c r="BL805" s="9">
        <v>59.281807184549699</v>
      </c>
      <c r="BM805" s="9">
        <f ca="1"/>
        <v>62.833018686660026</v>
      </c>
      <c r="BN805" s="9">
        <v>63.662400903953014</v>
      </c>
    </row>
    <row r="806" spans="1:66" x14ac:dyDescent="0.25">
      <c r="A806" s="6">
        <v>79</v>
      </c>
      <c r="B806" s="7" t="b">
        <v>1</v>
      </c>
      <c r="U806" s="9"/>
      <c r="V806" s="9"/>
      <c r="W806" s="10"/>
      <c r="X806" s="20"/>
      <c r="Y806" s="20"/>
      <c r="Z806" s="20"/>
      <c r="AA806" s="20"/>
      <c r="AB806" s="20"/>
      <c r="AC806" s="20"/>
      <c r="AD806" s="20"/>
      <c r="AE806" s="20"/>
      <c r="AG806" s="9"/>
      <c r="AH806" s="9"/>
      <c r="AI806" s="10"/>
      <c r="AJ806" s="20"/>
      <c r="AK806" s="20"/>
      <c r="AL806" s="20"/>
      <c r="AM806" s="20"/>
      <c r="AN806" s="20"/>
      <c r="AO806" s="20"/>
      <c r="AP806" s="20"/>
      <c r="AQ806" s="20"/>
      <c r="AS806" s="9"/>
      <c r="AT806" s="9"/>
      <c r="AU806" s="10"/>
      <c r="AV806" s="20"/>
      <c r="AW806" s="20"/>
      <c r="AX806" s="20"/>
      <c r="AY806" s="20"/>
      <c r="AZ806" s="20"/>
      <c r="BA806" s="20"/>
      <c r="BB806" s="20"/>
      <c r="BC806" s="20"/>
      <c r="BE806" s="20">
        <v>0.27373633879781423</v>
      </c>
      <c r="BF806" s="9">
        <v>64.2</v>
      </c>
      <c r="BG806" s="9">
        <v>63.495834298666807</v>
      </c>
      <c r="BH806" s="9">
        <v>62.713706766487888</v>
      </c>
      <c r="BI806" s="9">
        <v>22.141051705683566</v>
      </c>
      <c r="BJ806" s="9">
        <v>64.609251240964653</v>
      </c>
      <c r="BK806" s="9">
        <v>62.967922555149208</v>
      </c>
      <c r="BL806" s="9">
        <v>59.296190268801396</v>
      </c>
      <c r="BM806" s="9">
        <f ca="1"/>
        <v>62.842016473505019</v>
      </c>
      <c r="BN806" s="9">
        <v>63.674021757219776</v>
      </c>
    </row>
    <row r="807" spans="1:66" x14ac:dyDescent="0.25">
      <c r="A807" s="6">
        <v>78</v>
      </c>
      <c r="B807" s="7" t="b">
        <v>1</v>
      </c>
      <c r="U807" s="9"/>
      <c r="V807" s="9"/>
      <c r="W807" s="10"/>
      <c r="X807" s="20"/>
      <c r="Y807" s="20"/>
      <c r="Z807" s="20"/>
      <c r="AA807" s="20"/>
      <c r="AB807" s="20"/>
      <c r="AC807" s="20"/>
      <c r="AD807" s="20"/>
      <c r="AE807" s="20"/>
      <c r="AG807" s="9"/>
      <c r="AH807" s="9"/>
      <c r="AI807" s="10"/>
      <c r="AJ807" s="20"/>
      <c r="AK807" s="20"/>
      <c r="AL807" s="20"/>
      <c r="AM807" s="20"/>
      <c r="AN807" s="20"/>
      <c r="AO807" s="20"/>
      <c r="AP807" s="20"/>
      <c r="AQ807" s="20"/>
      <c r="AS807" s="9"/>
      <c r="AT807" s="9"/>
      <c r="AU807" s="10"/>
      <c r="AV807" s="20"/>
      <c r="AW807" s="20"/>
      <c r="AX807" s="20"/>
      <c r="AY807" s="20"/>
      <c r="AZ807" s="20"/>
      <c r="BA807" s="20"/>
      <c r="BB807" s="20"/>
      <c r="BC807" s="20"/>
      <c r="BE807" s="20">
        <v>0.27407786885245899</v>
      </c>
      <c r="BF807" s="9">
        <v>64.2</v>
      </c>
      <c r="BG807" s="9">
        <v>63.50560163498141</v>
      </c>
      <c r="BH807" s="9">
        <v>62.723165985811058</v>
      </c>
      <c r="BI807" s="9">
        <v>22.173612821850213</v>
      </c>
      <c r="BJ807" s="9">
        <v>64.619674462832435</v>
      </c>
      <c r="BK807" s="9">
        <v>62.97749219084951</v>
      </c>
      <c r="BL807" s="9">
        <v>59.310564383244284</v>
      </c>
      <c r="BM807" s="9">
        <f ca="1"/>
        <v>62.851008777650428</v>
      </c>
      <c r="BN807" s="9">
        <v>63.685635377507012</v>
      </c>
    </row>
    <row r="808" spans="1:66" x14ac:dyDescent="0.25">
      <c r="A808" s="6">
        <v>79</v>
      </c>
      <c r="B808" s="7" t="b">
        <v>1</v>
      </c>
      <c r="U808" s="9"/>
      <c r="V808" s="9"/>
      <c r="W808" s="10"/>
      <c r="X808" s="20"/>
      <c r="Y808" s="20"/>
      <c r="Z808" s="20"/>
      <c r="AA808" s="20"/>
      <c r="AB808" s="20"/>
      <c r="AC808" s="20"/>
      <c r="AD808" s="20"/>
      <c r="AE808" s="20"/>
      <c r="AG808" s="9"/>
      <c r="AH808" s="9"/>
      <c r="AI808" s="10"/>
      <c r="AJ808" s="20"/>
      <c r="AK808" s="20"/>
      <c r="AL808" s="20"/>
      <c r="AM808" s="20"/>
      <c r="AN808" s="20"/>
      <c r="AO808" s="20"/>
      <c r="AP808" s="20"/>
      <c r="AQ808" s="20"/>
      <c r="AS808" s="9"/>
      <c r="AT808" s="9"/>
      <c r="AU808" s="10"/>
      <c r="AV808" s="20"/>
      <c r="AW808" s="20"/>
      <c r="AX808" s="20"/>
      <c r="AY808" s="20"/>
      <c r="AZ808" s="20"/>
      <c r="BA808" s="20"/>
      <c r="BB808" s="20"/>
      <c r="BC808" s="20"/>
      <c r="BE808" s="20">
        <v>0.27441939890710382</v>
      </c>
      <c r="BF808" s="9">
        <v>64.2</v>
      </c>
      <c r="BG808" s="9">
        <v>63.515362959510284</v>
      </c>
      <c r="BH808" s="9">
        <v>62.732620808427939</v>
      </c>
      <c r="BI808" s="9">
        <v>22.206189260895616</v>
      </c>
      <c r="BJ808" s="9">
        <v>64.630088963102111</v>
      </c>
      <c r="BK808" s="9">
        <v>62.987056912790919</v>
      </c>
      <c r="BL808" s="9">
        <v>59.324929544639119</v>
      </c>
      <c r="BM808" s="9">
        <f ca="1"/>
        <v>62.859995613687452</v>
      </c>
      <c r="BN808" s="9">
        <v>63.697241782555551</v>
      </c>
    </row>
    <row r="809" spans="1:66" x14ac:dyDescent="0.25">
      <c r="A809" s="6">
        <v>72</v>
      </c>
      <c r="B809" s="7" t="b">
        <v>1</v>
      </c>
      <c r="U809" s="9"/>
      <c r="V809" s="9"/>
      <c r="W809" s="10"/>
      <c r="X809" s="20"/>
      <c r="Y809" s="20"/>
      <c r="Z809" s="20"/>
      <c r="AA809" s="20"/>
      <c r="AB809" s="20"/>
      <c r="AC809" s="20"/>
      <c r="AD809" s="20"/>
      <c r="AE809" s="20"/>
      <c r="AG809" s="9"/>
      <c r="AH809" s="9"/>
      <c r="AI809" s="10"/>
      <c r="AJ809" s="20"/>
      <c r="AK809" s="20"/>
      <c r="AL809" s="20"/>
      <c r="AM809" s="20"/>
      <c r="AN809" s="20"/>
      <c r="AO809" s="20"/>
      <c r="AP809" s="20"/>
      <c r="AQ809" s="20"/>
      <c r="AS809" s="9"/>
      <c r="AT809" s="9"/>
      <c r="AU809" s="10"/>
      <c r="AV809" s="20"/>
      <c r="AW809" s="20"/>
      <c r="AX809" s="20"/>
      <c r="AY809" s="20"/>
      <c r="AZ809" s="20"/>
      <c r="BA809" s="20"/>
      <c r="BB809" s="20"/>
      <c r="BC809" s="20"/>
      <c r="BE809" s="20">
        <v>0.27476092896174864</v>
      </c>
      <c r="BF809" s="9">
        <v>64.3</v>
      </c>
      <c r="BG809" s="9">
        <v>63.525118289890919</v>
      </c>
      <c r="BH809" s="9">
        <v>62.74207124900785</v>
      </c>
      <c r="BI809" s="9">
        <v>22.23878103724812</v>
      </c>
      <c r="BJ809" s="9">
        <v>64.64049476494128</v>
      </c>
      <c r="BK809" s="9">
        <v>62.996616736493593</v>
      </c>
      <c r="BL809" s="9">
        <v>59.33928576969457</v>
      </c>
      <c r="BM809" s="9">
        <f ca="1"/>
        <v>62.868976996160228</v>
      </c>
      <c r="BN809" s="9">
        <v>63.708840990049289</v>
      </c>
    </row>
    <row r="810" spans="1:66" x14ac:dyDescent="0.25">
      <c r="A810" s="6">
        <v>74</v>
      </c>
      <c r="B810" s="7" t="b">
        <v>1</v>
      </c>
      <c r="U810" s="9"/>
      <c r="V810" s="9"/>
      <c r="W810" s="10"/>
      <c r="X810" s="20"/>
      <c r="Y810" s="20"/>
      <c r="Z810" s="20"/>
      <c r="AA810" s="20"/>
      <c r="AB810" s="20"/>
      <c r="AC810" s="20"/>
      <c r="AD810" s="20"/>
      <c r="AE810" s="20"/>
      <c r="AG810" s="9"/>
      <c r="AH810" s="9"/>
      <c r="AI810" s="10"/>
      <c r="AJ810" s="20"/>
      <c r="AK810" s="20"/>
      <c r="AL810" s="20"/>
      <c r="AM810" s="20"/>
      <c r="AN810" s="20"/>
      <c r="AO810" s="20"/>
      <c r="AP810" s="20"/>
      <c r="AQ810" s="20"/>
      <c r="AS810" s="9"/>
      <c r="AT810" s="9"/>
      <c r="AU810" s="10"/>
      <c r="AV810" s="20"/>
      <c r="AW810" s="20"/>
      <c r="AX810" s="20"/>
      <c r="AY810" s="20"/>
      <c r="AZ810" s="20"/>
      <c r="BA810" s="20"/>
      <c r="BB810" s="20"/>
      <c r="BC810" s="20"/>
      <c r="BE810" s="20">
        <v>0.27510245901639346</v>
      </c>
      <c r="BF810" s="9">
        <v>64.3</v>
      </c>
      <c r="BG810" s="9">
        <v>63.534867643703201</v>
      </c>
      <c r="BH810" s="9">
        <v>62.751517322175374</v>
      </c>
      <c r="BI810" s="9">
        <v>22.27138816535642</v>
      </c>
      <c r="BJ810" s="9">
        <v>64.650891891437425</v>
      </c>
      <c r="BK810" s="9">
        <v>63.006171677429165</v>
      </c>
      <c r="BL810" s="9">
        <v>59.353633075067378</v>
      </c>
      <c r="BM810" s="9">
        <f ca="1"/>
        <v>62.877952939566114</v>
      </c>
      <c r="BN810" s="9">
        <v>63.72043301761542</v>
      </c>
    </row>
    <row r="811" spans="1:66" x14ac:dyDescent="0.25">
      <c r="A811" s="6">
        <v>70</v>
      </c>
      <c r="B811" s="7" t="b">
        <v>1</v>
      </c>
      <c r="U811" s="9"/>
      <c r="V811" s="9"/>
      <c r="W811" s="10"/>
      <c r="X811" s="20"/>
      <c r="Y811" s="20"/>
      <c r="Z811" s="20"/>
      <c r="AA811" s="20"/>
      <c r="AB811" s="20"/>
      <c r="AC811" s="20"/>
      <c r="AD811" s="20"/>
      <c r="AE811" s="20"/>
      <c r="AG811" s="9"/>
      <c r="AH811" s="9"/>
      <c r="AI811" s="10"/>
      <c r="AJ811" s="20"/>
      <c r="AK811" s="20"/>
      <c r="AL811" s="20"/>
      <c r="AM811" s="20"/>
      <c r="AN811" s="20"/>
      <c r="AO811" s="20"/>
      <c r="AP811" s="20"/>
      <c r="AQ811" s="20"/>
      <c r="AS811" s="9"/>
      <c r="AT811" s="9"/>
      <c r="AU811" s="10"/>
      <c r="AV811" s="20"/>
      <c r="AW811" s="20"/>
      <c r="AX811" s="20"/>
      <c r="AY811" s="20"/>
      <c r="AZ811" s="20"/>
      <c r="BA811" s="20"/>
      <c r="BB811" s="20"/>
      <c r="BC811" s="20"/>
      <c r="BE811" s="20">
        <v>0.27544398907103823</v>
      </c>
      <c r="BF811" s="9">
        <v>64.3</v>
      </c>
      <c r="BG811" s="9">
        <v>63.544611038469668</v>
      </c>
      <c r="BH811" s="9">
        <v>62.760959042510613</v>
      </c>
      <c r="BI811" s="9">
        <v>22.304010659689645</v>
      </c>
      <c r="BJ811" s="9">
        <v>64.661280365598387</v>
      </c>
      <c r="BK811" s="9">
        <v>63.01572175102109</v>
      </c>
      <c r="BL811" s="9">
        <v>59.367971477362616</v>
      </c>
      <c r="BM811" s="9">
        <f ca="1"/>
        <v>62.886923458355881</v>
      </c>
      <c r="BN811" s="9">
        <v>63.732017882824721</v>
      </c>
    </row>
    <row r="812" spans="1:66" x14ac:dyDescent="0.25">
      <c r="A812" s="6">
        <v>69.900000000000006</v>
      </c>
      <c r="B812" s="7" t="b">
        <v>1</v>
      </c>
      <c r="U812" s="9"/>
      <c r="V812" s="9"/>
      <c r="W812" s="10"/>
      <c r="X812" s="20"/>
      <c r="Y812" s="20"/>
      <c r="Z812" s="20"/>
      <c r="AA812" s="20"/>
      <c r="AB812" s="20"/>
      <c r="AC812" s="20"/>
      <c r="AD812" s="20"/>
      <c r="AE812" s="20"/>
      <c r="AG812" s="9"/>
      <c r="AH812" s="9"/>
      <c r="AI812" s="10"/>
      <c r="AJ812" s="20"/>
      <c r="AK812" s="20"/>
      <c r="AL812" s="20"/>
      <c r="AM812" s="20"/>
      <c r="AN812" s="20"/>
      <c r="AO812" s="20"/>
      <c r="AP812" s="20"/>
      <c r="AQ812" s="20"/>
      <c r="AS812" s="9"/>
      <c r="AT812" s="9"/>
      <c r="AU812" s="10"/>
      <c r="AV812" s="20"/>
      <c r="AW812" s="20"/>
      <c r="AX812" s="20"/>
      <c r="AY812" s="20"/>
      <c r="AZ812" s="20"/>
      <c r="BA812" s="20"/>
      <c r="BB812" s="20"/>
      <c r="BC812" s="20"/>
      <c r="BE812" s="20">
        <v>0.27578551912568305</v>
      </c>
      <c r="BF812" s="9">
        <v>64.3</v>
      </c>
      <c r="BG812" s="9">
        <v>63.554348491655809</v>
      </c>
      <c r="BH812" s="9">
        <v>62.770396424549588</v>
      </c>
      <c r="BI812" s="9">
        <v>22.33664853473741</v>
      </c>
      <c r="BJ812" s="9">
        <v>64.671660210352741</v>
      </c>
      <c r="BK812" s="9">
        <v>63.025266972644843</v>
      </c>
      <c r="BL812" s="9">
        <v>59.382300993133867</v>
      </c>
      <c r="BM812" s="9">
        <f ca="1"/>
        <v>62.895888566933941</v>
      </c>
      <c r="BN812" s="9">
        <v>63.743595603191849</v>
      </c>
    </row>
    <row r="813" spans="1:66" x14ac:dyDescent="0.25">
      <c r="A813" s="6">
        <v>69.8</v>
      </c>
      <c r="B813" s="7" t="b">
        <v>1</v>
      </c>
      <c r="U813" s="9"/>
      <c r="V813" s="9"/>
      <c r="W813" s="10"/>
      <c r="X813" s="20"/>
      <c r="Y813" s="20"/>
      <c r="Z813" s="20"/>
      <c r="AA813" s="20"/>
      <c r="AB813" s="20"/>
      <c r="AC813" s="20"/>
      <c r="AD813" s="20"/>
      <c r="AE813" s="20"/>
      <c r="AG813" s="9"/>
      <c r="AH813" s="9"/>
      <c r="AI813" s="10"/>
      <c r="AJ813" s="20"/>
      <c r="AK813" s="20"/>
      <c r="AL813" s="20"/>
      <c r="AM813" s="20"/>
      <c r="AN813" s="20"/>
      <c r="AO813" s="20"/>
      <c r="AP813" s="20"/>
      <c r="AQ813" s="20"/>
      <c r="AS813" s="9"/>
      <c r="AT813" s="9"/>
      <c r="AU813" s="10"/>
      <c r="AV813" s="20"/>
      <c r="AW813" s="20"/>
      <c r="AX813" s="20"/>
      <c r="AY813" s="20"/>
      <c r="AZ813" s="20"/>
      <c r="BA813" s="20"/>
      <c r="BB813" s="20"/>
      <c r="BC813" s="20"/>
      <c r="BE813" s="20">
        <v>0.27612704918032788</v>
      </c>
      <c r="BF813" s="9">
        <v>64.3</v>
      </c>
      <c r="BG813" s="9">
        <v>63.564080020670339</v>
      </c>
      <c r="BH813" s="9">
        <v>62.779829482784095</v>
      </c>
      <c r="BI813" s="9">
        <v>22.369301805009826</v>
      </c>
      <c r="BJ813" s="9">
        <v>64.682031448550134</v>
      </c>
      <c r="BK813" s="9">
        <v>63.034807357628146</v>
      </c>
      <c r="BL813" s="9">
        <v>59.396621638883531</v>
      </c>
      <c r="BM813" s="9">
        <f ca="1"/>
        <v>62.904848279658594</v>
      </c>
      <c r="BN813" s="9">
        <v>63.755166196175509</v>
      </c>
    </row>
    <row r="814" spans="1:66" x14ac:dyDescent="0.25">
      <c r="A814" s="6">
        <v>69.7</v>
      </c>
      <c r="B814" s="7" t="b">
        <v>1</v>
      </c>
      <c r="U814" s="9"/>
      <c r="V814" s="9"/>
      <c r="W814" s="10"/>
      <c r="X814" s="20"/>
      <c r="Y814" s="20"/>
      <c r="Z814" s="20"/>
      <c r="AA814" s="20"/>
      <c r="AB814" s="20"/>
      <c r="AC814" s="20"/>
      <c r="AD814" s="20"/>
      <c r="AE814" s="20"/>
      <c r="AG814" s="9"/>
      <c r="AH814" s="9"/>
      <c r="AI814" s="10"/>
      <c r="AJ814" s="20"/>
      <c r="AK814" s="20"/>
      <c r="AL814" s="20"/>
      <c r="AM814" s="20"/>
      <c r="AN814" s="20"/>
      <c r="AO814" s="20"/>
      <c r="AP814" s="20"/>
      <c r="AQ814" s="20"/>
      <c r="AS814" s="9"/>
      <c r="AT814" s="9"/>
      <c r="AU814" s="10"/>
      <c r="AV814" s="20"/>
      <c r="AW814" s="20"/>
      <c r="AX814" s="20"/>
      <c r="AY814" s="20"/>
      <c r="AZ814" s="20"/>
      <c r="BA814" s="20"/>
      <c r="BB814" s="20"/>
      <c r="BC814" s="20"/>
      <c r="BE814" s="20">
        <v>0.2764685792349727</v>
      </c>
      <c r="BF814" s="9">
        <v>64.3</v>
      </c>
      <c r="BG814" s="9">
        <v>63.573805642865501</v>
      </c>
      <c r="BH814" s="9">
        <v>62.789258231662238</v>
      </c>
      <c r="BI814" s="9">
        <v>22.401970485037552</v>
      </c>
      <c r="BJ814" s="9">
        <v>64.692394102961742</v>
      </c>
      <c r="BK814" s="9">
        <v>63.044342921251207</v>
      </c>
      <c r="BL814" s="9">
        <v>59.410933431062958</v>
      </c>
      <c r="BM814" s="9">
        <f ca="1"/>
        <v>62.91380261084219</v>
      </c>
      <c r="BN814" s="9">
        <v>63.766729679178837</v>
      </c>
    </row>
    <row r="815" spans="1:66" x14ac:dyDescent="0.25">
      <c r="A815" s="6">
        <v>69.5</v>
      </c>
      <c r="B815" s="7" t="b">
        <v>1</v>
      </c>
      <c r="U815" s="9"/>
      <c r="V815" s="9"/>
      <c r="W815" s="10"/>
      <c r="X815" s="20"/>
      <c r="Y815" s="20"/>
      <c r="Z815" s="20"/>
      <c r="AA815" s="20"/>
      <c r="AB815" s="20"/>
      <c r="AC815" s="20"/>
      <c r="AD815" s="20"/>
      <c r="AE815" s="20"/>
      <c r="AG815" s="9"/>
      <c r="AH815" s="9"/>
      <c r="AI815" s="10"/>
      <c r="AJ815" s="20"/>
      <c r="AK815" s="20"/>
      <c r="AL815" s="20"/>
      <c r="AM815" s="20"/>
      <c r="AN815" s="20"/>
      <c r="AO815" s="20"/>
      <c r="AP815" s="20"/>
      <c r="AQ815" s="20"/>
      <c r="AS815" s="9"/>
      <c r="AT815" s="9"/>
      <c r="AU815" s="10"/>
      <c r="AV815" s="20"/>
      <c r="AW815" s="20"/>
      <c r="AX815" s="20"/>
      <c r="AY815" s="20"/>
      <c r="AZ815" s="20"/>
      <c r="BA815" s="20"/>
      <c r="BB815" s="20"/>
      <c r="BC815" s="20"/>
      <c r="BE815" s="20">
        <v>0.27681010928961747</v>
      </c>
      <c r="BF815" s="9">
        <v>64.3</v>
      </c>
      <c r="BG815" s="9">
        <v>63.583525375537306</v>
      </c>
      <c r="BH815" s="9">
        <v>62.798682685588567</v>
      </c>
      <c r="BI815" s="9">
        <v>22.434654589371807</v>
      </c>
      <c r="BJ815" s="9">
        <v>64.702748196280567</v>
      </c>
      <c r="BK815" s="9">
        <v>63.05387367874696</v>
      </c>
      <c r="BL815" s="9">
        <v>59.425236386072726</v>
      </c>
      <c r="BM815" s="9">
        <f ca="1"/>
        <v>62.92275157475143</v>
      </c>
      <c r="BN815" s="9">
        <v>63.778286069549559</v>
      </c>
    </row>
    <row r="816" spans="1:66" x14ac:dyDescent="0.25">
      <c r="A816" s="6">
        <v>69.400000000000006</v>
      </c>
      <c r="B816" s="7" t="b">
        <v>1</v>
      </c>
      <c r="U816" s="9"/>
      <c r="V816" s="9"/>
      <c r="W816" s="10"/>
      <c r="X816" s="20"/>
      <c r="Y816" s="20"/>
      <c r="Z816" s="20"/>
      <c r="AA816" s="20"/>
      <c r="AB816" s="20"/>
      <c r="AC816" s="20"/>
      <c r="AD816" s="20"/>
      <c r="AE816" s="20"/>
      <c r="AG816" s="9"/>
      <c r="AH816" s="9"/>
      <c r="AI816" s="10"/>
      <c r="AJ816" s="20"/>
      <c r="AK816" s="20"/>
      <c r="AL816" s="20"/>
      <c r="AM816" s="20"/>
      <c r="AN816" s="20"/>
      <c r="AO816" s="20"/>
      <c r="AP816" s="20"/>
      <c r="AQ816" s="20"/>
      <c r="AS816" s="9"/>
      <c r="AT816" s="9"/>
      <c r="AU816" s="10"/>
      <c r="AV816" s="20"/>
      <c r="AW816" s="20"/>
      <c r="AX816" s="20"/>
      <c r="AY816" s="20"/>
      <c r="AZ816" s="20"/>
      <c r="BA816" s="20"/>
      <c r="BB816" s="20"/>
      <c r="BC816" s="20"/>
      <c r="BE816" s="20">
        <v>0.27715163934426229</v>
      </c>
      <c r="BF816" s="9">
        <v>64.400000000000006</v>
      </c>
      <c r="BG816" s="9">
        <v>63.593239235925857</v>
      </c>
      <c r="BH816" s="9">
        <v>62.8081028589243</v>
      </c>
      <c r="BI816" s="9">
        <v>22.467354132584457</v>
      </c>
      <c r="BJ816" s="9">
        <v>64.713093751121932</v>
      </c>
      <c r="BK816" s="9">
        <v>63.063399645301331</v>
      </c>
      <c r="BL816" s="9">
        <v>59.439530520262821</v>
      </c>
      <c r="BM816" s="9">
        <f ca="1"/>
        <v>62.931695185607509</v>
      </c>
      <c r="BN816" s="9">
        <v>63.7898353845803</v>
      </c>
    </row>
    <row r="817" spans="1:66" x14ac:dyDescent="0.25">
      <c r="A817" s="6">
        <v>69</v>
      </c>
      <c r="B817" s="7" t="b">
        <v>1</v>
      </c>
      <c r="U817" s="9"/>
      <c r="V817" s="9"/>
      <c r="W817" s="10"/>
      <c r="X817" s="20"/>
      <c r="Y817" s="20"/>
      <c r="Z817" s="20"/>
      <c r="AA817" s="20"/>
      <c r="AB817" s="20"/>
      <c r="AC817" s="20"/>
      <c r="AD817" s="20"/>
      <c r="AE817" s="20"/>
      <c r="AG817" s="9"/>
      <c r="AH817" s="9"/>
      <c r="AI817" s="10"/>
      <c r="AJ817" s="20"/>
      <c r="AK817" s="20"/>
      <c r="AL817" s="20"/>
      <c r="AM817" s="20"/>
      <c r="AN817" s="20"/>
      <c r="AO817" s="20"/>
      <c r="AP817" s="20"/>
      <c r="AQ817" s="20"/>
      <c r="AS817" s="9"/>
      <c r="AT817" s="9"/>
      <c r="AU817" s="10"/>
      <c r="AV817" s="20"/>
      <c r="AW817" s="20"/>
      <c r="AX817" s="20"/>
      <c r="AY817" s="20"/>
      <c r="AZ817" s="20"/>
      <c r="BA817" s="20"/>
      <c r="BB817" s="20"/>
      <c r="BC817" s="20"/>
      <c r="BE817" s="20">
        <v>0.27749316939890711</v>
      </c>
      <c r="BF817" s="9">
        <v>64.400000000000006</v>
      </c>
      <c r="BG817" s="9">
        <v>63.602947241215588</v>
      </c>
      <c r="BH817" s="9">
        <v>62.81751876598738</v>
      </c>
      <c r="BI817" s="9">
        <v>22.500069129268002</v>
      </c>
      <c r="BJ817" s="9">
        <v>64.723430790023755</v>
      </c>
      <c r="BK817" s="9">
        <v>63.072920836053406</v>
      </c>
      <c r="BL817" s="9">
        <v>59.453815849932894</v>
      </c>
      <c r="BM817" s="9">
        <f ca="1"/>
        <v>62.940633457586372</v>
      </c>
      <c r="BN817" s="9">
        <v>63.801377641508836</v>
      </c>
    </row>
    <row r="818" spans="1:66" x14ac:dyDescent="0.25">
      <c r="A818" s="6">
        <v>68.599999999999994</v>
      </c>
      <c r="B818" s="7" t="b">
        <v>1</v>
      </c>
      <c r="U818" s="9"/>
      <c r="V818" s="9"/>
      <c r="W818" s="10"/>
      <c r="X818" s="20"/>
      <c r="Y818" s="20"/>
      <c r="Z818" s="20"/>
      <c r="AA818" s="20"/>
      <c r="AB818" s="20"/>
      <c r="AC818" s="20"/>
      <c r="AD818" s="20"/>
      <c r="AE818" s="20"/>
      <c r="AG818" s="9"/>
      <c r="AH818" s="9"/>
      <c r="AI818" s="10"/>
      <c r="AJ818" s="20"/>
      <c r="AK818" s="20"/>
      <c r="AL818" s="20"/>
      <c r="AM818" s="20"/>
      <c r="AN818" s="20"/>
      <c r="AO818" s="20"/>
      <c r="AP818" s="20"/>
      <c r="AQ818" s="20"/>
      <c r="AS818" s="9"/>
      <c r="AT818" s="9"/>
      <c r="AU818" s="10"/>
      <c r="AV818" s="20"/>
      <c r="AW818" s="20"/>
      <c r="AX818" s="20"/>
      <c r="AY818" s="20"/>
      <c r="AZ818" s="20"/>
      <c r="BA818" s="20"/>
      <c r="BB818" s="20"/>
      <c r="BC818" s="20"/>
      <c r="BE818" s="20">
        <v>0.27783469945355194</v>
      </c>
      <c r="BF818" s="9">
        <v>64.400000000000006</v>
      </c>
      <c r="BG818" s="9">
        <v>63.612649408535539</v>
      </c>
      <c r="BH818" s="9">
        <v>62.826930421052964</v>
      </c>
      <c r="BI818" s="9">
        <v>22.532799594035659</v>
      </c>
      <c r="BJ818" s="9">
        <v>64.73375933544699</v>
      </c>
      <c r="BK818" s="9">
        <v>63.082437266095738</v>
      </c>
      <c r="BL818" s="9">
        <v>59.468092391332448</v>
      </c>
      <c r="BM818" s="9">
        <f ca="1"/>
        <v>62.949566404818917</v>
      </c>
      <c r="BN818" s="9">
        <v>63.812912857518334</v>
      </c>
    </row>
    <row r="819" spans="1:66" x14ac:dyDescent="0.25">
      <c r="A819" s="6">
        <v>68.7</v>
      </c>
      <c r="B819" s="7" t="b">
        <v>1</v>
      </c>
      <c r="U819" s="9"/>
      <c r="V819" s="9"/>
      <c r="W819" s="10"/>
      <c r="X819" s="20"/>
      <c r="Y819" s="20"/>
      <c r="Z819" s="20"/>
      <c r="AA819" s="20"/>
      <c r="AB819" s="20"/>
      <c r="AC819" s="20"/>
      <c r="AD819" s="20"/>
      <c r="AE819" s="20"/>
      <c r="AG819" s="9"/>
      <c r="AH819" s="9"/>
      <c r="AI819" s="10"/>
      <c r="AJ819" s="20"/>
      <c r="AK819" s="20"/>
      <c r="AL819" s="20"/>
      <c r="AM819" s="20"/>
      <c r="AN819" s="20"/>
      <c r="AO819" s="20"/>
      <c r="AP819" s="20"/>
      <c r="AQ819" s="20"/>
      <c r="AS819" s="9"/>
      <c r="AT819" s="9"/>
      <c r="AU819" s="10"/>
      <c r="AV819" s="20"/>
      <c r="AW819" s="20"/>
      <c r="AX819" s="20"/>
      <c r="AY819" s="20"/>
      <c r="AZ819" s="20"/>
      <c r="BA819" s="20"/>
      <c r="BB819" s="20"/>
      <c r="BC819" s="20"/>
      <c r="BE819" s="20">
        <v>0.2781762295081967</v>
      </c>
      <c r="BF819" s="9">
        <v>64.400000000000006</v>
      </c>
      <c r="BG819" s="9">
        <v>63.622345754959653</v>
      </c>
      <c r="BH819" s="9">
        <v>62.836337838353415</v>
      </c>
      <c r="BI819" s="9">
        <v>22.565545541521381</v>
      </c>
      <c r="BJ819" s="9">
        <v>64.744079409775949</v>
      </c>
      <c r="BK819" s="9">
        <v>63.091948950474489</v>
      </c>
      <c r="BL819" s="9">
        <v>59.482360160661059</v>
      </c>
      <c r="BM819" s="9">
        <f ca="1"/>
        <v>62.958494041391219</v>
      </c>
      <c r="BN819" s="9">
        <v>63.824441049737615</v>
      </c>
    </row>
    <row r="820" spans="1:66" x14ac:dyDescent="0.25">
      <c r="A820" s="6">
        <v>68.599999999999994</v>
      </c>
      <c r="B820" s="7" t="b">
        <v>1</v>
      </c>
      <c r="U820" s="9"/>
      <c r="V820" s="9"/>
      <c r="W820" s="10"/>
      <c r="X820" s="20"/>
      <c r="Y820" s="20"/>
      <c r="Z820" s="20"/>
      <c r="AA820" s="20"/>
      <c r="AB820" s="20"/>
      <c r="AC820" s="20"/>
      <c r="AD820" s="20"/>
      <c r="AE820" s="20"/>
      <c r="AG820" s="9"/>
      <c r="AH820" s="9"/>
      <c r="AI820" s="10"/>
      <c r="AJ820" s="20"/>
      <c r="AK820" s="20"/>
      <c r="AL820" s="20"/>
      <c r="AM820" s="20"/>
      <c r="AN820" s="20"/>
      <c r="AO820" s="20"/>
      <c r="AP820" s="20"/>
      <c r="AQ820" s="20"/>
      <c r="AS820" s="9"/>
      <c r="AT820" s="9"/>
      <c r="AU820" s="10"/>
      <c r="AV820" s="20"/>
      <c r="AW820" s="20"/>
      <c r="AX820" s="20"/>
      <c r="AY820" s="20"/>
      <c r="AZ820" s="20"/>
      <c r="BA820" s="20"/>
      <c r="BB820" s="20"/>
      <c r="BC820" s="20"/>
      <c r="BE820" s="20">
        <v>0.27851775956284153</v>
      </c>
      <c r="BF820" s="9">
        <v>64.400000000000006</v>
      </c>
      <c r="BG820" s="9">
        <v>63.632036297507035</v>
      </c>
      <c r="BH820" s="9">
        <v>62.845741032078614</v>
      </c>
      <c r="BI820" s="9">
        <v>22.598306986379907</v>
      </c>
      <c r="BJ820" s="9">
        <v>64.754391035318733</v>
      </c>
      <c r="BK820" s="9">
        <v>63.101455904189756</v>
      </c>
      <c r="BL820" s="9">
        <v>59.496619174068627</v>
      </c>
      <c r="BM820" s="9">
        <f ca="1"/>
        <v>62.967416381344762</v>
      </c>
      <c r="BN820" s="9">
        <v>63.835962235241411</v>
      </c>
    </row>
    <row r="821" spans="1:66" x14ac:dyDescent="0.25">
      <c r="A821" s="6">
        <v>68.8</v>
      </c>
      <c r="B821" s="7" t="b">
        <v>1</v>
      </c>
      <c r="U821" s="9"/>
      <c r="V821" s="9"/>
      <c r="W821" s="10"/>
      <c r="X821" s="20"/>
      <c r="Y821" s="20"/>
      <c r="Z821" s="20"/>
      <c r="AA821" s="20"/>
      <c r="AB821" s="20"/>
      <c r="AC821" s="20"/>
      <c r="AD821" s="20"/>
      <c r="AE821" s="20"/>
      <c r="AG821" s="9"/>
      <c r="AH821" s="9"/>
      <c r="AI821" s="10"/>
      <c r="AJ821" s="20"/>
      <c r="AK821" s="20"/>
      <c r="AL821" s="20"/>
      <c r="AM821" s="20"/>
      <c r="AN821" s="20"/>
      <c r="AO821" s="20"/>
      <c r="AP821" s="20"/>
      <c r="AQ821" s="20"/>
      <c r="AS821" s="9"/>
      <c r="AT821" s="9"/>
      <c r="AU821" s="10"/>
      <c r="AV821" s="20"/>
      <c r="AW821" s="20"/>
      <c r="AX821" s="20"/>
      <c r="AY821" s="20"/>
      <c r="AZ821" s="20"/>
      <c r="BA821" s="20"/>
      <c r="BB821" s="20"/>
      <c r="BC821" s="20"/>
      <c r="BE821" s="20">
        <v>0.27885928961748635</v>
      </c>
      <c r="BF821" s="9">
        <v>64.400000000000006</v>
      </c>
      <c r="BG821" s="9">
        <v>63.641721053142213</v>
      </c>
      <c r="BH821" s="9">
        <v>62.855140016376239</v>
      </c>
      <c r="BI821" s="9">
        <v>22.631083943286765</v>
      </c>
      <c r="BJ821" s="9">
        <v>64.764694234307555</v>
      </c>
      <c r="BK821" s="9">
        <v>63.11095814219572</v>
      </c>
      <c r="BL821" s="9">
        <v>59.510869447655523</v>
      </c>
      <c r="BM821" s="9">
        <f ca="1"/>
        <v>62.976333438676576</v>
      </c>
      <c r="BN821" s="9">
        <v>63.847476431050588</v>
      </c>
    </row>
    <row r="822" spans="1:66" x14ac:dyDescent="0.25">
      <c r="A822" s="6">
        <v>73.5</v>
      </c>
      <c r="B822" s="7" t="b">
        <v>1</v>
      </c>
      <c r="U822" s="9"/>
      <c r="V822" s="9"/>
      <c r="W822" s="10"/>
      <c r="X822" s="20"/>
      <c r="Y822" s="20"/>
      <c r="Z822" s="20"/>
      <c r="AA822" s="20"/>
      <c r="AB822" s="20"/>
      <c r="AC822" s="20"/>
      <c r="AD822" s="20"/>
      <c r="AE822" s="20"/>
      <c r="AG822" s="9"/>
      <c r="AH822" s="9"/>
      <c r="AI822" s="10"/>
      <c r="AJ822" s="20"/>
      <c r="AK822" s="20"/>
      <c r="AL822" s="20"/>
      <c r="AM822" s="20"/>
      <c r="AN822" s="20"/>
      <c r="AO822" s="20"/>
      <c r="AP822" s="20"/>
      <c r="AQ822" s="20"/>
      <c r="AS822" s="9"/>
      <c r="AT822" s="9"/>
      <c r="AU822" s="10"/>
      <c r="AV822" s="20"/>
      <c r="AW822" s="20"/>
      <c r="AX822" s="20"/>
      <c r="AY822" s="20"/>
      <c r="AZ822" s="20"/>
      <c r="BA822" s="20"/>
      <c r="BB822" s="20"/>
      <c r="BC822" s="20"/>
      <c r="BE822" s="20">
        <v>0.27920081967213117</v>
      </c>
      <c r="BF822" s="9">
        <v>64.400000000000006</v>
      </c>
      <c r="BG822" s="9">
        <v>63.651400038775407</v>
      </c>
      <c r="BH822" s="9">
        <v>62.864534805351674</v>
      </c>
      <c r="BI822" s="9">
        <v>22.663876426938348</v>
      </c>
      <c r="BJ822" s="9">
        <v>64.774989028899142</v>
      </c>
      <c r="BK822" s="9">
        <v>63.120455679400933</v>
      </c>
      <c r="BL822" s="9">
        <v>59.525110997472844</v>
      </c>
      <c r="BM822" s="9">
        <f ca="1"/>
        <v>62.985245227339519</v>
      </c>
      <c r="BN822" s="9">
        <v>63.858983654132444</v>
      </c>
    </row>
    <row r="823" spans="1:66" x14ac:dyDescent="0.25">
      <c r="A823" s="6">
        <v>73.3</v>
      </c>
      <c r="B823" s="7" t="b">
        <v>1</v>
      </c>
      <c r="U823" s="9"/>
      <c r="V823" s="9"/>
      <c r="W823" s="10"/>
      <c r="X823" s="20"/>
      <c r="Y823" s="20"/>
      <c r="Z823" s="20"/>
      <c r="AA823" s="20"/>
      <c r="AB823" s="20"/>
      <c r="AC823" s="20"/>
      <c r="AD823" s="20"/>
      <c r="AE823" s="20"/>
      <c r="AG823" s="9"/>
      <c r="AH823" s="9"/>
      <c r="AI823" s="10"/>
      <c r="AJ823" s="20"/>
      <c r="AK823" s="20"/>
      <c r="AL823" s="20"/>
      <c r="AM823" s="20"/>
      <c r="AN823" s="20"/>
      <c r="AO823" s="20"/>
      <c r="AP823" s="20"/>
      <c r="AQ823" s="20"/>
      <c r="AS823" s="9"/>
      <c r="AT823" s="9"/>
      <c r="AU823" s="10"/>
      <c r="AV823" s="20"/>
      <c r="AW823" s="20"/>
      <c r="AX823" s="20"/>
      <c r="AY823" s="20"/>
      <c r="AZ823" s="20"/>
      <c r="BA823" s="20"/>
      <c r="BB823" s="20"/>
      <c r="BC823" s="20"/>
      <c r="BE823" s="20">
        <v>0.27954234972677594</v>
      </c>
      <c r="BF823" s="9">
        <v>64.400000000000006</v>
      </c>
      <c r="BG823" s="9">
        <v>63.661073271262815</v>
      </c>
      <c r="BH823" s="9">
        <v>62.87392541306869</v>
      </c>
      <c r="BI823" s="9">
        <v>22.696684452051954</v>
      </c>
      <c r="BJ823" s="9">
        <v>64.78527544117506</v>
      </c>
      <c r="BK823" s="9">
        <v>63.129948530668472</v>
      </c>
      <c r="BL823" s="9">
        <v>59.539343839522623</v>
      </c>
      <c r="BM823" s="9">
        <f ca="1"/>
        <v>62.994151761242478</v>
      </c>
      <c r="BN823" s="9">
        <v>63.870483921400918</v>
      </c>
    </row>
    <row r="824" spans="1:66" x14ac:dyDescent="0.25">
      <c r="A824" s="6">
        <v>73</v>
      </c>
      <c r="B824" s="7" t="b">
        <v>1</v>
      </c>
      <c r="U824" s="9"/>
      <c r="V824" s="9"/>
      <c r="W824" s="10"/>
      <c r="X824" s="20"/>
      <c r="Y824" s="20"/>
      <c r="Z824" s="20"/>
      <c r="AA824" s="20"/>
      <c r="AB824" s="20"/>
      <c r="AC824" s="20"/>
      <c r="AD824" s="20"/>
      <c r="AE824" s="20"/>
      <c r="AG824" s="9"/>
      <c r="AH824" s="9"/>
      <c r="AI824" s="10"/>
      <c r="AJ824" s="20"/>
      <c r="AK824" s="20"/>
      <c r="AL824" s="20"/>
      <c r="AM824" s="20"/>
      <c r="AN824" s="20"/>
      <c r="AO824" s="20"/>
      <c r="AP824" s="20"/>
      <c r="AQ824" s="20"/>
      <c r="AS824" s="9"/>
      <c r="AT824" s="9"/>
      <c r="AU824" s="10"/>
      <c r="AV824" s="20"/>
      <c r="AW824" s="20"/>
      <c r="AX824" s="20"/>
      <c r="AY824" s="20"/>
      <c r="AZ824" s="20"/>
      <c r="BA824" s="20"/>
      <c r="BB824" s="20"/>
      <c r="BC824" s="20"/>
      <c r="BE824" s="20">
        <v>0.27988387978142076</v>
      </c>
      <c r="BF824" s="9">
        <v>64.5</v>
      </c>
      <c r="BG824" s="9">
        <v>63.670740767406841</v>
      </c>
      <c r="BH824" s="9">
        <v>62.883311853549152</v>
      </c>
      <c r="BI824" s="9">
        <v>22.729508033365821</v>
      </c>
      <c r="BJ824" s="9">
        <v>64.795553493142137</v>
      </c>
      <c r="BK824" s="9">
        <v>63.139436710816234</v>
      </c>
      <c r="BL824" s="9">
        <v>59.553567989758037</v>
      </c>
      <c r="BM824" s="9">
        <f ca="1"/>
        <v>63.003053054250557</v>
      </c>
      <c r="BN824" s="9">
        <v>63.88197724971684</v>
      </c>
    </row>
    <row r="825" spans="1:66" x14ac:dyDescent="0.25">
      <c r="A825" s="6">
        <v>73</v>
      </c>
      <c r="B825" s="7" t="b">
        <v>1</v>
      </c>
      <c r="U825" s="9"/>
      <c r="V825" s="9"/>
      <c r="W825" s="10"/>
      <c r="X825" s="20"/>
      <c r="Y825" s="20"/>
      <c r="Z825" s="20"/>
      <c r="AA825" s="20"/>
      <c r="AB825" s="20"/>
      <c r="AC825" s="20"/>
      <c r="AD825" s="20"/>
      <c r="AE825" s="20"/>
      <c r="AG825" s="9"/>
      <c r="AH825" s="9"/>
      <c r="AI825" s="10"/>
      <c r="AJ825" s="20"/>
      <c r="AK825" s="20"/>
      <c r="AL825" s="20"/>
      <c r="AM825" s="20"/>
      <c r="AN825" s="20"/>
      <c r="AO825" s="20"/>
      <c r="AP825" s="20"/>
      <c r="AQ825" s="20"/>
      <c r="AS825" s="9"/>
      <c r="AT825" s="9"/>
      <c r="AU825" s="10"/>
      <c r="AV825" s="20"/>
      <c r="AW825" s="20"/>
      <c r="AX825" s="20"/>
      <c r="AY825" s="20"/>
      <c r="AZ825" s="20"/>
      <c r="BA825" s="20"/>
      <c r="BB825" s="20"/>
      <c r="BC825" s="20"/>
      <c r="BE825" s="20">
        <v>0.28022540983606559</v>
      </c>
      <c r="BF825" s="9">
        <v>64.5</v>
      </c>
      <c r="BG825" s="9">
        <v>63.680402543956397</v>
      </c>
      <c r="BH825" s="9">
        <v>62.892694140773713</v>
      </c>
      <c r="BI825" s="9">
        <v>22.762347185639161</v>
      </c>
      <c r="BJ825" s="9">
        <v>64.80582320673274</v>
      </c>
      <c r="BK825" s="9">
        <v>63.148920234617115</v>
      </c>
      <c r="BL825" s="9">
        <v>59.56778346408359</v>
      </c>
      <c r="BM825" s="9">
        <f ca="1"/>
        <v>63.011949120185278</v>
      </c>
      <c r="BN825" s="9">
        <v>63.893463655888198</v>
      </c>
    </row>
    <row r="826" spans="1:66" x14ac:dyDescent="0.25">
      <c r="A826" s="6">
        <v>72</v>
      </c>
      <c r="B826" s="7" t="b">
        <v>1</v>
      </c>
      <c r="U826" s="9"/>
      <c r="V826" s="9"/>
      <c r="W826" s="10"/>
      <c r="X826" s="20"/>
      <c r="Y826" s="20"/>
      <c r="Z826" s="20"/>
      <c r="AA826" s="20"/>
      <c r="AB826" s="20"/>
      <c r="AC826" s="20"/>
      <c r="AD826" s="20"/>
      <c r="AE826" s="20"/>
      <c r="AG826" s="9"/>
      <c r="AH826" s="9"/>
      <c r="AI826" s="10"/>
      <c r="AJ826" s="20"/>
      <c r="AK826" s="20"/>
      <c r="AL826" s="20"/>
      <c r="AM826" s="20"/>
      <c r="AN826" s="20"/>
      <c r="AO826" s="20"/>
      <c r="AP826" s="20"/>
      <c r="AQ826" s="20"/>
      <c r="AS826" s="9"/>
      <c r="AT826" s="9"/>
      <c r="AU826" s="10"/>
      <c r="AV826" s="20"/>
      <c r="AW826" s="20"/>
      <c r="AX826" s="20"/>
      <c r="AY826" s="20"/>
      <c r="AZ826" s="20"/>
      <c r="BA826" s="20"/>
      <c r="BB826" s="20"/>
      <c r="BC826" s="20"/>
      <c r="BE826" s="20">
        <v>0.28056693989071041</v>
      </c>
      <c r="BF826" s="9">
        <v>64.5</v>
      </c>
      <c r="BG826" s="9">
        <v>63.69005861760715</v>
      </c>
      <c r="BH826" s="9">
        <v>62.902072288681552</v>
      </c>
      <c r="BI826" s="9">
        <v>22.795201923652183</v>
      </c>
      <c r="BJ826" s="9">
        <v>64.816084603805237</v>
      </c>
      <c r="BK826" s="9">
        <v>63.158399116799266</v>
      </c>
      <c r="BL826" s="9">
        <v>59.581990278355363</v>
      </c>
      <c r="BM826" s="9">
        <f ca="1"/>
        <v>63.020839972824817</v>
      </c>
      <c r="BN826" s="9">
        <v>63.904943156670349</v>
      </c>
    </row>
    <row r="827" spans="1:66" x14ac:dyDescent="0.25">
      <c r="A827" s="6">
        <v>72</v>
      </c>
      <c r="B827" s="7" t="b">
        <v>1</v>
      </c>
      <c r="U827" s="9"/>
      <c r="V827" s="9"/>
      <c r="W827" s="10"/>
      <c r="X827" s="20"/>
      <c r="Y827" s="20"/>
      <c r="Z827" s="20"/>
      <c r="AA827" s="20"/>
      <c r="AB827" s="20"/>
      <c r="AC827" s="20"/>
      <c r="AD827" s="20"/>
      <c r="AE827" s="20"/>
      <c r="AG827" s="9"/>
      <c r="AH827" s="9"/>
      <c r="AI827" s="10"/>
      <c r="AJ827" s="20"/>
      <c r="AK827" s="20"/>
      <c r="AL827" s="20"/>
      <c r="AM827" s="20"/>
      <c r="AN827" s="20"/>
      <c r="AO827" s="20"/>
      <c r="AP827" s="20"/>
      <c r="AQ827" s="20"/>
      <c r="AS827" s="9"/>
      <c r="AT827" s="9"/>
      <c r="AU827" s="10"/>
      <c r="AV827" s="20"/>
      <c r="AW827" s="20"/>
      <c r="AX827" s="20"/>
      <c r="AY827" s="20"/>
      <c r="AZ827" s="20"/>
      <c r="BA827" s="20"/>
      <c r="BB827" s="20"/>
      <c r="BC827" s="20"/>
      <c r="BE827" s="20">
        <v>0.28090846994535518</v>
      </c>
      <c r="BF827" s="9">
        <v>64.5</v>
      </c>
      <c r="BG827" s="9">
        <v>63.699709005001743</v>
      </c>
      <c r="BH827" s="9">
        <v>62.911446311171005</v>
      </c>
      <c r="BI827" s="9">
        <v>22.828072262206142</v>
      </c>
      <c r="BJ827" s="9">
        <v>64.826337706144244</v>
      </c>
      <c r="BK827" s="9">
        <v>63.167873372046245</v>
      </c>
      <c r="BL827" s="9">
        <v>59.596188448381191</v>
      </c>
      <c r="BM827" s="9">
        <f ca="1"/>
        <v>63.029725625904192</v>
      </c>
      <c r="BN827" s="9">
        <v>63.916415768766299</v>
      </c>
    </row>
    <row r="828" spans="1:66" x14ac:dyDescent="0.25">
      <c r="A828" s="6">
        <v>71.400000000000006</v>
      </c>
      <c r="B828" s="7" t="b">
        <v>1</v>
      </c>
      <c r="U828" s="9"/>
      <c r="V828" s="9"/>
      <c r="W828" s="10"/>
      <c r="X828" s="20"/>
      <c r="Y828" s="20"/>
      <c r="Z828" s="20"/>
      <c r="AA828" s="20"/>
      <c r="AB828" s="20"/>
      <c r="AC828" s="20"/>
      <c r="AD828" s="20"/>
      <c r="AE828" s="20"/>
      <c r="AG828" s="9"/>
      <c r="AH828" s="9"/>
      <c r="AI828" s="10"/>
      <c r="AJ828" s="20"/>
      <c r="AK828" s="20"/>
      <c r="AL828" s="20"/>
      <c r="AM828" s="20"/>
      <c r="AN828" s="20"/>
      <c r="AO828" s="20"/>
      <c r="AP828" s="20"/>
      <c r="AQ828" s="20"/>
      <c r="AS828" s="9"/>
      <c r="AT828" s="9"/>
      <c r="AU828" s="10"/>
      <c r="AV828" s="20"/>
      <c r="AW828" s="20"/>
      <c r="AX828" s="20"/>
      <c r="AY828" s="20"/>
      <c r="AZ828" s="20"/>
      <c r="BA828" s="20"/>
      <c r="BB828" s="20"/>
      <c r="BC828" s="20"/>
      <c r="BE828" s="20">
        <v>0.28125</v>
      </c>
      <c r="BF828" s="9">
        <v>64.5</v>
      </c>
      <c r="BG828" s="9">
        <v>63.709353722730135</v>
      </c>
      <c r="BH828" s="9">
        <v>62.920816222099354</v>
      </c>
      <c r="BI828" s="9">
        <v>22.860958216123429</v>
      </c>
      <c r="BJ828" s="9">
        <v>64.836582535461076</v>
      </c>
      <c r="BK828" s="9">
        <v>63.177343014997319</v>
      </c>
      <c r="BL828" s="9">
        <v>59.610377989920863</v>
      </c>
      <c r="BM828" s="9">
        <f ca="1"/>
        <v>63.038606093115433</v>
      </c>
      <c r="BN828" s="9">
        <v>63.927881508826914</v>
      </c>
    </row>
    <row r="829" spans="1:66" x14ac:dyDescent="0.25">
      <c r="A829" s="6">
        <v>71.7</v>
      </c>
      <c r="B829" s="7" t="b">
        <v>1</v>
      </c>
      <c r="U829" s="9"/>
      <c r="V829" s="9"/>
      <c r="W829" s="10"/>
      <c r="X829" s="20"/>
      <c r="Y829" s="20"/>
      <c r="Z829" s="20"/>
      <c r="AA829" s="20"/>
      <c r="AB829" s="20"/>
      <c r="AC829" s="20"/>
      <c r="AD829" s="20"/>
      <c r="AE829" s="20"/>
      <c r="AG829" s="9"/>
      <c r="AH829" s="9"/>
      <c r="AI829" s="10"/>
      <c r="AJ829" s="20"/>
      <c r="AK829" s="20"/>
      <c r="AL829" s="20"/>
      <c r="AM829" s="20"/>
      <c r="AN829" s="20"/>
      <c r="AO829" s="20"/>
      <c r="AP829" s="20"/>
      <c r="AQ829" s="20"/>
      <c r="AS829" s="9"/>
      <c r="AT829" s="9"/>
      <c r="AU829" s="10"/>
      <c r="AV829" s="20"/>
      <c r="AW829" s="20"/>
      <c r="AX829" s="20"/>
      <c r="AY829" s="20"/>
      <c r="AZ829" s="20"/>
      <c r="BA829" s="20"/>
      <c r="BB829" s="20"/>
      <c r="BC829" s="20"/>
      <c r="BE829" s="20">
        <v>0.28159153005464482</v>
      </c>
      <c r="BF829" s="9">
        <v>64.599999999999994</v>
      </c>
      <c r="BG829" s="9">
        <v>63.718992787329782</v>
      </c>
      <c r="BH829" s="9">
        <v>62.930182035283352</v>
      </c>
      <c r="BI829" s="9">
        <v>22.893859800247533</v>
      </c>
      <c r="BJ829" s="9">
        <v>64.846819113394034</v>
      </c>
      <c r="BK829" s="9">
        <v>63.186808060247643</v>
      </c>
      <c r="BL829" s="9">
        <v>59.624558918686361</v>
      </c>
      <c r="BM829" s="9">
        <f ca="1"/>
        <v>63.047481388107869</v>
      </c>
      <c r="BN829" s="9">
        <v>63.939340393451175</v>
      </c>
    </row>
    <row r="830" spans="1:66" x14ac:dyDescent="0.25">
      <c r="A830" s="6">
        <v>71.2</v>
      </c>
      <c r="B830" s="7" t="b">
        <v>1</v>
      </c>
      <c r="U830" s="9"/>
      <c r="V830" s="9"/>
      <c r="W830" s="10"/>
      <c r="X830" s="20"/>
      <c r="Y830" s="20"/>
      <c r="Z830" s="20"/>
      <c r="AA830" s="20"/>
      <c r="AB830" s="20"/>
      <c r="AC830" s="20"/>
      <c r="AD830" s="20"/>
      <c r="AE830" s="20"/>
      <c r="AG830" s="9"/>
      <c r="AH830" s="9"/>
      <c r="AI830" s="10"/>
      <c r="AJ830" s="20"/>
      <c r="AK830" s="20"/>
      <c r="AL830" s="20"/>
      <c r="AM830" s="20"/>
      <c r="AN830" s="20"/>
      <c r="AO830" s="20"/>
      <c r="AP830" s="20"/>
      <c r="AQ830" s="20"/>
      <c r="AS830" s="9"/>
      <c r="AT830" s="9"/>
      <c r="AU830" s="10"/>
      <c r="AV830" s="20"/>
      <c r="AW830" s="20"/>
      <c r="AX830" s="20"/>
      <c r="AY830" s="20"/>
      <c r="AZ830" s="20"/>
      <c r="BA830" s="20"/>
      <c r="BB830" s="20"/>
      <c r="BC830" s="20"/>
      <c r="BE830" s="20">
        <v>0.28193306010928959</v>
      </c>
      <c r="BF830" s="9">
        <v>64.599999999999994</v>
      </c>
      <c r="BG830" s="9">
        <v>63.728626215285914</v>
      </c>
      <c r="BH830" s="9">
        <v>62.939543764499362</v>
      </c>
      <c r="BI830" s="9">
        <v>22.926777029443137</v>
      </c>
      <c r="BJ830" s="9">
        <v>64.857047461508799</v>
      </c>
      <c r="BK830" s="9">
        <v>63.196268522348454</v>
      </c>
      <c r="BL830" s="9">
        <v>59.638731250342019</v>
      </c>
      <c r="BM830" s="9">
        <f ca="1"/>
        <v>63.056351524488221</v>
      </c>
      <c r="BN830" s="9">
        <v>63.950792439186401</v>
      </c>
    </row>
    <row r="831" spans="1:66" x14ac:dyDescent="0.25">
      <c r="A831" s="6">
        <v>75</v>
      </c>
      <c r="B831" s="7" t="b">
        <v>1</v>
      </c>
      <c r="U831" s="9"/>
      <c r="V831" s="9"/>
      <c r="W831" s="10"/>
      <c r="X831" s="20"/>
      <c r="Y831" s="20"/>
      <c r="Z831" s="20"/>
      <c r="AA831" s="20"/>
      <c r="AB831" s="20"/>
      <c r="AC831" s="20"/>
      <c r="AD831" s="20"/>
      <c r="AE831" s="20"/>
      <c r="AG831" s="9"/>
      <c r="AH831" s="9"/>
      <c r="AI831" s="10"/>
      <c r="AJ831" s="20"/>
      <c r="AK831" s="20"/>
      <c r="AL831" s="20"/>
      <c r="AM831" s="20"/>
      <c r="AN831" s="20"/>
      <c r="AO831" s="20"/>
      <c r="AP831" s="20"/>
      <c r="AQ831" s="20"/>
      <c r="AS831" s="9"/>
      <c r="AT831" s="9"/>
      <c r="AU831" s="10"/>
      <c r="AV831" s="20"/>
      <c r="AW831" s="20"/>
      <c r="AX831" s="20"/>
      <c r="AY831" s="20"/>
      <c r="AZ831" s="20"/>
      <c r="BA831" s="20"/>
      <c r="BB831" s="20"/>
      <c r="BC831" s="20"/>
      <c r="BE831" s="20">
        <v>0.28227459016393441</v>
      </c>
      <c r="BF831" s="9">
        <v>64.599999999999994</v>
      </c>
      <c r="BG831" s="9">
        <v>63.738254023031836</v>
      </c>
      <c r="BH831" s="9">
        <v>62.948901423483413</v>
      </c>
      <c r="BI831" s="9">
        <v>22.959709918596143</v>
      </c>
      <c r="BJ831" s="9">
        <v>64.867267601298778</v>
      </c>
      <c r="BK831" s="9">
        <v>63.205724415807332</v>
      </c>
      <c r="BL831" s="9">
        <v>59.652895000504763</v>
      </c>
      <c r="BM831" s="9">
        <f ca="1"/>
        <v>63.065216515820907</v>
      </c>
      <c r="BN831" s="9">
        <v>63.962237662528523</v>
      </c>
    </row>
    <row r="832" spans="1:66" x14ac:dyDescent="0.25">
      <c r="A832" s="6">
        <v>71</v>
      </c>
      <c r="B832" s="7" t="b">
        <v>1</v>
      </c>
      <c r="U832" s="9"/>
      <c r="V832" s="9"/>
      <c r="W832" s="10"/>
      <c r="X832" s="20"/>
      <c r="Y832" s="20"/>
      <c r="Z832" s="20"/>
      <c r="AA832" s="20"/>
      <c r="AB832" s="20"/>
      <c r="AC832" s="20"/>
      <c r="AD832" s="20"/>
      <c r="AE832" s="20"/>
      <c r="AG832" s="9"/>
      <c r="AH832" s="9"/>
      <c r="AI832" s="10"/>
      <c r="AJ832" s="20"/>
      <c r="AK832" s="20"/>
      <c r="AL832" s="20"/>
      <c r="AM832" s="20"/>
      <c r="AN832" s="20"/>
      <c r="AO832" s="20"/>
      <c r="AP832" s="20"/>
      <c r="AQ832" s="20"/>
      <c r="AS832" s="9"/>
      <c r="AT832" s="9"/>
      <c r="AU832" s="10"/>
      <c r="AV832" s="20"/>
      <c r="AW832" s="20"/>
      <c r="AX832" s="20"/>
      <c r="AY832" s="20"/>
      <c r="AZ832" s="20"/>
      <c r="BA832" s="20"/>
      <c r="BB832" s="20"/>
      <c r="BC832" s="20"/>
      <c r="BE832" s="20">
        <v>0.28261612021857924</v>
      </c>
      <c r="BF832" s="9">
        <v>64.599999999999994</v>
      </c>
      <c r="BG832" s="9">
        <v>63.747876226949096</v>
      </c>
      <c r="BH832" s="9">
        <v>62.95825502593155</v>
      </c>
      <c r="BI832" s="9">
        <v>22.992658482613688</v>
      </c>
      <c r="BJ832" s="9">
        <v>64.877479554185371</v>
      </c>
      <c r="BK832" s="9">
        <v>63.215175755088367</v>
      </c>
      <c r="BL832" s="9">
        <v>59.667050184744284</v>
      </c>
      <c r="BM832" s="9">
        <f ca="1"/>
        <v>63.074076375628159</v>
      </c>
      <c r="BN832" s="9">
        <v>63.973676079922235</v>
      </c>
    </row>
    <row r="833" spans="1:66" x14ac:dyDescent="0.25">
      <c r="A833" s="6">
        <v>70</v>
      </c>
      <c r="B833" s="7" t="b">
        <v>1</v>
      </c>
      <c r="U833" s="9"/>
      <c r="V833" s="9"/>
      <c r="W833" s="10"/>
      <c r="X833" s="20"/>
      <c r="Y833" s="20"/>
      <c r="Z833" s="20"/>
      <c r="AA833" s="20"/>
      <c r="AB833" s="20"/>
      <c r="AC833" s="20"/>
      <c r="AD833" s="20"/>
      <c r="AE833" s="20"/>
      <c r="AG833" s="9"/>
      <c r="AH833" s="9"/>
      <c r="AI833" s="10"/>
      <c r="AJ833" s="20"/>
      <c r="AK833" s="20"/>
      <c r="AL833" s="20"/>
      <c r="AM833" s="20"/>
      <c r="AN833" s="20"/>
      <c r="AO833" s="20"/>
      <c r="AP833" s="20"/>
      <c r="AQ833" s="20"/>
      <c r="AS833" s="9"/>
      <c r="AT833" s="9"/>
      <c r="AU833" s="10"/>
      <c r="AV833" s="20"/>
      <c r="AW833" s="20"/>
      <c r="AX833" s="20"/>
      <c r="AY833" s="20"/>
      <c r="AZ833" s="20"/>
      <c r="BA833" s="20"/>
      <c r="BB833" s="20"/>
      <c r="BC833" s="20"/>
      <c r="BE833" s="20">
        <v>0.28295765027322406</v>
      </c>
      <c r="BF833" s="9">
        <v>64.599999999999994</v>
      </c>
      <c r="BG833" s="9">
        <v>63.757492843367793</v>
      </c>
      <c r="BH833" s="9">
        <v>62.967604585499842</v>
      </c>
      <c r="BI833" s="9">
        <v>23.025622736424207</v>
      </c>
      <c r="BJ833" s="9">
        <v>64.887683341518454</v>
      </c>
      <c r="BK833" s="9">
        <v>63.224622554612409</v>
      </c>
      <c r="BL833" s="9">
        <v>59.681196818583246</v>
      </c>
      <c r="BM833" s="9">
        <f ca="1"/>
        <v>63.082931117390267</v>
      </c>
      <c r="BN833" s="9">
        <v>63.985107707761351</v>
      </c>
    </row>
    <row r="834" spans="1:66" x14ac:dyDescent="0.25">
      <c r="A834" s="6">
        <v>69.900000000000006</v>
      </c>
      <c r="B834" s="7" t="b">
        <v>1</v>
      </c>
      <c r="U834" s="9"/>
      <c r="V834" s="9"/>
      <c r="W834" s="10"/>
      <c r="X834" s="20"/>
      <c r="Y834" s="20"/>
      <c r="Z834" s="20"/>
      <c r="AA834" s="20"/>
      <c r="AB834" s="20"/>
      <c r="AC834" s="20"/>
      <c r="AD834" s="20"/>
      <c r="AE834" s="20"/>
      <c r="AG834" s="9"/>
      <c r="AH834" s="9"/>
      <c r="AI834" s="10"/>
      <c r="AJ834" s="20"/>
      <c r="AK834" s="20"/>
      <c r="AL834" s="20"/>
      <c r="AM834" s="20"/>
      <c r="AN834" s="20"/>
      <c r="AO834" s="20"/>
      <c r="AP834" s="20"/>
      <c r="AQ834" s="20"/>
      <c r="AS834" s="9"/>
      <c r="AT834" s="9"/>
      <c r="AU834" s="10"/>
      <c r="AV834" s="20"/>
      <c r="AW834" s="20"/>
      <c r="AX834" s="20"/>
      <c r="AY834" s="20"/>
      <c r="AZ834" s="20"/>
      <c r="BA834" s="20"/>
      <c r="BB834" s="20"/>
      <c r="BC834" s="20"/>
      <c r="BE834" s="20">
        <v>0.28329918032786883</v>
      </c>
      <c r="BF834" s="9">
        <v>64.599999999999994</v>
      </c>
      <c r="BG834" s="9">
        <v>63.767103888566837</v>
      </c>
      <c r="BH834" s="9">
        <v>62.97695011580489</v>
      </c>
      <c r="BI834" s="9">
        <v>23.058602694977484</v>
      </c>
      <c r="BJ834" s="9">
        <v>64.897878984576565</v>
      </c>
      <c r="BK834" s="9">
        <v>63.234064828757262</v>
      </c>
      <c r="BL834" s="9">
        <v>59.695334917497505</v>
      </c>
      <c r="BM834" s="9">
        <f ca="1"/>
        <v>63.091780754545752</v>
      </c>
      <c r="BN834" s="9">
        <v>63.996532562388936</v>
      </c>
    </row>
    <row r="835" spans="1:66" x14ac:dyDescent="0.25">
      <c r="A835" s="6">
        <v>73</v>
      </c>
      <c r="B835" s="7" t="b">
        <v>1</v>
      </c>
      <c r="U835" s="9"/>
      <c r="V835" s="9"/>
      <c r="W835" s="10"/>
      <c r="X835" s="20"/>
      <c r="Y835" s="20"/>
      <c r="Z835" s="20"/>
      <c r="AA835" s="20"/>
      <c r="AB835" s="20"/>
      <c r="AC835" s="20"/>
      <c r="AD835" s="20"/>
      <c r="AE835" s="20"/>
      <c r="AG835" s="9"/>
      <c r="AH835" s="9"/>
      <c r="AI835" s="10"/>
      <c r="AJ835" s="20"/>
      <c r="AK835" s="20"/>
      <c r="AL835" s="20"/>
      <c r="AM835" s="20"/>
      <c r="AN835" s="20"/>
      <c r="AO835" s="20"/>
      <c r="AP835" s="20"/>
      <c r="AQ835" s="20"/>
      <c r="AS835" s="9"/>
      <c r="AT835" s="9"/>
      <c r="AU835" s="10"/>
      <c r="AV835" s="20"/>
      <c r="AW835" s="20"/>
      <c r="AX835" s="20"/>
      <c r="AY835" s="20"/>
      <c r="AZ835" s="20"/>
      <c r="BA835" s="20"/>
      <c r="BB835" s="20"/>
      <c r="BC835" s="20"/>
      <c r="BE835" s="20">
        <v>0.28364071038251365</v>
      </c>
      <c r="BF835" s="9">
        <v>64.599999999999994</v>
      </c>
      <c r="BG835" s="9">
        <v>63.776709378774143</v>
      </c>
      <c r="BH835" s="9">
        <v>62.986291630423729</v>
      </c>
      <c r="BI835" s="9">
        <v>23.091598373244683</v>
      </c>
      <c r="BJ835" s="9">
        <v>64.908066504567415</v>
      </c>
      <c r="BK835" s="9">
        <v>63.24350259185789</v>
      </c>
      <c r="BL835" s="9">
        <v>59.709464496916276</v>
      </c>
      <c r="BM835" s="9">
        <f ca="1"/>
        <v>63.100625300491572</v>
      </c>
      <c r="BN835" s="9">
        <v>64.007950660097578</v>
      </c>
    </row>
    <row r="836" spans="1:66" x14ac:dyDescent="0.25">
      <c r="A836" s="6">
        <v>68.900000000000006</v>
      </c>
      <c r="B836" s="7" t="b">
        <v>1</v>
      </c>
      <c r="U836" s="9"/>
      <c r="V836" s="9"/>
      <c r="W836" s="10"/>
      <c r="X836" s="20"/>
      <c r="Y836" s="20"/>
      <c r="Z836" s="20"/>
      <c r="AA836" s="20"/>
      <c r="AB836" s="20"/>
      <c r="AC836" s="20"/>
      <c r="AD836" s="20"/>
      <c r="AE836" s="20"/>
      <c r="AG836" s="9"/>
      <c r="AH836" s="9"/>
      <c r="AI836" s="10"/>
      <c r="AJ836" s="20"/>
      <c r="AK836" s="20"/>
      <c r="AL836" s="20"/>
      <c r="AM836" s="20"/>
      <c r="AN836" s="20"/>
      <c r="AO836" s="20"/>
      <c r="AP836" s="20"/>
      <c r="AQ836" s="20"/>
      <c r="AS836" s="9"/>
      <c r="AT836" s="9"/>
      <c r="AU836" s="10"/>
      <c r="AV836" s="20"/>
      <c r="AW836" s="20"/>
      <c r="AX836" s="20"/>
      <c r="AY836" s="20"/>
      <c r="AZ836" s="20"/>
      <c r="BA836" s="20"/>
      <c r="BB836" s="20"/>
      <c r="BC836" s="20"/>
      <c r="BE836" s="20">
        <v>0.28398224043715847</v>
      </c>
      <c r="BF836" s="9">
        <v>64.7</v>
      </c>
      <c r="BG836" s="9">
        <v>63.786309330166922</v>
      </c>
      <c r="BH836" s="9">
        <v>62.995629142894181</v>
      </c>
      <c r="BI836" s="9">
        <v>23.124609786218386</v>
      </c>
      <c r="BJ836" s="9">
        <v>64.918245922628088</v>
      </c>
      <c r="BK836" s="9">
        <v>63.252935858206648</v>
      </c>
      <c r="BL836" s="9">
        <v>59.723585572222341</v>
      </c>
      <c r="BM836" s="9">
        <f ca="1"/>
        <v>63.109464768583337</v>
      </c>
      <c r="BN836" s="9">
        <v>64.019362017129609</v>
      </c>
    </row>
    <row r="837" spans="1:66" x14ac:dyDescent="0.25">
      <c r="A837" s="6">
        <v>69</v>
      </c>
      <c r="B837" s="7" t="b">
        <v>1</v>
      </c>
      <c r="U837" s="9"/>
      <c r="V837" s="9"/>
      <c r="W837" s="10"/>
      <c r="X837" s="20"/>
      <c r="Y837" s="20"/>
      <c r="Z837" s="20"/>
      <c r="AA837" s="20"/>
      <c r="AB837" s="20"/>
      <c r="AC837" s="20"/>
      <c r="AD837" s="20"/>
      <c r="AE837" s="20"/>
      <c r="AG837" s="9"/>
      <c r="AH837" s="9"/>
      <c r="AI837" s="10"/>
      <c r="AJ837" s="20"/>
      <c r="AK837" s="20"/>
      <c r="AL837" s="20"/>
      <c r="AM837" s="20"/>
      <c r="AN837" s="20"/>
      <c r="AO837" s="20"/>
      <c r="AP837" s="20"/>
      <c r="AQ837" s="20"/>
      <c r="AS837" s="9"/>
      <c r="AT837" s="9"/>
      <c r="AU837" s="10"/>
      <c r="AV837" s="20"/>
      <c r="AW837" s="20"/>
      <c r="AX837" s="20"/>
      <c r="AY837" s="20"/>
      <c r="AZ837" s="20"/>
      <c r="BA837" s="20"/>
      <c r="BB837" s="20"/>
      <c r="BC837" s="20"/>
      <c r="BE837" s="20">
        <v>0.2843237704918033</v>
      </c>
      <c r="BF837" s="9">
        <v>64.7</v>
      </c>
      <c r="BG837" s="9">
        <v>63.795903758871916</v>
      </c>
      <c r="BH837" s="9">
        <v>63.004962666714903</v>
      </c>
      <c r="BI837" s="9">
        <v>23.157636948912614</v>
      </c>
      <c r="BJ837" s="9">
        <v>64.928417259825409</v>
      </c>
      <c r="BK837" s="9">
        <v>63.262364642053441</v>
      </c>
      <c r="BL837" s="9">
        <v>59.737698158752252</v>
      </c>
      <c r="BM837" s="9">
        <f ca="1"/>
        <v>63.118299172135451</v>
      </c>
      <c r="BN837" s="9">
        <v>64.030766649677361</v>
      </c>
    </row>
    <row r="838" spans="1:66" x14ac:dyDescent="0.25">
      <c r="A838" s="6">
        <v>58.2</v>
      </c>
      <c r="B838" s="7" t="b">
        <v>1</v>
      </c>
      <c r="U838" s="9"/>
      <c r="V838" s="9"/>
      <c r="W838" s="10"/>
      <c r="X838" s="20"/>
      <c r="Y838" s="20"/>
      <c r="Z838" s="20"/>
      <c r="AA838" s="20"/>
      <c r="AB838" s="20"/>
      <c r="AC838" s="20"/>
      <c r="AD838" s="20"/>
      <c r="AE838" s="20"/>
      <c r="AG838" s="9"/>
      <c r="AH838" s="9"/>
      <c r="AI838" s="10"/>
      <c r="AJ838" s="20"/>
      <c r="AK838" s="20"/>
      <c r="AL838" s="20"/>
      <c r="AM838" s="20"/>
      <c r="AN838" s="20"/>
      <c r="AO838" s="20"/>
      <c r="AP838" s="20"/>
      <c r="AQ838" s="20"/>
      <c r="AS838" s="9"/>
      <c r="AT838" s="9"/>
      <c r="AU838" s="10"/>
      <c r="AV838" s="20"/>
      <c r="AW838" s="20"/>
      <c r="AX838" s="20"/>
      <c r="AY838" s="20"/>
      <c r="AZ838" s="20"/>
      <c r="BA838" s="20"/>
      <c r="BB838" s="20"/>
      <c r="BC838" s="20"/>
      <c r="BE838" s="20">
        <v>0.28466530054644806</v>
      </c>
      <c r="BF838" s="9">
        <v>64.7</v>
      </c>
      <c r="BG838" s="9">
        <v>63.805492680965614</v>
      </c>
      <c r="BH838" s="9">
        <v>63.014292215345797</v>
      </c>
      <c r="BI838" s="9">
        <v>23.190679876362896</v>
      </c>
      <c r="BJ838" s="9">
        <v>64.938580537156355</v>
      </c>
      <c r="BK838" s="9">
        <v>63.271788957605999</v>
      </c>
      <c r="BL838" s="9">
        <v>59.751802271796507</v>
      </c>
      <c r="BM838" s="9">
        <f ca="1"/>
        <v>63.127128524421337</v>
      </c>
      <c r="BN838" s="9">
        <v>64.04216457388334</v>
      </c>
    </row>
    <row r="839" spans="1:66" x14ac:dyDescent="0.25">
      <c r="A839" s="6">
        <v>57.9</v>
      </c>
      <c r="B839" s="7" t="b">
        <v>1</v>
      </c>
      <c r="U839" s="9"/>
      <c r="V839" s="9"/>
      <c r="W839" s="10"/>
      <c r="X839" s="20"/>
      <c r="Y839" s="20"/>
      <c r="Z839" s="20"/>
      <c r="AA839" s="20"/>
      <c r="AB839" s="20"/>
      <c r="AC839" s="20"/>
      <c r="AD839" s="20"/>
      <c r="AE839" s="20"/>
      <c r="AG839" s="9"/>
      <c r="AH839" s="9"/>
      <c r="AI839" s="10"/>
      <c r="AJ839" s="20"/>
      <c r="AK839" s="20"/>
      <c r="AL839" s="20"/>
      <c r="AM839" s="20"/>
      <c r="AN839" s="20"/>
      <c r="AO839" s="20"/>
      <c r="AP839" s="20"/>
      <c r="AQ839" s="20"/>
      <c r="AS839" s="9"/>
      <c r="AT839" s="9"/>
      <c r="AU839" s="10"/>
      <c r="AV839" s="20"/>
      <c r="AW839" s="20"/>
      <c r="AX839" s="20"/>
      <c r="AY839" s="20"/>
      <c r="AZ839" s="20"/>
      <c r="BA839" s="20"/>
      <c r="BB839" s="20"/>
      <c r="BC839" s="20"/>
      <c r="BE839" s="20">
        <v>0.28500683060109289</v>
      </c>
      <c r="BF839" s="9">
        <v>64.7</v>
      </c>
      <c r="BG839" s="9">
        <v>63.815076112474557</v>
      </c>
      <c r="BH839" s="9">
        <v>63.023617802207987</v>
      </c>
      <c r="BI839" s="9">
        <v>23.223738583626314</v>
      </c>
      <c r="BJ839" s="9">
        <v>64.948735775548244</v>
      </c>
      <c r="BK839" s="9">
        <v>63.281208819030006</v>
      </c>
      <c r="BL839" s="9">
        <v>59.765897926599777</v>
      </c>
      <c r="BM839" s="9">
        <f ca="1"/>
        <v>63.135952838673632</v>
      </c>
      <c r="BN839" s="9">
        <v>64.053555805840517</v>
      </c>
    </row>
    <row r="840" spans="1:66" x14ac:dyDescent="0.25">
      <c r="A840" s="6">
        <v>57.4</v>
      </c>
      <c r="B840" s="7" t="b">
        <v>1</v>
      </c>
      <c r="U840" s="9"/>
      <c r="V840" s="9"/>
      <c r="W840" s="10"/>
      <c r="X840" s="20"/>
      <c r="Y840" s="20"/>
      <c r="Z840" s="20"/>
      <c r="AA840" s="20"/>
      <c r="AB840" s="20"/>
      <c r="AC840" s="20"/>
      <c r="AD840" s="20"/>
      <c r="AE840" s="20"/>
      <c r="AG840" s="9"/>
      <c r="AH840" s="9"/>
      <c r="AI840" s="10"/>
      <c r="AJ840" s="20"/>
      <c r="AK840" s="20"/>
      <c r="AL840" s="20"/>
      <c r="AM840" s="20"/>
      <c r="AN840" s="20"/>
      <c r="AO840" s="20"/>
      <c r="AP840" s="20"/>
      <c r="AQ840" s="20"/>
      <c r="AS840" s="9"/>
      <c r="AT840" s="9"/>
      <c r="AU840" s="10"/>
      <c r="AV840" s="20"/>
      <c r="AW840" s="20"/>
      <c r="AX840" s="20"/>
      <c r="AY840" s="20"/>
      <c r="AZ840" s="20"/>
      <c r="BA840" s="20"/>
      <c r="BB840" s="20"/>
      <c r="BC840" s="20"/>
      <c r="BE840" s="20">
        <v>0.28534836065573771</v>
      </c>
      <c r="BF840" s="9">
        <v>64.7</v>
      </c>
      <c r="BG840" s="9">
        <v>63.824654069375512</v>
      </c>
      <c r="BH840" s="9">
        <v>63.032939440684181</v>
      </c>
      <c r="BI840" s="9">
        <v>23.25681308578152</v>
      </c>
      <c r="BJ840" s="9">
        <v>64.958882995859256</v>
      </c>
      <c r="BK840" s="9">
        <v>63.290624240449397</v>
      </c>
      <c r="BL840" s="9">
        <v>59.779985138361063</v>
      </c>
      <c r="BM840" s="9">
        <f ca="1"/>
        <v>63.144772128084384</v>
      </c>
      <c r="BN840" s="9">
        <v>64.064940361592477</v>
      </c>
    </row>
    <row r="841" spans="1:66" x14ac:dyDescent="0.25">
      <c r="A841" s="6">
        <v>56.7</v>
      </c>
      <c r="B841" s="7" t="b">
        <v>1</v>
      </c>
      <c r="U841" s="9"/>
      <c r="V841" s="9"/>
      <c r="W841" s="10"/>
      <c r="X841" s="20"/>
      <c r="Y841" s="20"/>
      <c r="Z841" s="20"/>
      <c r="AA841" s="20"/>
      <c r="AB841" s="20"/>
      <c r="AC841" s="20"/>
      <c r="AD841" s="20"/>
      <c r="AE841" s="20"/>
      <c r="AG841" s="9"/>
      <c r="AH841" s="9"/>
      <c r="AI841" s="10"/>
      <c r="AJ841" s="20"/>
      <c r="AK841" s="20"/>
      <c r="AL841" s="20"/>
      <c r="AM841" s="20"/>
      <c r="AN841" s="20"/>
      <c r="AO841" s="20"/>
      <c r="AP841" s="20"/>
      <c r="AQ841" s="20"/>
      <c r="AS841" s="9"/>
      <c r="AT841" s="9"/>
      <c r="AU841" s="10"/>
      <c r="AV841" s="20"/>
      <c r="AW841" s="20"/>
      <c r="AX841" s="20"/>
      <c r="AY841" s="20"/>
      <c r="AZ841" s="20"/>
      <c r="BA841" s="20"/>
      <c r="BB841" s="20"/>
      <c r="BC841" s="20"/>
      <c r="BE841" s="20">
        <v>0.28568989071038253</v>
      </c>
      <c r="BF841" s="9">
        <v>64.7</v>
      </c>
      <c r="BG841" s="9">
        <v>63.834226567595749</v>
      </c>
      <c r="BH841" s="9">
        <v>63.042257144118658</v>
      </c>
      <c r="BI841" s="9">
        <v>23.289903397928811</v>
      </c>
      <c r="BJ841" s="9">
        <v>64.969022218878564</v>
      </c>
      <c r="BK841" s="9">
        <v>63.30003523594646</v>
      </c>
      <c r="BL841" s="9">
        <v>59.794063922233903</v>
      </c>
      <c r="BM841" s="9">
        <f ca="1"/>
        <v>63.153586405805193</v>
      </c>
      <c r="BN841" s="9">
        <v>64.076318257133735</v>
      </c>
    </row>
    <row r="842" spans="1:66" x14ac:dyDescent="0.25">
      <c r="A842" s="6">
        <v>56.2</v>
      </c>
      <c r="B842" s="7" t="b">
        <v>1</v>
      </c>
      <c r="U842" s="9"/>
      <c r="V842" s="9"/>
      <c r="W842" s="10"/>
      <c r="X842" s="20"/>
      <c r="Y842" s="20"/>
      <c r="Z842" s="20"/>
      <c r="AA842" s="20"/>
      <c r="AB842" s="20"/>
      <c r="AC842" s="20"/>
      <c r="AD842" s="20"/>
      <c r="AE842" s="20"/>
      <c r="AG842" s="9"/>
      <c r="AH842" s="9"/>
      <c r="AI842" s="10"/>
      <c r="AJ842" s="20"/>
      <c r="AK842" s="20"/>
      <c r="AL842" s="20"/>
      <c r="AM842" s="20"/>
      <c r="AN842" s="20"/>
      <c r="AO842" s="20"/>
      <c r="AP842" s="20"/>
      <c r="AQ842" s="20"/>
      <c r="AS842" s="9"/>
      <c r="AT842" s="9"/>
      <c r="AU842" s="10"/>
      <c r="AV842" s="20"/>
      <c r="AW842" s="20"/>
      <c r="AX842" s="20"/>
      <c r="AY842" s="20"/>
      <c r="AZ842" s="20"/>
      <c r="BA842" s="20"/>
      <c r="BB842" s="20"/>
      <c r="BC842" s="20"/>
      <c r="BE842" s="20">
        <v>0.2860314207650273</v>
      </c>
      <c r="BF842" s="9">
        <v>64.7</v>
      </c>
      <c r="BG842" s="9">
        <v>63.843793623013255</v>
      </c>
      <c r="BH842" s="9">
        <v>63.051570925817721</v>
      </c>
      <c r="BI842" s="9">
        <v>23.323009535190106</v>
      </c>
      <c r="BJ842" s="9">
        <v>64.979153465326817</v>
      </c>
      <c r="BK842" s="9">
        <v>63.309441819562096</v>
      </c>
      <c r="BL842" s="9">
        <v>59.808134293326546</v>
      </c>
      <c r="BM842" s="9">
        <f ca="1"/>
        <v>63.162395684947455</v>
      </c>
      <c r="BN842" s="9">
        <v>64.087689508409866</v>
      </c>
    </row>
    <row r="843" spans="1:66" x14ac:dyDescent="0.25">
      <c r="A843" s="6">
        <v>56.1</v>
      </c>
      <c r="B843" s="7" t="b">
        <v>1</v>
      </c>
      <c r="U843" s="9"/>
      <c r="V843" s="9"/>
      <c r="W843" s="10"/>
      <c r="X843" s="20"/>
      <c r="Y843" s="20"/>
      <c r="Z843" s="20"/>
      <c r="AA843" s="20"/>
      <c r="AB843" s="20"/>
      <c r="AC843" s="20"/>
      <c r="AD843" s="20"/>
      <c r="AE843" s="20"/>
      <c r="AG843" s="9"/>
      <c r="AH843" s="9"/>
      <c r="AI843" s="10"/>
      <c r="AJ843" s="20"/>
      <c r="AK843" s="20"/>
      <c r="AL843" s="20"/>
      <c r="AM843" s="20"/>
      <c r="AN843" s="20"/>
      <c r="AO843" s="20"/>
      <c r="AP843" s="20"/>
      <c r="AQ843" s="20"/>
      <c r="AS843" s="9"/>
      <c r="AT843" s="9"/>
      <c r="AU843" s="10"/>
      <c r="AV843" s="20"/>
      <c r="AW843" s="20"/>
      <c r="AX843" s="20"/>
      <c r="AY843" s="20"/>
      <c r="AZ843" s="20"/>
      <c r="BA843" s="20"/>
      <c r="BB843" s="20"/>
      <c r="BC843" s="20"/>
      <c r="BE843" s="20">
        <v>0.28637295081967212</v>
      </c>
      <c r="BF843" s="9">
        <v>64.7</v>
      </c>
      <c r="BG843" s="9">
        <v>63.85335525145701</v>
      </c>
      <c r="BH843" s="9">
        <v>63.060880799049578</v>
      </c>
      <c r="BI843" s="9">
        <v>23.356131512709084</v>
      </c>
      <c r="BJ843" s="9">
        <v>64.989276755856338</v>
      </c>
      <c r="BK843" s="9">
        <v>63.318844005296036</v>
      </c>
      <c r="BL843" s="9">
        <v>59.822196266702178</v>
      </c>
      <c r="BM843" s="9">
        <f ca="1"/>
        <v>63.171199978582521</v>
      </c>
      <c r="BN843" s="9">
        <v>64.099054131317814</v>
      </c>
    </row>
    <row r="844" spans="1:66" x14ac:dyDescent="0.25">
      <c r="A844" s="6">
        <v>55.7</v>
      </c>
      <c r="B844" s="7" t="b">
        <v>1</v>
      </c>
      <c r="U844" s="9"/>
      <c r="V844" s="9"/>
      <c r="W844" s="10"/>
      <c r="X844" s="20"/>
      <c r="Y844" s="20"/>
      <c r="Z844" s="20"/>
      <c r="AA844" s="20"/>
      <c r="AB844" s="20"/>
      <c r="AC844" s="20"/>
      <c r="AD844" s="20"/>
      <c r="AE844" s="20"/>
      <c r="AG844" s="9"/>
      <c r="AH844" s="9"/>
      <c r="AI844" s="10"/>
      <c r="AJ844" s="20"/>
      <c r="AK844" s="20"/>
      <c r="AL844" s="20"/>
      <c r="AM844" s="20"/>
      <c r="AN844" s="20"/>
      <c r="AO844" s="20"/>
      <c r="AP844" s="20"/>
      <c r="AQ844" s="20"/>
      <c r="AS844" s="9"/>
      <c r="AT844" s="9"/>
      <c r="AU844" s="10"/>
      <c r="AV844" s="20"/>
      <c r="AW844" s="20"/>
      <c r="AX844" s="20"/>
      <c r="AY844" s="20"/>
      <c r="AZ844" s="20"/>
      <c r="BA844" s="20"/>
      <c r="BB844" s="20"/>
      <c r="BC844" s="20"/>
      <c r="BE844" s="20">
        <v>0.28671448087431695</v>
      </c>
      <c r="BF844" s="9">
        <v>64.7</v>
      </c>
      <c r="BG844" s="9">
        <v>63.862911468707182</v>
      </c>
      <c r="BH844" s="9">
        <v>63.070186777044832</v>
      </c>
      <c r="BI844" s="9">
        <v>23.389269345651108</v>
      </c>
      <c r="BJ844" s="9">
        <v>64.999392111051577</v>
      </c>
      <c r="BK844" s="9">
        <v>63.328241807106977</v>
      </c>
      <c r="BL844" s="9">
        <v>59.836249857379087</v>
      </c>
      <c r="BM844" s="9">
        <f ca="1"/>
        <v>63.17999929974188</v>
      </c>
      <c r="BN844" s="9">
        <v>64.110412141706007</v>
      </c>
    </row>
    <row r="845" spans="1:66" x14ac:dyDescent="0.25">
      <c r="A845" s="6">
        <v>55.4</v>
      </c>
      <c r="B845" s="7" t="b">
        <v>1</v>
      </c>
      <c r="U845" s="9"/>
      <c r="V845" s="9"/>
      <c r="W845" s="10"/>
      <c r="X845" s="20"/>
      <c r="Y845" s="20"/>
      <c r="Z845" s="20"/>
      <c r="AA845" s="20"/>
      <c r="AB845" s="20"/>
      <c r="AC845" s="20"/>
      <c r="AD845" s="20"/>
      <c r="AE845" s="20"/>
      <c r="AG845" s="9"/>
      <c r="AH845" s="9"/>
      <c r="AI845" s="10"/>
      <c r="AJ845" s="20"/>
      <c r="AK845" s="20"/>
      <c r="AL845" s="20"/>
      <c r="AM845" s="20"/>
      <c r="AN845" s="20"/>
      <c r="AO845" s="20"/>
      <c r="AP845" s="20"/>
      <c r="AQ845" s="20"/>
      <c r="AS845" s="9"/>
      <c r="AT845" s="9"/>
      <c r="AU845" s="10"/>
      <c r="AV845" s="20"/>
      <c r="AW845" s="20"/>
      <c r="AX845" s="20"/>
      <c r="AY845" s="20"/>
      <c r="AZ845" s="20"/>
      <c r="BA845" s="20"/>
      <c r="BB845" s="20"/>
      <c r="BC845" s="20"/>
      <c r="BE845" s="20">
        <v>0.28705601092896177</v>
      </c>
      <c r="BF845" s="9">
        <v>64.7</v>
      </c>
      <c r="BG845" s="9">
        <v>63.872462290495378</v>
      </c>
      <c r="BH845" s="9">
        <v>63.079488872996407</v>
      </c>
      <c r="BI845" s="9">
        <v>23.422423049203392</v>
      </c>
      <c r="BJ845" s="9">
        <v>65.009499551429315</v>
      </c>
      <c r="BK845" s="9">
        <v>63.337635238912839</v>
      </c>
      <c r="BL845" s="9">
        <v>59.850295080330824</v>
      </c>
      <c r="BM845" s="9">
        <f ca="1"/>
        <v>63.188793661417364</v>
      </c>
      <c r="BN845" s="9">
        <v>64.12176355537467</v>
      </c>
    </row>
    <row r="846" spans="1:66" x14ac:dyDescent="0.25">
      <c r="A846" s="6">
        <v>55</v>
      </c>
      <c r="B846" s="7" t="b">
        <v>1</v>
      </c>
      <c r="U846" s="9"/>
      <c r="V846" s="9"/>
      <c r="W846" s="10"/>
      <c r="X846" s="20"/>
      <c r="Y846" s="20"/>
      <c r="Z846" s="20"/>
      <c r="AA846" s="20"/>
      <c r="AB846" s="20"/>
      <c r="AC846" s="20"/>
      <c r="AD846" s="20"/>
      <c r="AE846" s="20"/>
      <c r="AG846" s="9"/>
      <c r="AH846" s="9"/>
      <c r="AI846" s="10"/>
      <c r="AJ846" s="20"/>
      <c r="AK846" s="20"/>
      <c r="AL846" s="20"/>
      <c r="AM846" s="20"/>
      <c r="AN846" s="20"/>
      <c r="AO846" s="20"/>
      <c r="AP846" s="20"/>
      <c r="AQ846" s="20"/>
      <c r="AS846" s="9"/>
      <c r="AT846" s="9"/>
      <c r="AU846" s="10"/>
      <c r="AV846" s="20"/>
      <c r="AW846" s="20"/>
      <c r="AX846" s="20"/>
      <c r="AY846" s="20"/>
      <c r="AZ846" s="20"/>
      <c r="BA846" s="20"/>
      <c r="BB846" s="20"/>
      <c r="BC846" s="20"/>
      <c r="BE846" s="20">
        <v>0.28739754098360654</v>
      </c>
      <c r="BF846" s="9">
        <v>64.8</v>
      </c>
      <c r="BG846" s="9">
        <v>63.882007732504874</v>
      </c>
      <c r="BH846" s="9">
        <v>63.088787100059989</v>
      </c>
      <c r="BI846" s="9">
        <v>23.455592638574945</v>
      </c>
      <c r="BJ846" s="9">
        <v>65.01959909743907</v>
      </c>
      <c r="BK846" s="9">
        <v>63.347024314590911</v>
      </c>
      <c r="BL846" s="9">
        <v>59.864331950486431</v>
      </c>
      <c r="BM846" s="9">
        <f ca="1"/>
        <v>63.197583076561301</v>
      </c>
      <c r="BN846" s="9">
        <v>64.133108388076025</v>
      </c>
    </row>
    <row r="847" spans="1:66" x14ac:dyDescent="0.25">
      <c r="A847" s="6">
        <v>54.8</v>
      </c>
      <c r="B847" s="7" t="b">
        <v>1</v>
      </c>
      <c r="U847" s="9"/>
      <c r="V847" s="9"/>
      <c r="W847" s="10"/>
      <c r="X847" s="20"/>
      <c r="Y847" s="20"/>
      <c r="Z847" s="20"/>
      <c r="AA847" s="20"/>
      <c r="AB847" s="20"/>
      <c r="AC847" s="20"/>
      <c r="AD847" s="20"/>
      <c r="AE847" s="20"/>
      <c r="AG847" s="9"/>
      <c r="AH847" s="9"/>
      <c r="AI847" s="10"/>
      <c r="AJ847" s="20"/>
      <c r="AK847" s="20"/>
      <c r="AL847" s="20"/>
      <c r="AM847" s="20"/>
      <c r="AN847" s="20"/>
      <c r="AO847" s="20"/>
      <c r="AP847" s="20"/>
      <c r="AQ847" s="20"/>
      <c r="AS847" s="9"/>
      <c r="AT847" s="9"/>
      <c r="AU847" s="10"/>
      <c r="AV847" s="20"/>
      <c r="AW847" s="20"/>
      <c r="AX847" s="20"/>
      <c r="AY847" s="20"/>
      <c r="AZ847" s="20"/>
      <c r="BA847" s="20"/>
      <c r="BB847" s="20"/>
      <c r="BC847" s="20"/>
      <c r="BE847" s="20">
        <v>0.28773907103825136</v>
      </c>
      <c r="BF847" s="9">
        <v>64.8</v>
      </c>
      <c r="BG847" s="9">
        <v>63.891547810370859</v>
      </c>
      <c r="BH847" s="9">
        <v>63.098081471353836</v>
      </c>
      <c r="BI847" s="9">
        <v>23.488778128996678</v>
      </c>
      <c r="BJ847" s="9">
        <v>65.029690769463343</v>
      </c>
      <c r="BK847" s="9">
        <v>63.356409047978126</v>
      </c>
      <c r="BL847" s="9">
        <v>59.878360482730628</v>
      </c>
      <c r="BM847" s="9">
        <f ca="1"/>
        <v>63.206367558086704</v>
      </c>
      <c r="BN847" s="9">
        <v>64.144446655514486</v>
      </c>
    </row>
    <row r="848" spans="1:66" x14ac:dyDescent="0.25">
      <c r="A848" s="6">
        <v>54.4</v>
      </c>
      <c r="B848" s="7" t="b">
        <v>1</v>
      </c>
      <c r="U848" s="9"/>
      <c r="V848" s="9"/>
      <c r="W848" s="10"/>
      <c r="X848" s="20"/>
      <c r="Y848" s="20"/>
      <c r="Z848" s="20"/>
      <c r="AA848" s="20"/>
      <c r="AB848" s="20"/>
      <c r="AC848" s="20"/>
      <c r="AD848" s="20"/>
      <c r="AE848" s="20"/>
      <c r="AG848" s="9"/>
      <c r="AH848" s="9"/>
      <c r="AI848" s="10"/>
      <c r="AJ848" s="20"/>
      <c r="AK848" s="20"/>
      <c r="AL848" s="20"/>
      <c r="AM848" s="20"/>
      <c r="AN848" s="20"/>
      <c r="AO848" s="20"/>
      <c r="AP848" s="20"/>
      <c r="AQ848" s="20"/>
      <c r="AS848" s="9"/>
      <c r="AT848" s="9"/>
      <c r="AU848" s="10"/>
      <c r="AV848" s="20"/>
      <c r="AW848" s="20"/>
      <c r="AX848" s="20"/>
      <c r="AY848" s="20"/>
      <c r="AZ848" s="20"/>
      <c r="BA848" s="20"/>
      <c r="BB848" s="20"/>
      <c r="BC848" s="20"/>
      <c r="BE848" s="20">
        <v>0.28808060109289618</v>
      </c>
      <c r="BF848" s="9">
        <v>64.8</v>
      </c>
      <c r="BG848" s="9">
        <v>63.901082539680637</v>
      </c>
      <c r="BH848" s="9">
        <v>63.107371999959412</v>
      </c>
      <c r="BI848" s="9">
        <v>23.521979535721375</v>
      </c>
      <c r="BJ848" s="9">
        <v>65.039774587818002</v>
      </c>
      <c r="BK848" s="9">
        <v>63.365789452871162</v>
      </c>
      <c r="BL848" s="9">
        <v>59.892380691903966</v>
      </c>
      <c r="BM848" s="9">
        <f ca="1"/>
        <v>63.21514711886752</v>
      </c>
      <c r="BN848" s="9">
        <v>64.155778373346834</v>
      </c>
    </row>
    <row r="849" spans="1:66" x14ac:dyDescent="0.25">
      <c r="A849" s="6">
        <v>54.1</v>
      </c>
      <c r="B849" s="7" t="b">
        <v>1</v>
      </c>
      <c r="U849" s="9"/>
      <c r="V849" s="9"/>
      <c r="W849" s="10"/>
      <c r="X849" s="20"/>
      <c r="Y849" s="20"/>
      <c r="Z849" s="20"/>
      <c r="AA849" s="20"/>
      <c r="AB849" s="20"/>
      <c r="AC849" s="20"/>
      <c r="AD849" s="20"/>
      <c r="AE849" s="20"/>
      <c r="AG849" s="9"/>
      <c r="AH849" s="9"/>
      <c r="AI849" s="10"/>
      <c r="AJ849" s="20"/>
      <c r="AK849" s="20"/>
      <c r="AL849" s="20"/>
      <c r="AM849" s="20"/>
      <c r="AN849" s="20"/>
      <c r="AO849" s="20"/>
      <c r="AP849" s="20"/>
      <c r="AQ849" s="20"/>
      <c r="AS849" s="9"/>
      <c r="AT849" s="9"/>
      <c r="AU849" s="10"/>
      <c r="AV849" s="20"/>
      <c r="AW849" s="20"/>
      <c r="AX849" s="20"/>
      <c r="AY849" s="20"/>
      <c r="AZ849" s="20"/>
      <c r="BA849" s="20"/>
      <c r="BB849" s="20"/>
      <c r="BC849" s="20"/>
      <c r="BE849" s="20">
        <v>0.28842213114754101</v>
      </c>
      <c r="BF849" s="9">
        <v>64.8</v>
      </c>
      <c r="BG849" s="9">
        <v>63.910611935973897</v>
      </c>
      <c r="BH849" s="9">
        <v>63.116658698921213</v>
      </c>
      <c r="BI849" s="9">
        <v>23.5551968740238</v>
      </c>
      <c r="BJ849" s="9">
        <v>65.049850572752533</v>
      </c>
      <c r="BK849" s="9">
        <v>63.375165543026696</v>
      </c>
      <c r="BL849" s="9">
        <v>59.906392592803002</v>
      </c>
      <c r="BM849" s="9">
        <f ca="1"/>
        <v>63.223921771738702</v>
      </c>
      <c r="BN849" s="9">
        <v>64.167103557182529</v>
      </c>
    </row>
    <row r="850" spans="1:66" x14ac:dyDescent="0.25">
      <c r="A850" s="6">
        <v>53.8</v>
      </c>
      <c r="B850" s="7" t="b">
        <v>1</v>
      </c>
      <c r="U850" s="9"/>
      <c r="V850" s="9"/>
      <c r="W850" s="10"/>
      <c r="X850" s="20"/>
      <c r="Y850" s="20"/>
      <c r="Z850" s="20"/>
      <c r="AA850" s="20"/>
      <c r="AB850" s="20"/>
      <c r="AC850" s="20"/>
      <c r="AD850" s="20"/>
      <c r="AE850" s="20"/>
      <c r="AG850" s="9"/>
      <c r="AH850" s="9"/>
      <c r="AI850" s="10"/>
      <c r="AJ850" s="20"/>
      <c r="AK850" s="20"/>
      <c r="AL850" s="20"/>
      <c r="AM850" s="20"/>
      <c r="AN850" s="20"/>
      <c r="AO850" s="20"/>
      <c r="AP850" s="20"/>
      <c r="AQ850" s="20"/>
      <c r="AS850" s="9"/>
      <c r="AT850" s="9"/>
      <c r="AU850" s="10"/>
      <c r="AV850" s="20"/>
      <c r="AW850" s="20"/>
      <c r="AX850" s="20"/>
      <c r="AY850" s="20"/>
      <c r="AZ850" s="20"/>
      <c r="BA850" s="20"/>
      <c r="BB850" s="20"/>
      <c r="BC850" s="20"/>
      <c r="BE850" s="20">
        <v>0.28876366120218577</v>
      </c>
      <c r="BF850" s="9">
        <v>64.8</v>
      </c>
      <c r="BG850" s="9">
        <v>63.920136014742887</v>
      </c>
      <c r="BH850" s="9">
        <v>63.125941581247055</v>
      </c>
      <c r="BI850" s="9">
        <v>23.588430159200716</v>
      </c>
      <c r="BJ850" s="9">
        <v>65.059918744450385</v>
      </c>
      <c r="BK850" s="9">
        <v>63.384537332161592</v>
      </c>
      <c r="BL850" s="9">
        <v>59.920396200180534</v>
      </c>
      <c r="BM850" s="9">
        <f ca="1"/>
        <v>63.232691529496435</v>
      </c>
      <c r="BN850" s="9">
        <v>64.178422222583848</v>
      </c>
    </row>
    <row r="851" spans="1:66" x14ac:dyDescent="0.25">
      <c r="A851" s="6">
        <v>53.5</v>
      </c>
      <c r="B851" s="7" t="b">
        <v>1</v>
      </c>
      <c r="U851" s="9"/>
      <c r="V851" s="9"/>
      <c r="W851" s="10"/>
      <c r="X851" s="20"/>
      <c r="Y851" s="20"/>
      <c r="Z851" s="20"/>
      <c r="AA851" s="20"/>
      <c r="AB851" s="20"/>
      <c r="AC851" s="20"/>
      <c r="AD851" s="20"/>
      <c r="AE851" s="20"/>
      <c r="AG851" s="9"/>
      <c r="AH851" s="9"/>
      <c r="AI851" s="10"/>
      <c r="AJ851" s="20"/>
      <c r="AK851" s="20"/>
      <c r="AL851" s="20"/>
      <c r="AM851" s="20"/>
      <c r="AN851" s="20"/>
      <c r="AO851" s="20"/>
      <c r="AP851" s="20"/>
      <c r="AQ851" s="20"/>
      <c r="AS851" s="9"/>
      <c r="AT851" s="9"/>
      <c r="AU851" s="10"/>
      <c r="AV851" s="20"/>
      <c r="AW851" s="20"/>
      <c r="AX851" s="20"/>
      <c r="AY851" s="20"/>
      <c r="AZ851" s="20"/>
      <c r="BA851" s="20"/>
      <c r="BB851" s="20"/>
      <c r="BC851" s="20"/>
      <c r="BE851" s="20">
        <v>0.2891051912568306</v>
      </c>
      <c r="BF851" s="9">
        <v>64.900000000000006</v>
      </c>
      <c r="BG851" s="9">
        <v>63.929654791432689</v>
      </c>
      <c r="BH851" s="9">
        <v>63.13522065990837</v>
      </c>
      <c r="BI851" s="9">
        <v>23.621679406570941</v>
      </c>
      <c r="BJ851" s="9">
        <v>65.069979123029299</v>
      </c>
      <c r="BK851" s="9">
        <v>63.393904833953044</v>
      </c>
      <c r="BL851" s="9">
        <v>59.934391528745742</v>
      </c>
      <c r="BM851" s="9">
        <f ca="1"/>
        <v>63.241456404898365</v>
      </c>
      <c r="BN851" s="9">
        <v>64.189734385066117</v>
      </c>
    </row>
    <row r="852" spans="1:66" x14ac:dyDescent="0.25">
      <c r="A852" s="6">
        <v>53.1</v>
      </c>
      <c r="B852" s="7" t="b">
        <v>1</v>
      </c>
      <c r="U852" s="9"/>
      <c r="V852" s="9"/>
      <c r="W852" s="10"/>
      <c r="X852" s="20"/>
      <c r="Y852" s="20"/>
      <c r="Z852" s="20"/>
      <c r="AA852" s="20"/>
      <c r="AB852" s="20"/>
      <c r="AC852" s="20"/>
      <c r="AD852" s="20"/>
      <c r="AE852" s="20"/>
      <c r="AG852" s="9"/>
      <c r="AH852" s="9"/>
      <c r="AI852" s="10"/>
      <c r="AJ852" s="20"/>
      <c r="AK852" s="20"/>
      <c r="AL852" s="20"/>
      <c r="AM852" s="20"/>
      <c r="AN852" s="20"/>
      <c r="AO852" s="20"/>
      <c r="AP852" s="20"/>
      <c r="AQ852" s="20"/>
      <c r="AS852" s="9"/>
      <c r="AT852" s="9"/>
      <c r="AU852" s="10"/>
      <c r="AV852" s="20"/>
      <c r="AW852" s="20"/>
      <c r="AX852" s="20"/>
      <c r="AY852" s="20"/>
      <c r="AZ852" s="20"/>
      <c r="BA852" s="20"/>
      <c r="BB852" s="20"/>
      <c r="BC852" s="20"/>
      <c r="BE852" s="20">
        <v>0.28944672131147542</v>
      </c>
      <c r="BF852" s="9">
        <v>64.900000000000006</v>
      </c>
      <c r="BG852" s="9">
        <v>63.939168281441425</v>
      </c>
      <c r="BH852" s="9">
        <v>63.144495947840248</v>
      </c>
      <c r="BI852" s="9">
        <v>23.654944631475363</v>
      </c>
      <c r="BJ852" s="9">
        <v>65.080031728541599</v>
      </c>
      <c r="BK852" s="9">
        <v>63.403268062038855</v>
      </c>
      <c r="BL852" s="9">
        <v>59.948378593164371</v>
      </c>
      <c r="BM852" s="9">
        <f ca="1"/>
        <v>63.25021641066369</v>
      </c>
      <c r="BN852" s="9">
        <v>64.201040060097938</v>
      </c>
    </row>
    <row r="853" spans="1:66" x14ac:dyDescent="0.25">
      <c r="A853" s="6">
        <v>52.7</v>
      </c>
      <c r="B853" s="7" t="b">
        <v>1</v>
      </c>
      <c r="U853" s="9"/>
      <c r="V853" s="9"/>
      <c r="W853" s="10"/>
      <c r="X853" s="20"/>
      <c r="Y853" s="20"/>
      <c r="Z853" s="20"/>
      <c r="AA853" s="20"/>
      <c r="AB853" s="20"/>
      <c r="AC853" s="20"/>
      <c r="AD853" s="20"/>
      <c r="AE853" s="20"/>
      <c r="AG853" s="9"/>
      <c r="AH853" s="9"/>
      <c r="AI853" s="10"/>
      <c r="AJ853" s="20"/>
      <c r="AK853" s="20"/>
      <c r="AL853" s="20"/>
      <c r="AM853" s="20"/>
      <c r="AN853" s="20"/>
      <c r="AO853" s="20"/>
      <c r="AP853" s="20"/>
      <c r="AQ853" s="20"/>
      <c r="AS853" s="9"/>
      <c r="AT853" s="9"/>
      <c r="AU853" s="10"/>
      <c r="AV853" s="20"/>
      <c r="AW853" s="20"/>
      <c r="AX853" s="20"/>
      <c r="AY853" s="20"/>
      <c r="AZ853" s="20"/>
      <c r="BA853" s="20"/>
      <c r="BB853" s="20"/>
      <c r="BC853" s="20"/>
      <c r="BE853" s="20">
        <v>0.28978825136612024</v>
      </c>
      <c r="BF853" s="9">
        <v>64.900000000000006</v>
      </c>
      <c r="BG853" s="9">
        <v>63.94867650012047</v>
      </c>
      <c r="BH853" s="9">
        <v>63.153767457941619</v>
      </c>
      <c r="BI853" s="9">
        <v>23.688225849276993</v>
      </c>
      <c r="BJ853" s="9">
        <v>65.09007658097444</v>
      </c>
      <c r="BK853" s="9">
        <v>63.412627030017532</v>
      </c>
      <c r="BL853" s="9">
        <v>59.962357408058928</v>
      </c>
      <c r="BM853" s="9">
        <f ca="1"/>
        <v>63.258971559473395</v>
      </c>
      <c r="BN853" s="9">
        <v>64.212339263101356</v>
      </c>
    </row>
    <row r="854" spans="1:66" x14ac:dyDescent="0.25">
      <c r="A854" s="6">
        <v>64.7</v>
      </c>
      <c r="B854" s="7" t="b">
        <v>1</v>
      </c>
      <c r="U854" s="9"/>
      <c r="V854" s="9"/>
      <c r="W854" s="10"/>
      <c r="X854" s="20"/>
      <c r="Y854" s="20"/>
      <c r="Z854" s="20"/>
      <c r="AA854" s="20"/>
      <c r="AB854" s="20"/>
      <c r="AC854" s="20"/>
      <c r="AD854" s="20"/>
      <c r="AE854" s="20"/>
      <c r="AG854" s="9"/>
      <c r="AH854" s="9"/>
      <c r="AI854" s="10"/>
      <c r="AJ854" s="20"/>
      <c r="AK854" s="20"/>
      <c r="AL854" s="20"/>
      <c r="AM854" s="20"/>
      <c r="AN854" s="20"/>
      <c r="AO854" s="20"/>
      <c r="AP854" s="20"/>
      <c r="AQ854" s="20"/>
      <c r="AS854" s="9"/>
      <c r="AT854" s="9"/>
      <c r="AU854" s="10"/>
      <c r="AV854" s="20"/>
      <c r="AW854" s="20"/>
      <c r="AX854" s="20"/>
      <c r="AY854" s="20"/>
      <c r="AZ854" s="20"/>
      <c r="BA854" s="20"/>
      <c r="BB854" s="20"/>
      <c r="BC854" s="20"/>
      <c r="BE854" s="20">
        <v>0.29012978142076501</v>
      </c>
      <c r="BF854" s="9">
        <v>64.900000000000006</v>
      </c>
      <c r="BG854" s="9">
        <v>63.958179462774687</v>
      </c>
      <c r="BH854" s="9">
        <v>63.163035203075495</v>
      </c>
      <c r="BI854" s="9">
        <v>23.721523075360995</v>
      </c>
      <c r="BJ854" s="9">
        <v>65.100113700250219</v>
      </c>
      <c r="BK854" s="9">
        <v>63.421981751448541</v>
      </c>
      <c r="BL854" s="9">
        <v>59.97632798800884</v>
      </c>
      <c r="BM854" s="9">
        <f ca="1"/>
        <v>63.267721863970408</v>
      </c>
      <c r="BN854" s="9">
        <v>64.223632009452132</v>
      </c>
    </row>
    <row r="855" spans="1:66" x14ac:dyDescent="0.25">
      <c r="A855" s="6">
        <v>64.400000000000006</v>
      </c>
      <c r="B855" s="7" t="b">
        <v>1</v>
      </c>
      <c r="U855" s="9"/>
      <c r="V855" s="9"/>
      <c r="W855" s="10"/>
      <c r="X855" s="20"/>
      <c r="Y855" s="20"/>
      <c r="Z855" s="20"/>
      <c r="AA855" s="20"/>
      <c r="AB855" s="20"/>
      <c r="AC855" s="20"/>
      <c r="AD855" s="20"/>
      <c r="AE855" s="20"/>
      <c r="AG855" s="9"/>
      <c r="AH855" s="9"/>
      <c r="AI855" s="10"/>
      <c r="AJ855" s="20"/>
      <c r="AK855" s="20"/>
      <c r="AL855" s="20"/>
      <c r="AM855" s="20"/>
      <c r="AN855" s="20"/>
      <c r="AO855" s="20"/>
      <c r="AP855" s="20"/>
      <c r="AQ855" s="20"/>
      <c r="AS855" s="9"/>
      <c r="AT855" s="9"/>
      <c r="AU855" s="10"/>
      <c r="AV855" s="20"/>
      <c r="AW855" s="20"/>
      <c r="AX855" s="20"/>
      <c r="AY855" s="20"/>
      <c r="AZ855" s="20"/>
      <c r="BA855" s="20"/>
      <c r="BB855" s="20"/>
      <c r="BC855" s="20"/>
      <c r="BE855" s="20">
        <v>0.29047131147540983</v>
      </c>
      <c r="BF855" s="9">
        <v>64.900000000000006</v>
      </c>
      <c r="BG855" s="9">
        <v>63.967677184662662</v>
      </c>
      <c r="BH855" s="9">
        <v>63.172299196069048</v>
      </c>
      <c r="BI855" s="9">
        <v>23.754836325134782</v>
      </c>
      <c r="BJ855" s="9">
        <v>65.110143106226815</v>
      </c>
      <c r="BK855" s="9">
        <v>63.431332239852466</v>
      </c>
      <c r="BL855" s="9">
        <v>59.990290347550648</v>
      </c>
      <c r="BM855" s="9">
        <f ca="1"/>
        <v>63.276467336759765</v>
      </c>
      <c r="BN855" s="9">
        <v>64.23491831447987</v>
      </c>
    </row>
    <row r="856" spans="1:66" x14ac:dyDescent="0.25">
      <c r="A856" s="6">
        <v>64</v>
      </c>
      <c r="B856" s="7" t="b">
        <v>1</v>
      </c>
      <c r="U856" s="9"/>
      <c r="V856" s="9"/>
      <c r="W856" s="10"/>
      <c r="X856" s="20"/>
      <c r="Y856" s="20"/>
      <c r="Z856" s="20"/>
      <c r="AA856" s="20"/>
      <c r="AB856" s="20"/>
      <c r="AC856" s="20"/>
      <c r="AD856" s="20"/>
      <c r="AE856" s="20"/>
      <c r="AG856" s="9"/>
      <c r="AH856" s="9"/>
      <c r="AI856" s="10"/>
      <c r="AJ856" s="20"/>
      <c r="AK856" s="20"/>
      <c r="AL856" s="20"/>
      <c r="AM856" s="20"/>
      <c r="AN856" s="20"/>
      <c r="AO856" s="20"/>
      <c r="AP856" s="20"/>
      <c r="AQ856" s="20"/>
      <c r="AS856" s="9"/>
      <c r="AT856" s="9"/>
      <c r="AU856" s="10"/>
      <c r="AV856" s="20"/>
      <c r="AW856" s="20"/>
      <c r="AX856" s="20"/>
      <c r="AY856" s="20"/>
      <c r="AZ856" s="20"/>
      <c r="BA856" s="20"/>
      <c r="BB856" s="20"/>
      <c r="BC856" s="20"/>
      <c r="BE856" s="20">
        <v>0.29081284153005466</v>
      </c>
      <c r="BF856" s="9">
        <v>65</v>
      </c>
      <c r="BG856" s="9">
        <v>63.97716968099688</v>
      </c>
      <c r="BH856" s="9">
        <v>63.181559449713895</v>
      </c>
      <c r="BI856" s="9">
        <v>23.788165614028003</v>
      </c>
      <c r="BJ856" s="9">
        <v>65.120164818697873</v>
      </c>
      <c r="BK856" s="9">
        <v>63.440678508711208</v>
      </c>
      <c r="BL856" s="9">
        <v>60.004244501178164</v>
      </c>
      <c r="BM856" s="9">
        <f ca="1"/>
        <v>63.285207990408828</v>
      </c>
      <c r="BN856" s="9">
        <v>64.246198193468317</v>
      </c>
    </row>
    <row r="857" spans="1:66" x14ac:dyDescent="0.25">
      <c r="A857" s="6">
        <v>63.6</v>
      </c>
      <c r="B857" s="7" t="b">
        <v>1</v>
      </c>
      <c r="U857" s="9"/>
      <c r="V857" s="9"/>
      <c r="W857" s="10"/>
      <c r="X857" s="20"/>
      <c r="Y857" s="20"/>
      <c r="Z857" s="20"/>
      <c r="AA857" s="20"/>
      <c r="AB857" s="20"/>
      <c r="AC857" s="20"/>
      <c r="AD857" s="20"/>
      <c r="AE857" s="20"/>
      <c r="AG857" s="9"/>
      <c r="AH857" s="9"/>
      <c r="AI857" s="10"/>
      <c r="AJ857" s="20"/>
      <c r="AK857" s="20"/>
      <c r="AL857" s="20"/>
      <c r="AM857" s="20"/>
      <c r="AN857" s="20"/>
      <c r="AO857" s="20"/>
      <c r="AP857" s="20"/>
      <c r="AQ857" s="20"/>
      <c r="AS857" s="9"/>
      <c r="AT857" s="9"/>
      <c r="AU857" s="10"/>
      <c r="AV857" s="20"/>
      <c r="AW857" s="20"/>
      <c r="AX857" s="20"/>
      <c r="AY857" s="20"/>
      <c r="AZ857" s="20"/>
      <c r="BA857" s="20"/>
      <c r="BB857" s="20"/>
      <c r="BC857" s="20"/>
      <c r="BE857" s="20">
        <v>0.29115437158469948</v>
      </c>
      <c r="BF857" s="9">
        <v>65</v>
      </c>
      <c r="BG857" s="9">
        <v>63.986656966943997</v>
      </c>
      <c r="BH857" s="9">
        <v>63.190815976766281</v>
      </c>
      <c r="BI857" s="9">
        <v>23.821510957492613</v>
      </c>
      <c r="BJ857" s="9">
        <v>65.130178857393176</v>
      </c>
      <c r="BK857" s="9">
        <v>63.450020571468151</v>
      </c>
      <c r="BL857" s="9">
        <v>60.018190463342677</v>
      </c>
      <c r="BM857" s="9">
        <f ca="1"/>
        <v>63.293943837447401</v>
      </c>
      <c r="BN857" s="9">
        <v>64.257471661655458</v>
      </c>
    </row>
    <row r="858" spans="1:66" x14ac:dyDescent="0.25">
      <c r="A858" s="6">
        <v>62.9</v>
      </c>
      <c r="B858" s="7" t="b">
        <v>1</v>
      </c>
      <c r="U858" s="9"/>
      <c r="V858" s="9"/>
      <c r="W858" s="10"/>
      <c r="X858" s="20"/>
      <c r="Y858" s="20"/>
      <c r="Z858" s="20"/>
      <c r="AA858" s="20"/>
      <c r="AB858" s="20"/>
      <c r="AC858" s="20"/>
      <c r="AD858" s="20"/>
      <c r="AE858" s="20"/>
      <c r="AG858" s="9"/>
      <c r="AH858" s="9"/>
      <c r="AI858" s="10"/>
      <c r="AJ858" s="20"/>
      <c r="AK858" s="20"/>
      <c r="AL858" s="20"/>
      <c r="AM858" s="20"/>
      <c r="AN858" s="20"/>
      <c r="AO858" s="20"/>
      <c r="AP858" s="20"/>
      <c r="AQ858" s="20"/>
      <c r="AS858" s="9"/>
      <c r="AT858" s="9"/>
      <c r="AU858" s="10"/>
      <c r="AV858" s="20"/>
      <c r="AW858" s="20"/>
      <c r="AX858" s="20"/>
      <c r="AY858" s="20"/>
      <c r="AZ858" s="20"/>
      <c r="BA858" s="20"/>
      <c r="BB858" s="20"/>
      <c r="BC858" s="20"/>
      <c r="BE858" s="20">
        <v>0.29149590163934425</v>
      </c>
      <c r="BF858" s="9">
        <v>65</v>
      </c>
      <c r="BG858" s="9">
        <v>63.996139057625015</v>
      </c>
      <c r="BH858" s="9">
        <v>63.200068789947011</v>
      </c>
      <c r="BI858" s="9">
        <v>23.854872371002877</v>
      </c>
      <c r="BJ858" s="9">
        <v>65.140185241978855</v>
      </c>
      <c r="BK858" s="9">
        <v>63.459358441528352</v>
      </c>
      <c r="BL858" s="9">
        <v>60.032128248453077</v>
      </c>
      <c r="BM858" s="9">
        <f ca="1"/>
        <v>63.302674890367911</v>
      </c>
      <c r="BN858" s="9">
        <v>64.26873873423385</v>
      </c>
    </row>
    <row r="859" spans="1:66" x14ac:dyDescent="0.25">
      <c r="A859" s="6">
        <v>62.1</v>
      </c>
      <c r="B859" s="7" t="b">
        <v>1</v>
      </c>
      <c r="U859" s="9"/>
      <c r="V859" s="9"/>
      <c r="W859" s="10"/>
      <c r="X859" s="20"/>
      <c r="Y859" s="20"/>
      <c r="Z859" s="20"/>
      <c r="AA859" s="20"/>
      <c r="AB859" s="20"/>
      <c r="AC859" s="20"/>
      <c r="AD859" s="20"/>
      <c r="AE859" s="20"/>
      <c r="AG859" s="9"/>
      <c r="AH859" s="9"/>
      <c r="AI859" s="10"/>
      <c r="AJ859" s="20"/>
      <c r="AK859" s="20"/>
      <c r="AL859" s="20"/>
      <c r="AM859" s="20"/>
      <c r="AN859" s="20"/>
      <c r="AO859" s="20"/>
      <c r="AP859" s="20"/>
      <c r="AQ859" s="20"/>
      <c r="AS859" s="9"/>
      <c r="AT859" s="9"/>
      <c r="AU859" s="10"/>
      <c r="AV859" s="20"/>
      <c r="AW859" s="20"/>
      <c r="AX859" s="20"/>
      <c r="AY859" s="20"/>
      <c r="AZ859" s="20"/>
      <c r="BA859" s="20"/>
      <c r="BB859" s="20"/>
      <c r="BC859" s="20"/>
      <c r="BE859" s="20">
        <v>0.29183743169398907</v>
      </c>
      <c r="BF859" s="9">
        <v>65</v>
      </c>
      <c r="BG859" s="9">
        <v>64.005615968115521</v>
      </c>
      <c r="BH859" s="9">
        <v>63.209317901941915</v>
      </c>
      <c r="BI859" s="9">
        <v>23.888249870055482</v>
      </c>
      <c r="BJ859" s="9">
        <v>65.150183992057777</v>
      </c>
      <c r="BK859" s="9">
        <v>63.468692132258774</v>
      </c>
      <c r="BL859" s="9">
        <v>60.046057870876119</v>
      </c>
      <c r="BM859" s="9">
        <f ca="1"/>
        <v>63.311401161625618</v>
      </c>
      <c r="BN859" s="9">
        <v>64.279999426350685</v>
      </c>
    </row>
    <row r="860" spans="1:66" x14ac:dyDescent="0.25">
      <c r="A860" s="6">
        <v>61.4</v>
      </c>
      <c r="B860" s="7" t="b">
        <v>1</v>
      </c>
      <c r="U860" s="9"/>
      <c r="V860" s="9"/>
      <c r="W860" s="10"/>
      <c r="X860" s="20"/>
      <c r="Y860" s="20"/>
      <c r="Z860" s="20"/>
      <c r="AA860" s="20"/>
      <c r="AB860" s="20"/>
      <c r="AC860" s="20"/>
      <c r="AD860" s="20"/>
      <c r="AE860" s="20"/>
      <c r="AG860" s="9"/>
      <c r="AH860" s="9"/>
      <c r="AI860" s="10"/>
      <c r="AJ860" s="20"/>
      <c r="AK860" s="20"/>
      <c r="AL860" s="20"/>
      <c r="AM860" s="20"/>
      <c r="AN860" s="20"/>
      <c r="AO860" s="20"/>
      <c r="AP860" s="20"/>
      <c r="AQ860" s="20"/>
      <c r="AS860" s="9"/>
      <c r="AT860" s="9"/>
      <c r="AU860" s="10"/>
      <c r="AV860" s="20"/>
      <c r="AW860" s="20"/>
      <c r="AX860" s="20"/>
      <c r="AY860" s="20"/>
      <c r="AZ860" s="20"/>
      <c r="BA860" s="20"/>
      <c r="BB860" s="20"/>
      <c r="BC860" s="20"/>
      <c r="BE860" s="20">
        <v>0.29217896174863389</v>
      </c>
      <c r="BF860" s="9">
        <v>65</v>
      </c>
      <c r="BG860" s="9">
        <v>64.015087713445894</v>
      </c>
      <c r="BH860" s="9">
        <v>63.218563325401973</v>
      </c>
      <c r="BI860" s="9">
        <v>23.921643470169514</v>
      </c>
      <c r="BJ860" s="9">
        <v>65.160175127169751</v>
      </c>
      <c r="BK860" s="9">
        <v>63.478021656988382</v>
      </c>
      <c r="BL860" s="9">
        <v>60.05997934493648</v>
      </c>
      <c r="BM860" s="9">
        <f ca="1"/>
        <v>63.32012266363877</v>
      </c>
      <c r="BN860" s="9">
        <v>64.291253753108066</v>
      </c>
    </row>
    <row r="861" spans="1:66" x14ac:dyDescent="0.25">
      <c r="A861" s="6">
        <v>67</v>
      </c>
      <c r="B861" s="7" t="b">
        <v>1</v>
      </c>
      <c r="U861" s="9"/>
      <c r="V861" s="9"/>
      <c r="W861" s="10"/>
      <c r="X861" s="20"/>
      <c r="Y861" s="20"/>
      <c r="Z861" s="20"/>
      <c r="AA861" s="20"/>
      <c r="AB861" s="20"/>
      <c r="AC861" s="20"/>
      <c r="AD861" s="20"/>
      <c r="AE861" s="20"/>
      <c r="AG861" s="9"/>
      <c r="AH861" s="9"/>
      <c r="AI861" s="10"/>
      <c r="AJ861" s="20"/>
      <c r="AK861" s="20"/>
      <c r="AL861" s="20"/>
      <c r="AM861" s="20"/>
      <c r="AN861" s="20"/>
      <c r="AO861" s="20"/>
      <c r="AP861" s="20"/>
      <c r="AQ861" s="20"/>
      <c r="AS861" s="9"/>
      <c r="AT861" s="9"/>
      <c r="AU861" s="10"/>
      <c r="AV861" s="20"/>
      <c r="AW861" s="20"/>
      <c r="AX861" s="20"/>
      <c r="AY861" s="20"/>
      <c r="AZ861" s="20"/>
      <c r="BA861" s="20"/>
      <c r="BB861" s="20"/>
      <c r="BC861" s="20"/>
      <c r="BE861" s="20">
        <v>0.29252049180327871</v>
      </c>
      <c r="BF861" s="9">
        <v>65</v>
      </c>
      <c r="BG861" s="9">
        <v>64.024554308601523</v>
      </c>
      <c r="BH861" s="9">
        <v>63.227805072943298</v>
      </c>
      <c r="BI861" s="9">
        <v>23.955053186886538</v>
      </c>
      <c r="BJ861" s="9">
        <v>65.170158666791878</v>
      </c>
      <c r="BK861" s="9">
        <v>63.487347029008383</v>
      </c>
      <c r="BL861" s="9">
        <v>60.073892684917006</v>
      </c>
      <c r="BM861" s="9">
        <f ca="1"/>
        <v>63.328839408788731</v>
      </c>
      <c r="BN861" s="9">
        <v>64.302501729563261</v>
      </c>
    </row>
    <row r="862" spans="1:66" x14ac:dyDescent="0.25">
      <c r="A862" s="6">
        <v>62</v>
      </c>
      <c r="B862" s="7" t="b">
        <v>1</v>
      </c>
      <c r="U862" s="9"/>
      <c r="V862" s="9"/>
      <c r="W862" s="10"/>
      <c r="X862" s="20"/>
      <c r="Y862" s="20"/>
      <c r="Z862" s="20"/>
      <c r="AA862" s="20"/>
      <c r="AB862" s="20"/>
      <c r="AC862" s="20"/>
      <c r="AD862" s="20"/>
      <c r="AE862" s="20"/>
      <c r="AG862" s="9"/>
      <c r="AH862" s="9"/>
      <c r="AI862" s="10"/>
      <c r="AJ862" s="20"/>
      <c r="AK862" s="20"/>
      <c r="AL862" s="20"/>
      <c r="AM862" s="20"/>
      <c r="AN862" s="20"/>
      <c r="AO862" s="20"/>
      <c r="AP862" s="20"/>
      <c r="AQ862" s="20"/>
      <c r="AS862" s="9"/>
      <c r="AT862" s="9"/>
      <c r="AU862" s="10"/>
      <c r="AV862" s="20"/>
      <c r="AW862" s="20"/>
      <c r="AX862" s="20"/>
      <c r="AY862" s="20"/>
      <c r="AZ862" s="20"/>
      <c r="BA862" s="20"/>
      <c r="BB862" s="20"/>
      <c r="BC862" s="20"/>
      <c r="BE862" s="20">
        <v>0.29286202185792348</v>
      </c>
      <c r="BF862" s="9">
        <v>65</v>
      </c>
      <c r="BG862" s="9">
        <v>64.03401576852302</v>
      </c>
      <c r="BH862" s="9">
        <v>63.237043157147347</v>
      </c>
      <c r="BI862" s="9">
        <v>23.988479035770645</v>
      </c>
      <c r="BJ862" s="9">
        <v>65.180134630338813</v>
      </c>
      <c r="BK862" s="9">
        <v>63.496668261572381</v>
      </c>
      <c r="BL862" s="9">
        <v>60.087797905058878</v>
      </c>
      <c r="BM862" s="9">
        <f ca="1"/>
        <v>63.3375514094202</v>
      </c>
      <c r="BN862" s="9">
        <v>64.313743370728801</v>
      </c>
    </row>
    <row r="863" spans="1:66" x14ac:dyDescent="0.25">
      <c r="A863" s="6">
        <v>59.7</v>
      </c>
      <c r="B863" s="7" t="b">
        <v>1</v>
      </c>
      <c r="U863" s="9"/>
      <c r="V863" s="9"/>
      <c r="W863" s="10"/>
      <c r="X863" s="20"/>
      <c r="Y863" s="20"/>
      <c r="Z863" s="20"/>
      <c r="AA863" s="20"/>
      <c r="AB863" s="20"/>
      <c r="AC863" s="20"/>
      <c r="AD863" s="20"/>
      <c r="AE863" s="20"/>
      <c r="AG863" s="9"/>
      <c r="AH863" s="9"/>
      <c r="AI863" s="10"/>
      <c r="AJ863" s="20"/>
      <c r="AK863" s="20"/>
      <c r="AL863" s="20"/>
      <c r="AM863" s="20"/>
      <c r="AN863" s="20"/>
      <c r="AO863" s="20"/>
      <c r="AP863" s="20"/>
      <c r="AQ863" s="20"/>
      <c r="AS863" s="9"/>
      <c r="AT863" s="9"/>
      <c r="AU863" s="10"/>
      <c r="AV863" s="20"/>
      <c r="AW863" s="20"/>
      <c r="AX863" s="20"/>
      <c r="AY863" s="20"/>
      <c r="AZ863" s="20"/>
      <c r="BA863" s="20"/>
      <c r="BB863" s="20"/>
      <c r="BC863" s="20"/>
      <c r="BE863" s="20">
        <v>0.29320355191256831</v>
      </c>
      <c r="BF863" s="9">
        <v>65</v>
      </c>
      <c r="BG863" s="9">
        <v>64.043472108106428</v>
      </c>
      <c r="BH863" s="9">
        <v>63.246277590561419</v>
      </c>
      <c r="BI863" s="9">
        <v>24.021921032408468</v>
      </c>
      <c r="BJ863" s="9">
        <v>65.190103037163112</v>
      </c>
      <c r="BK863" s="9">
        <v>63.505985367896606</v>
      </c>
      <c r="BL863" s="9">
        <v>60.10169501956176</v>
      </c>
      <c r="BM863" s="9">
        <f ca="1"/>
        <v>63.346258677841341</v>
      </c>
      <c r="BN863" s="9">
        <v>64.324978691572696</v>
      </c>
    </row>
    <row r="864" spans="1:66" x14ac:dyDescent="0.25">
      <c r="A864" s="6">
        <v>59.4</v>
      </c>
      <c r="B864" s="7" t="b">
        <v>1</v>
      </c>
      <c r="U864" s="9"/>
      <c r="V864" s="9"/>
      <c r="W864" s="10"/>
      <c r="X864" s="20"/>
      <c r="Y864" s="20"/>
      <c r="Z864" s="20"/>
      <c r="AA864" s="20"/>
      <c r="AB864" s="20"/>
      <c r="AC864" s="20"/>
      <c r="AD864" s="20"/>
      <c r="AE864" s="20"/>
      <c r="AG864" s="9"/>
      <c r="AH864" s="9"/>
      <c r="AI864" s="10"/>
      <c r="AJ864" s="20"/>
      <c r="AK864" s="20"/>
      <c r="AL864" s="20"/>
      <c r="AM864" s="20"/>
      <c r="AN864" s="20"/>
      <c r="AO864" s="20"/>
      <c r="AP864" s="20"/>
      <c r="AQ864" s="20"/>
      <c r="AS864" s="9"/>
      <c r="AT864" s="9"/>
      <c r="AU864" s="10"/>
      <c r="AV864" s="20"/>
      <c r="AW864" s="20"/>
      <c r="AX864" s="20"/>
      <c r="AY864" s="20"/>
      <c r="AZ864" s="20"/>
      <c r="BA864" s="20"/>
      <c r="BB864" s="20"/>
      <c r="BC864" s="20"/>
      <c r="BE864" s="20">
        <v>0.29354508196721313</v>
      </c>
      <c r="BF864" s="9">
        <v>65</v>
      </c>
      <c r="BG864" s="9">
        <v>64.052923342203428</v>
      </c>
      <c r="BH864" s="9">
        <v>63.255508385698228</v>
      </c>
      <c r="BI864" s="9">
        <v>24.055379192409241</v>
      </c>
      <c r="BJ864" s="9">
        <v>65.2000639065554</v>
      </c>
      <c r="BK864" s="9">
        <v>63.515298361159999</v>
      </c>
      <c r="BL864" s="9">
        <v>60.115584042583983</v>
      </c>
      <c r="BM864" s="9">
        <f ca="1"/>
        <v>63.354961226324001</v>
      </c>
      <c r="BN864" s="9">
        <v>64.336207707018687</v>
      </c>
    </row>
    <row r="865" spans="1:66" x14ac:dyDescent="0.25">
      <c r="A865" s="6">
        <v>59.1</v>
      </c>
      <c r="B865" s="7" t="b">
        <v>1</v>
      </c>
      <c r="U865" s="9"/>
      <c r="V865" s="9"/>
      <c r="W865" s="10"/>
      <c r="X865" s="20"/>
      <c r="Y865" s="20"/>
      <c r="Z865" s="20"/>
      <c r="AA865" s="20"/>
      <c r="AB865" s="20"/>
      <c r="AC865" s="20"/>
      <c r="AD865" s="20"/>
      <c r="AE865" s="20"/>
      <c r="AG865" s="9"/>
      <c r="AH865" s="9"/>
      <c r="AI865" s="10"/>
      <c r="AJ865" s="20"/>
      <c r="AK865" s="20"/>
      <c r="AL865" s="20"/>
      <c r="AM865" s="20"/>
      <c r="AN865" s="20"/>
      <c r="AO865" s="20"/>
      <c r="AP865" s="20"/>
      <c r="AQ865" s="20"/>
      <c r="AS865" s="9"/>
      <c r="AT865" s="9"/>
      <c r="AU865" s="10"/>
      <c r="AV865" s="20"/>
      <c r="AW865" s="20"/>
      <c r="AX865" s="20"/>
      <c r="AY865" s="20"/>
      <c r="AZ865" s="20"/>
      <c r="BA865" s="20"/>
      <c r="BB865" s="20"/>
      <c r="BC865" s="20"/>
      <c r="BE865" s="20">
        <v>0.2938866120218579</v>
      </c>
      <c r="BF865" s="9">
        <v>65</v>
      </c>
      <c r="BG865" s="9">
        <v>64.062369485621559</v>
      </c>
      <c r="BH865" s="9">
        <v>63.264735555036665</v>
      </c>
      <c r="BI865" s="9">
        <v>24.088853531404833</v>
      </c>
      <c r="BJ865" s="9">
        <v>65.210017257744823</v>
      </c>
      <c r="BK865" s="9">
        <v>63.524607254504481</v>
      </c>
      <c r="BL865" s="9">
        <v>60.129464988242702</v>
      </c>
      <c r="BM865" s="9">
        <f ca="1"/>
        <v>63.363659067103796</v>
      </c>
      <c r="BN865" s="9">
        <v>64.347430431946407</v>
      </c>
    </row>
    <row r="866" spans="1:66" x14ac:dyDescent="0.25">
      <c r="A866" s="6">
        <v>58.8</v>
      </c>
      <c r="B866" s="7" t="b">
        <v>1</v>
      </c>
      <c r="U866" s="9"/>
      <c r="V866" s="9"/>
      <c r="W866" s="10"/>
      <c r="X866" s="20"/>
      <c r="Y866" s="20"/>
      <c r="Z866" s="20"/>
      <c r="AA866" s="20"/>
      <c r="AB866" s="20"/>
      <c r="AC866" s="20"/>
      <c r="AD866" s="20"/>
      <c r="AE866" s="20"/>
      <c r="AG866" s="9"/>
      <c r="AH866" s="9"/>
      <c r="AI866" s="10"/>
      <c r="AJ866" s="20"/>
      <c r="AK866" s="20"/>
      <c r="AL866" s="20"/>
      <c r="AM866" s="20"/>
      <c r="AN866" s="20"/>
      <c r="AO866" s="20"/>
      <c r="AP866" s="20"/>
      <c r="AQ866" s="20"/>
      <c r="AS866" s="9"/>
      <c r="AT866" s="9"/>
      <c r="AU866" s="10"/>
      <c r="AV866" s="20"/>
      <c r="AW866" s="20"/>
      <c r="AX866" s="20"/>
      <c r="AY866" s="20"/>
      <c r="AZ866" s="20"/>
      <c r="BA866" s="20"/>
      <c r="BB866" s="20"/>
      <c r="BC866" s="20"/>
      <c r="BE866" s="20">
        <v>0.29422814207650272</v>
      </c>
      <c r="BF866" s="9">
        <v>65</v>
      </c>
      <c r="BG866" s="9">
        <v>64.071810553124408</v>
      </c>
      <c r="BH866" s="9">
        <v>63.273959111021625</v>
      </c>
      <c r="BI866" s="9">
        <v>24.122344065049823</v>
      </c>
      <c r="BJ866" s="9">
        <v>65.219963109899155</v>
      </c>
      <c r="BK866" s="9">
        <v>63.533912061035096</v>
      </c>
      <c r="BL866" s="9">
        <v>60.143337870614062</v>
      </c>
      <c r="BM866" s="9">
        <f ca="1"/>
        <v>63.37235221238037</v>
      </c>
      <c r="BN866" s="9">
        <v>64.358646881191589</v>
      </c>
    </row>
    <row r="867" spans="1:66" x14ac:dyDescent="0.25">
      <c r="A867" s="6">
        <v>58.5</v>
      </c>
      <c r="B867" s="7" t="b">
        <v>1</v>
      </c>
      <c r="U867" s="9"/>
      <c r="V867" s="9"/>
      <c r="W867" s="10"/>
      <c r="X867" s="20"/>
      <c r="Y867" s="20"/>
      <c r="Z867" s="20"/>
      <c r="AA867" s="20"/>
      <c r="AB867" s="20"/>
      <c r="AC867" s="20"/>
      <c r="AD867" s="20"/>
      <c r="AE867" s="20"/>
      <c r="AG867" s="9"/>
      <c r="AH867" s="9"/>
      <c r="AI867" s="10"/>
      <c r="AJ867" s="20"/>
      <c r="AK867" s="20"/>
      <c r="AL867" s="20"/>
      <c r="AM867" s="20"/>
      <c r="AN867" s="20"/>
      <c r="AO867" s="20"/>
      <c r="AP867" s="20"/>
      <c r="AQ867" s="20"/>
      <c r="AS867" s="9"/>
      <c r="AT867" s="9"/>
      <c r="AU867" s="10"/>
      <c r="AV867" s="20"/>
      <c r="AW867" s="20"/>
      <c r="AX867" s="20"/>
      <c r="AY867" s="20"/>
      <c r="AZ867" s="20"/>
      <c r="BA867" s="20"/>
      <c r="BB867" s="20"/>
      <c r="BC867" s="20"/>
      <c r="BE867" s="20">
        <v>0.29456967213114754</v>
      </c>
      <c r="BF867" s="9">
        <v>65</v>
      </c>
      <c r="BG867" s="9">
        <v>64.081246559431833</v>
      </c>
      <c r="BH867" s="9">
        <v>63.2831790660641</v>
      </c>
      <c r="BI867" s="9">
        <v>24.155850809021505</v>
      </c>
      <c r="BJ867" s="9">
        <v>65.229901482125229</v>
      </c>
      <c r="BK867" s="9">
        <v>63.543212793820153</v>
      </c>
      <c r="BL867" s="9">
        <v>60.157202703733404</v>
      </c>
      <c r="BM867" s="9">
        <f ca="1"/>
        <v>63.381040674317454</v>
      </c>
      <c r="BN867" s="9">
        <v>64.369857069546214</v>
      </c>
    </row>
    <row r="868" spans="1:66" x14ac:dyDescent="0.25">
      <c r="A868" s="6">
        <v>58.1</v>
      </c>
      <c r="B868" s="7" t="b">
        <v>1</v>
      </c>
      <c r="U868" s="9"/>
      <c r="V868" s="9"/>
      <c r="W868" s="10"/>
      <c r="X868" s="20"/>
      <c r="Y868" s="20"/>
      <c r="Z868" s="20"/>
      <c r="AA868" s="20"/>
      <c r="AB868" s="20"/>
      <c r="AC868" s="20"/>
      <c r="AD868" s="20"/>
      <c r="AE868" s="20"/>
      <c r="AG868" s="9"/>
      <c r="AH868" s="9"/>
      <c r="AI868" s="10"/>
      <c r="AJ868" s="20"/>
      <c r="AK868" s="20"/>
      <c r="AL868" s="20"/>
      <c r="AM868" s="20"/>
      <c r="AN868" s="20"/>
      <c r="AO868" s="20"/>
      <c r="AP868" s="20"/>
      <c r="AQ868" s="20"/>
      <c r="AS868" s="9"/>
      <c r="AT868" s="9"/>
      <c r="AU868" s="10"/>
      <c r="AV868" s="20"/>
      <c r="AW868" s="20"/>
      <c r="AX868" s="20"/>
      <c r="AY868" s="20"/>
      <c r="AZ868" s="20"/>
      <c r="BA868" s="20"/>
      <c r="BB868" s="20"/>
      <c r="BC868" s="20"/>
      <c r="BE868" s="20">
        <v>0.29491120218579236</v>
      </c>
      <c r="BF868" s="9">
        <v>65</v>
      </c>
      <c r="BG868" s="9">
        <v>64.090677519220179</v>
      </c>
      <c r="BH868" s="9">
        <v>63.292395432541703</v>
      </c>
      <c r="BI868" s="9">
        <v>24.189373779019967</v>
      </c>
      <c r="BJ868" s="9">
        <v>65.239832393469158</v>
      </c>
      <c r="BK868" s="9">
        <v>63.552509465891454</v>
      </c>
      <c r="BL868" s="9">
        <v>60.171059501595359</v>
      </c>
      <c r="BM868" s="9">
        <f ca="1"/>
        <v>63.389724465043123</v>
      </c>
      <c r="BN868" s="9">
        <v>64.381061011758774</v>
      </c>
    </row>
    <row r="869" spans="1:66" x14ac:dyDescent="0.25">
      <c r="A869" s="6">
        <v>45.3</v>
      </c>
      <c r="B869" s="7" t="b">
        <v>1</v>
      </c>
      <c r="U869" s="9"/>
      <c r="V869" s="9"/>
      <c r="W869" s="10"/>
      <c r="X869" s="20"/>
      <c r="Y869" s="20"/>
      <c r="Z869" s="20"/>
      <c r="AA869" s="20"/>
      <c r="AB869" s="20"/>
      <c r="AC869" s="20"/>
      <c r="AD869" s="20"/>
      <c r="AE869" s="20"/>
      <c r="AG869" s="9"/>
      <c r="AH869" s="9"/>
      <c r="AI869" s="10"/>
      <c r="AJ869" s="20"/>
      <c r="AK869" s="20"/>
      <c r="AL869" s="20"/>
      <c r="AM869" s="20"/>
      <c r="AN869" s="20"/>
      <c r="AO869" s="20"/>
      <c r="AP869" s="20"/>
      <c r="AQ869" s="20"/>
      <c r="AS869" s="9"/>
      <c r="AT869" s="9"/>
      <c r="AU869" s="10"/>
      <c r="AV869" s="20"/>
      <c r="AW869" s="20"/>
      <c r="AX869" s="20"/>
      <c r="AY869" s="20"/>
      <c r="AZ869" s="20"/>
      <c r="BA869" s="20"/>
      <c r="BB869" s="20"/>
      <c r="BC869" s="20"/>
      <c r="BE869" s="20">
        <v>0.29525273224043713</v>
      </c>
      <c r="BF869" s="9">
        <v>65.099999999999994</v>
      </c>
      <c r="BG869" s="9">
        <v>64.10010344712245</v>
      </c>
      <c r="BH869" s="9">
        <v>63.301608222798478</v>
      </c>
      <c r="BI869" s="9">
        <v>24.222912990768084</v>
      </c>
      <c r="BJ869" s="9">
        <v>65.249755862916587</v>
      </c>
      <c r="BK869" s="9">
        <v>63.561802090244441</v>
      </c>
      <c r="BL869" s="9">
        <v>60.184908278154069</v>
      </c>
      <c r="BM869" s="9">
        <f ca="1"/>
        <v>63.398403596649885</v>
      </c>
      <c r="BN869" s="9">
        <v>64.392258722534422</v>
      </c>
    </row>
    <row r="870" spans="1:66" x14ac:dyDescent="0.25">
      <c r="A870" s="6">
        <v>77.599999999999994</v>
      </c>
      <c r="B870" s="7" t="b">
        <v>1</v>
      </c>
      <c r="U870" s="9"/>
      <c r="V870" s="9"/>
      <c r="W870" s="10"/>
      <c r="X870" s="20"/>
      <c r="Y870" s="20"/>
      <c r="Z870" s="20"/>
      <c r="AA870" s="20"/>
      <c r="AB870" s="20"/>
      <c r="AC870" s="20"/>
      <c r="AD870" s="20"/>
      <c r="AE870" s="20"/>
      <c r="AG870" s="9"/>
      <c r="AH870" s="9"/>
      <c r="AI870" s="10"/>
      <c r="AJ870" s="20"/>
      <c r="AK870" s="20"/>
      <c r="AL870" s="20"/>
      <c r="AM870" s="20"/>
      <c r="AN870" s="20"/>
      <c r="AO870" s="20"/>
      <c r="AP870" s="20"/>
      <c r="AQ870" s="20"/>
      <c r="AS870" s="9"/>
      <c r="AT870" s="9"/>
      <c r="AU870" s="10"/>
      <c r="AV870" s="20"/>
      <c r="AW870" s="20"/>
      <c r="AX870" s="20"/>
      <c r="AY870" s="20"/>
      <c r="AZ870" s="20"/>
      <c r="BA870" s="20"/>
      <c r="BB870" s="20"/>
      <c r="BC870" s="20"/>
      <c r="BE870" s="20">
        <v>0.29559426229508196</v>
      </c>
      <c r="BF870" s="9">
        <v>65.099999999999994</v>
      </c>
      <c r="BG870" s="9">
        <v>64.109524357728532</v>
      </c>
      <c r="BH870" s="9">
        <v>63.310817449145205</v>
      </c>
      <c r="BI870" s="9">
        <v>24.256468460011639</v>
      </c>
      <c r="BJ870" s="9">
        <v>65.259671909393006</v>
      </c>
      <c r="BK870" s="9">
        <v>63.571090679838356</v>
      </c>
      <c r="BL870" s="9">
        <v>60.198749047323346</v>
      </c>
      <c r="BM870" s="9">
        <f ca="1"/>
        <v>63.407078081194925</v>
      </c>
      <c r="BN870" s="9">
        <v>64.403450216535163</v>
      </c>
    </row>
    <row r="871" spans="1:66" x14ac:dyDescent="0.25">
      <c r="A871" s="6">
        <v>77.3</v>
      </c>
      <c r="B871" s="7" t="b">
        <v>1</v>
      </c>
      <c r="U871" s="9"/>
      <c r="V871" s="9"/>
      <c r="W871" s="10"/>
      <c r="X871" s="20"/>
      <c r="Y871" s="20"/>
      <c r="Z871" s="20"/>
      <c r="AA871" s="20"/>
      <c r="AB871" s="20"/>
      <c r="AC871" s="20"/>
      <c r="AD871" s="20"/>
      <c r="AE871" s="20"/>
      <c r="AG871" s="9"/>
      <c r="AH871" s="9"/>
      <c r="AI871" s="10"/>
      <c r="AJ871" s="20"/>
      <c r="AK871" s="20"/>
      <c r="AL871" s="20"/>
      <c r="AM871" s="20"/>
      <c r="AN871" s="20"/>
      <c r="AO871" s="20"/>
      <c r="AP871" s="20"/>
      <c r="AQ871" s="20"/>
      <c r="AS871" s="9"/>
      <c r="AT871" s="9"/>
      <c r="AU871" s="10"/>
      <c r="AV871" s="20"/>
      <c r="AW871" s="20"/>
      <c r="AX871" s="20"/>
      <c r="AY871" s="20"/>
      <c r="AZ871" s="20"/>
      <c r="BA871" s="20"/>
      <c r="BB871" s="20"/>
      <c r="BC871" s="20"/>
      <c r="BE871" s="20">
        <v>0.29593579234972678</v>
      </c>
      <c r="BF871" s="9">
        <v>65.099999999999994</v>
      </c>
      <c r="BG871" s="9">
        <v>64.11894026558538</v>
      </c>
      <c r="BH871" s="9">
        <v>63.320023123859535</v>
      </c>
      <c r="BI871" s="9">
        <v>24.290040202519272</v>
      </c>
      <c r="BJ871" s="9">
        <v>65.269580551764037</v>
      </c>
      <c r="BK871" s="9">
        <v>63.58037524759645</v>
      </c>
      <c r="BL871" s="9">
        <v>60.212581822976816</v>
      </c>
      <c r="BM871" s="9">
        <f ca="1"/>
        <v>63.415747930700149</v>
      </c>
      <c r="BN871" s="9">
        <v>64.414635508380059</v>
      </c>
    </row>
    <row r="872" spans="1:66" x14ac:dyDescent="0.25">
      <c r="A872" s="6">
        <v>76.900000000000006</v>
      </c>
      <c r="B872" s="7" t="b">
        <v>1</v>
      </c>
      <c r="U872" s="9"/>
      <c r="V872" s="9"/>
      <c r="W872" s="10"/>
      <c r="X872" s="20"/>
      <c r="Y872" s="20"/>
      <c r="Z872" s="20"/>
      <c r="AA872" s="20"/>
      <c r="AB872" s="20"/>
      <c r="AC872" s="20"/>
      <c r="AD872" s="20"/>
      <c r="AE872" s="20"/>
      <c r="AG872" s="9"/>
      <c r="AH872" s="9"/>
      <c r="AI872" s="10"/>
      <c r="AJ872" s="20"/>
      <c r="AK872" s="20"/>
      <c r="AL872" s="20"/>
      <c r="AM872" s="20"/>
      <c r="AN872" s="20"/>
      <c r="AO872" s="20"/>
      <c r="AP872" s="20"/>
      <c r="AQ872" s="20"/>
      <c r="AS872" s="9"/>
      <c r="AT872" s="9"/>
      <c r="AU872" s="10"/>
      <c r="AV872" s="20"/>
      <c r="AW872" s="20"/>
      <c r="AX872" s="20"/>
      <c r="AY872" s="20"/>
      <c r="AZ872" s="20"/>
      <c r="BA872" s="20"/>
      <c r="BB872" s="20"/>
      <c r="BC872" s="20"/>
      <c r="BE872" s="20">
        <v>0.2962773224043716</v>
      </c>
      <c r="BF872" s="9">
        <v>65.099999999999994</v>
      </c>
      <c r="BG872" s="9">
        <v>64.128351185197275</v>
      </c>
      <c r="BH872" s="9">
        <v>63.329225259186259</v>
      </c>
      <c r="BI872" s="9">
        <v>24.323628234082619</v>
      </c>
      <c r="BJ872" s="9">
        <v>65.279481808835683</v>
      </c>
      <c r="BK872" s="9">
        <v>63.589655806406135</v>
      </c>
      <c r="BL872" s="9">
        <v>60.226406618948069</v>
      </c>
      <c r="BM872" s="9">
        <f ca="1"/>
        <v>63.424413157152472</v>
      </c>
      <c r="BN872" s="9">
        <v>64.425814612645397</v>
      </c>
    </row>
    <row r="873" spans="1:66" x14ac:dyDescent="0.25">
      <c r="A873" s="6">
        <v>76.3</v>
      </c>
      <c r="B873" s="7" t="b">
        <v>1</v>
      </c>
      <c r="U873" s="9"/>
      <c r="V873" s="9"/>
      <c r="W873" s="10"/>
      <c r="X873" s="20"/>
      <c r="Y873" s="20"/>
      <c r="Z873" s="20"/>
      <c r="AA873" s="20"/>
      <c r="AB873" s="20"/>
      <c r="AC873" s="20"/>
      <c r="AD873" s="20"/>
      <c r="AE873" s="20"/>
      <c r="AG873" s="9"/>
      <c r="AH873" s="9"/>
      <c r="AI873" s="10"/>
      <c r="AJ873" s="20"/>
      <c r="AK873" s="20"/>
      <c r="AL873" s="20"/>
      <c r="AM873" s="20"/>
      <c r="AN873" s="20"/>
      <c r="AO873" s="20"/>
      <c r="AP873" s="20"/>
      <c r="AQ873" s="20"/>
      <c r="AS873" s="9"/>
      <c r="AT873" s="9"/>
      <c r="AU873" s="10"/>
      <c r="AV873" s="20"/>
      <c r="AW873" s="20"/>
      <c r="AX873" s="20"/>
      <c r="AY873" s="20"/>
      <c r="AZ873" s="20"/>
      <c r="BA873" s="20"/>
      <c r="BB873" s="20"/>
      <c r="BC873" s="20"/>
      <c r="BE873" s="20">
        <v>0.29661885245901637</v>
      </c>
      <c r="BF873" s="9">
        <v>65.099999999999994</v>
      </c>
      <c r="BG873" s="9">
        <v>64.13775713102595</v>
      </c>
      <c r="BH873" s="9">
        <v>63.33842386733722</v>
      </c>
      <c r="BI873" s="9">
        <v>24.357232570516302</v>
      </c>
      <c r="BJ873" s="9">
        <v>65.289375699354608</v>
      </c>
      <c r="BK873" s="9">
        <v>63.598932369119133</v>
      </c>
      <c r="BL873" s="9">
        <v>60.240223449030864</v>
      </c>
      <c r="BM873" s="9">
        <f ca="1"/>
        <v>63.43307377250386</v>
      </c>
      <c r="BN873" s="9">
        <v>64.436987543864916</v>
      </c>
    </row>
    <row r="874" spans="1:66" x14ac:dyDescent="0.25">
      <c r="A874" s="6">
        <v>76.099999999999994</v>
      </c>
      <c r="B874" s="7" t="b">
        <v>1</v>
      </c>
      <c r="U874" s="9"/>
      <c r="V874" s="9"/>
      <c r="W874" s="10"/>
      <c r="X874" s="20"/>
      <c r="Y874" s="20"/>
      <c r="Z874" s="20"/>
      <c r="AA874" s="20"/>
      <c r="AB874" s="20"/>
      <c r="AC874" s="20"/>
      <c r="AD874" s="20"/>
      <c r="AE874" s="20"/>
      <c r="AG874" s="9"/>
      <c r="AH874" s="9"/>
      <c r="AI874" s="10"/>
      <c r="AJ874" s="20"/>
      <c r="AK874" s="20"/>
      <c r="AL874" s="20"/>
      <c r="AM874" s="20"/>
      <c r="AN874" s="20"/>
      <c r="AO874" s="20"/>
      <c r="AP874" s="20"/>
      <c r="AQ874" s="20"/>
      <c r="AS874" s="9"/>
      <c r="AT874" s="9"/>
      <c r="AU874" s="10"/>
      <c r="AV874" s="20"/>
      <c r="AW874" s="20"/>
      <c r="AX874" s="20"/>
      <c r="AY874" s="20"/>
      <c r="AZ874" s="20"/>
      <c r="BA874" s="20"/>
      <c r="BB874" s="20"/>
      <c r="BC874" s="20"/>
      <c r="BE874" s="20">
        <v>0.29696038251366119</v>
      </c>
      <c r="BF874" s="9">
        <v>65.099999999999994</v>
      </c>
      <c r="BG874" s="9">
        <v>64.14715811749079</v>
      </c>
      <c r="BH874" s="9">
        <v>63.347618960491751</v>
      </c>
      <c r="BI874" s="9">
        <v>24.390853227657985</v>
      </c>
      <c r="BJ874" s="9">
        <v>65.299262242008425</v>
      </c>
      <c r="BK874" s="9">
        <v>63.608204948551673</v>
      </c>
      <c r="BL874" s="9">
        <v>60.254032326979271</v>
      </c>
      <c r="BM874" s="9">
        <f ca="1"/>
        <v>63.441729788671552</v>
      </c>
      <c r="BN874" s="9">
        <v>64.448154316529923</v>
      </c>
    </row>
    <row r="875" spans="1:66" x14ac:dyDescent="0.25">
      <c r="A875" s="6">
        <v>75.599999999999994</v>
      </c>
      <c r="B875" s="7" t="b">
        <v>1</v>
      </c>
      <c r="U875" s="9"/>
      <c r="V875" s="9"/>
      <c r="W875" s="10"/>
      <c r="X875" s="20"/>
      <c r="Y875" s="20"/>
      <c r="Z875" s="20"/>
      <c r="AA875" s="20"/>
      <c r="AB875" s="20"/>
      <c r="AC875" s="20"/>
      <c r="AD875" s="20"/>
      <c r="AE875" s="20"/>
      <c r="AG875" s="9"/>
      <c r="AH875" s="9"/>
      <c r="AI875" s="10"/>
      <c r="AJ875" s="20"/>
      <c r="AK875" s="20"/>
      <c r="AL875" s="20"/>
      <c r="AM875" s="20"/>
      <c r="AN875" s="20"/>
      <c r="AO875" s="20"/>
      <c r="AP875" s="20"/>
      <c r="AQ875" s="20"/>
      <c r="AS875" s="9"/>
      <c r="AT875" s="9"/>
      <c r="AU875" s="10"/>
      <c r="AV875" s="20"/>
      <c r="AW875" s="20"/>
      <c r="AX875" s="20"/>
      <c r="AY875" s="20"/>
      <c r="AZ875" s="20"/>
      <c r="BA875" s="20"/>
      <c r="BB875" s="20"/>
      <c r="BC875" s="20"/>
      <c r="BE875" s="20">
        <v>0.29730191256830601</v>
      </c>
      <c r="BF875" s="9">
        <v>65.099999999999994</v>
      </c>
      <c r="BG875" s="9">
        <v>64.156554158969129</v>
      </c>
      <c r="BH875" s="9">
        <v>63.35681055079656</v>
      </c>
      <c r="BI875" s="9">
        <v>24.424490221368405</v>
      </c>
      <c r="BJ875" s="9">
        <v>65.309141455425959</v>
      </c>
      <c r="BK875" s="9">
        <v>63.617473557484637</v>
      </c>
      <c r="BL875" s="9">
        <v>60.267833266507793</v>
      </c>
      <c r="BM875" s="9">
        <f ca="1"/>
        <v>63.450381217538236</v>
      </c>
      <c r="BN875" s="9">
        <v>64.459314945089602</v>
      </c>
    </row>
    <row r="876" spans="1:66" x14ac:dyDescent="0.25">
      <c r="A876" s="6">
        <v>74.900000000000006</v>
      </c>
      <c r="B876" s="7" t="b">
        <v>1</v>
      </c>
      <c r="U876" s="9"/>
      <c r="V876" s="9"/>
      <c r="W876" s="10"/>
      <c r="X876" s="20"/>
      <c r="Y876" s="20"/>
      <c r="Z876" s="20"/>
      <c r="AA876" s="20"/>
      <c r="AB876" s="20"/>
      <c r="AC876" s="20"/>
      <c r="AD876" s="20"/>
      <c r="AE876" s="20"/>
      <c r="AG876" s="9"/>
      <c r="AH876" s="9"/>
      <c r="AI876" s="10"/>
      <c r="AJ876" s="20"/>
      <c r="AK876" s="20"/>
      <c r="AL876" s="20"/>
      <c r="AM876" s="20"/>
      <c r="AN876" s="20"/>
      <c r="AO876" s="20"/>
      <c r="AP876" s="20"/>
      <c r="AQ876" s="20"/>
      <c r="AS876" s="9"/>
      <c r="AT876" s="9"/>
      <c r="AU876" s="10"/>
      <c r="AV876" s="20"/>
      <c r="AW876" s="20"/>
      <c r="AX876" s="20"/>
      <c r="AY876" s="20"/>
      <c r="AZ876" s="20"/>
      <c r="BA876" s="20"/>
      <c r="BB876" s="20"/>
      <c r="BC876" s="20"/>
      <c r="BE876" s="20">
        <v>0.29764344262295084</v>
      </c>
      <c r="BF876" s="9">
        <v>65.099999999999994</v>
      </c>
      <c r="BG876" s="9">
        <v>64.165945269796339</v>
      </c>
      <c r="BH876" s="9">
        <v>63.365998650366173</v>
      </c>
      <c r="BI876" s="9">
        <v>24.458143567531433</v>
      </c>
      <c r="BJ876" s="9">
        <v>65.319013358177486</v>
      </c>
      <c r="BK876" s="9">
        <v>63.626738208663767</v>
      </c>
      <c r="BL876" s="9">
        <v>60.281626281291594</v>
      </c>
      <c r="BM876" s="9">
        <f ca="1"/>
        <v>63.459028070952151</v>
      </c>
      <c r="BN876" s="9">
        <v>64.470469443951032</v>
      </c>
    </row>
    <row r="877" spans="1:66" x14ac:dyDescent="0.25">
      <c r="A877" s="6">
        <v>74.2</v>
      </c>
      <c r="B877" s="7" t="b">
        <v>1</v>
      </c>
      <c r="U877" s="9"/>
      <c r="V877" s="9"/>
      <c r="W877" s="10"/>
      <c r="X877" s="20"/>
      <c r="Y877" s="20"/>
      <c r="Z877" s="20"/>
      <c r="AA877" s="20"/>
      <c r="AB877" s="20"/>
      <c r="AC877" s="20"/>
      <c r="AD877" s="20"/>
      <c r="AE877" s="20"/>
      <c r="AG877" s="9"/>
      <c r="AH877" s="9"/>
      <c r="AI877" s="10"/>
      <c r="AJ877" s="20"/>
      <c r="AK877" s="20"/>
      <c r="AL877" s="20"/>
      <c r="AM877" s="20"/>
      <c r="AN877" s="20"/>
      <c r="AO877" s="20"/>
      <c r="AP877" s="20"/>
      <c r="AQ877" s="20"/>
      <c r="AS877" s="9"/>
      <c r="AT877" s="9"/>
      <c r="AU877" s="10"/>
      <c r="AV877" s="20"/>
      <c r="AW877" s="20"/>
      <c r="AX877" s="20"/>
      <c r="AY877" s="20"/>
      <c r="AZ877" s="20"/>
      <c r="BA877" s="20"/>
      <c r="BB877" s="20"/>
      <c r="BC877" s="20"/>
      <c r="BE877" s="20">
        <v>0.29798497267759561</v>
      </c>
      <c r="BF877" s="9">
        <v>65.2</v>
      </c>
      <c r="BG877" s="9">
        <v>64.175331464266037</v>
      </c>
      <c r="BH877" s="9">
        <v>63.375183271282864</v>
      </c>
      <c r="BI877" s="9">
        <v>24.491813282054132</v>
      </c>
      <c r="BJ877" s="9">
        <v>65.32887796877506</v>
      </c>
      <c r="BK877" s="9">
        <v>63.635998914799778</v>
      </c>
      <c r="BL877" s="9">
        <v>60.295411384966599</v>
      </c>
      <c r="BM877" s="9">
        <f ca="1"/>
        <v>63.46767036072724</v>
      </c>
      <c r="BN877" s="9">
        <v>64.481617827479525</v>
      </c>
    </row>
    <row r="878" spans="1:66" x14ac:dyDescent="0.25">
      <c r="A878" s="6">
        <v>73</v>
      </c>
      <c r="B878" s="7" t="b">
        <v>1</v>
      </c>
      <c r="U878" s="9"/>
      <c r="V878" s="9"/>
      <c r="W878" s="10"/>
      <c r="X878" s="20"/>
      <c r="Y878" s="20"/>
      <c r="Z878" s="20"/>
      <c r="AA878" s="20"/>
      <c r="AB878" s="20"/>
      <c r="AC878" s="20"/>
      <c r="AD878" s="20"/>
      <c r="AE878" s="20"/>
      <c r="AG878" s="9"/>
      <c r="AH878" s="9"/>
      <c r="AI878" s="10"/>
      <c r="AJ878" s="20"/>
      <c r="AK878" s="20"/>
      <c r="AL878" s="20"/>
      <c r="AM878" s="20"/>
      <c r="AN878" s="20"/>
      <c r="AO878" s="20"/>
      <c r="AP878" s="20"/>
      <c r="AQ878" s="20"/>
      <c r="AS878" s="9"/>
      <c r="AT878" s="9"/>
      <c r="AU878" s="10"/>
      <c r="AV878" s="20"/>
      <c r="AW878" s="20"/>
      <c r="AX878" s="20"/>
      <c r="AY878" s="20"/>
      <c r="AZ878" s="20"/>
      <c r="BA878" s="20"/>
      <c r="BB878" s="20"/>
      <c r="BC878" s="20"/>
      <c r="BE878" s="20">
        <v>0.29832650273224043</v>
      </c>
      <c r="BF878" s="9">
        <v>65.2</v>
      </c>
      <c r="BG878" s="9">
        <v>64.184712756630375</v>
      </c>
      <c r="BH878" s="9">
        <v>63.384364425596871</v>
      </c>
      <c r="BI878" s="9">
        <v>24.525499380866783</v>
      </c>
      <c r="BJ878" s="9">
        <v>65.338735305672742</v>
      </c>
      <c r="BK878" s="9">
        <v>63.645255688568568</v>
      </c>
      <c r="BL878" s="9">
        <v>60.309188591129676</v>
      </c>
      <c r="BM878" s="9">
        <f ca="1"/>
        <v>63.476308098643358</v>
      </c>
      <c r="BN878" s="9">
        <v>64.492760109998699</v>
      </c>
    </row>
    <row r="879" spans="1:66" x14ac:dyDescent="0.25">
      <c r="A879" s="6">
        <v>73</v>
      </c>
      <c r="B879" s="7" t="b">
        <v>1</v>
      </c>
      <c r="U879" s="9"/>
      <c r="V879" s="9"/>
      <c r="W879" s="10"/>
      <c r="X879" s="20"/>
      <c r="Y879" s="20"/>
      <c r="Z879" s="20"/>
      <c r="AA879" s="20"/>
      <c r="AB879" s="20"/>
      <c r="AC879" s="20"/>
      <c r="AD879" s="20"/>
      <c r="AE879" s="20"/>
      <c r="AG879" s="9"/>
      <c r="AH879" s="9"/>
      <c r="AI879" s="10"/>
      <c r="AJ879" s="20"/>
      <c r="AK879" s="20"/>
      <c r="AL879" s="20"/>
      <c r="AM879" s="20"/>
      <c r="AN879" s="20"/>
      <c r="AO879" s="20"/>
      <c r="AP879" s="20"/>
      <c r="AQ879" s="20"/>
      <c r="AS879" s="9"/>
      <c r="AT879" s="9"/>
      <c r="AU879" s="10"/>
      <c r="AV879" s="20"/>
      <c r="AW879" s="20"/>
      <c r="AX879" s="20"/>
      <c r="AY879" s="20"/>
      <c r="AZ879" s="20"/>
      <c r="BA879" s="20"/>
      <c r="BB879" s="20"/>
      <c r="BC879" s="20"/>
      <c r="BE879" s="20">
        <v>0.29866803278688525</v>
      </c>
      <c r="BF879" s="9">
        <v>65.2</v>
      </c>
      <c r="BG879" s="9">
        <v>64.194089161100109</v>
      </c>
      <c r="BH879" s="9">
        <v>63.393542125326626</v>
      </c>
      <c r="BI879" s="9">
        <v>24.559201879922949</v>
      </c>
      <c r="BJ879" s="9">
        <v>65.348585387266837</v>
      </c>
      <c r="BK879" s="9">
        <v>63.654508542611346</v>
      </c>
      <c r="BL879" s="9">
        <v>60.32295791333879</v>
      </c>
      <c r="BM879" s="9">
        <f ca="1"/>
        <v>63.484941296446387</v>
      </c>
      <c r="BN879" s="9">
        <v>64.503896305790704</v>
      </c>
    </row>
    <row r="880" spans="1:66" x14ac:dyDescent="0.25">
      <c r="A880" s="6">
        <v>72.8</v>
      </c>
      <c r="B880" s="7" t="b">
        <v>1</v>
      </c>
      <c r="U880" s="9"/>
      <c r="V880" s="9"/>
      <c r="W880" s="10"/>
      <c r="X880" s="20"/>
      <c r="Y880" s="20"/>
      <c r="Z880" s="20"/>
      <c r="AA880" s="20"/>
      <c r="AB880" s="20"/>
      <c r="AC880" s="20"/>
      <c r="AD880" s="20"/>
      <c r="AE880" s="20"/>
      <c r="AG880" s="9"/>
      <c r="AH880" s="9"/>
      <c r="AI880" s="10"/>
      <c r="AJ880" s="20"/>
      <c r="AK880" s="20"/>
      <c r="AL880" s="20"/>
      <c r="AM880" s="20"/>
      <c r="AN880" s="20"/>
      <c r="AO880" s="20"/>
      <c r="AP880" s="20"/>
      <c r="AQ880" s="20"/>
      <c r="AS880" s="9"/>
      <c r="AT880" s="9"/>
      <c r="AU880" s="10"/>
      <c r="AV880" s="20"/>
      <c r="AW880" s="20"/>
      <c r="AX880" s="20"/>
      <c r="AY880" s="20"/>
      <c r="AZ880" s="20"/>
      <c r="BA880" s="20"/>
      <c r="BB880" s="20"/>
      <c r="BC880" s="20"/>
      <c r="BE880" s="20">
        <v>0.29900956284153007</v>
      </c>
      <c r="BF880" s="9">
        <v>65.2</v>
      </c>
      <c r="BG880" s="9">
        <v>64.203460691844867</v>
      </c>
      <c r="BH880" s="9">
        <v>63.402716382458721</v>
      </c>
      <c r="BI880" s="9">
        <v>24.592920795199461</v>
      </c>
      <c r="BJ880" s="9">
        <v>65.358428231896227</v>
      </c>
      <c r="BK880" s="9">
        <v>63.663757489534831</v>
      </c>
      <c r="BL880" s="9">
        <v>60.336719365113161</v>
      </c>
      <c r="BM880" s="9">
        <f ca="1"/>
        <v>63.493569965848394</v>
      </c>
      <c r="BN880" s="9">
        <v>64.515026429096451</v>
      </c>
    </row>
    <row r="881" spans="1:66" x14ac:dyDescent="0.25">
      <c r="A881" s="6">
        <v>72.3</v>
      </c>
      <c r="B881" s="7" t="b">
        <v>1</v>
      </c>
      <c r="U881" s="9"/>
      <c r="V881" s="9"/>
      <c r="W881" s="10"/>
      <c r="X881" s="20"/>
      <c r="Y881" s="20"/>
      <c r="Z881" s="20"/>
      <c r="AA881" s="20"/>
      <c r="AB881" s="20"/>
      <c r="AC881" s="20"/>
      <c r="AD881" s="20"/>
      <c r="AE881" s="20"/>
      <c r="AG881" s="9"/>
      <c r="AH881" s="9"/>
      <c r="AI881" s="10"/>
      <c r="AJ881" s="20"/>
      <c r="AK881" s="20"/>
      <c r="AL881" s="20"/>
      <c r="AM881" s="20"/>
      <c r="AN881" s="20"/>
      <c r="AO881" s="20"/>
      <c r="AP881" s="20"/>
      <c r="AQ881" s="20"/>
      <c r="AS881" s="9"/>
      <c r="AT881" s="9"/>
      <c r="AU881" s="10"/>
      <c r="AV881" s="20"/>
      <c r="AW881" s="20"/>
      <c r="AX881" s="20"/>
      <c r="AY881" s="20"/>
      <c r="AZ881" s="20"/>
      <c r="BA881" s="20"/>
      <c r="BB881" s="20"/>
      <c r="BC881" s="20"/>
      <c r="BE881" s="20">
        <v>0.29935109289617484</v>
      </c>
      <c r="BF881" s="9">
        <v>65.2</v>
      </c>
      <c r="BG881" s="9">
        <v>64.212827362993309</v>
      </c>
      <c r="BH881" s="9">
        <v>63.411887208948272</v>
      </c>
      <c r="BI881" s="9">
        <v>24.62665614269654</v>
      </c>
      <c r="BJ881" s="9">
        <v>65.368263857842592</v>
      </c>
      <c r="BK881" s="9">
        <v>63.67300254191138</v>
      </c>
      <c r="BL881" s="9">
        <v>60.350472959933413</v>
      </c>
      <c r="BM881" s="9">
        <f ca="1"/>
        <v>63.502194118527783</v>
      </c>
      <c r="BN881" s="9">
        <v>64.526150494115711</v>
      </c>
    </row>
    <row r="882" spans="1:66" x14ac:dyDescent="0.25">
      <c r="A882" s="6">
        <v>71.900000000000006</v>
      </c>
      <c r="B882" s="7" t="b">
        <v>1</v>
      </c>
      <c r="U882" s="9"/>
      <c r="V882" s="9"/>
      <c r="W882" s="10"/>
      <c r="X882" s="20"/>
      <c r="Y882" s="20"/>
      <c r="Z882" s="20"/>
      <c r="AA882" s="20"/>
      <c r="AB882" s="20"/>
      <c r="AC882" s="20"/>
      <c r="AD882" s="20"/>
      <c r="AE882" s="20"/>
      <c r="AG882" s="9"/>
      <c r="AH882" s="9"/>
      <c r="AI882" s="10"/>
      <c r="AJ882" s="20"/>
      <c r="AK882" s="20"/>
      <c r="AL882" s="20"/>
      <c r="AM882" s="20"/>
      <c r="AN882" s="20"/>
      <c r="AO882" s="20"/>
      <c r="AP882" s="20"/>
      <c r="AQ882" s="20"/>
      <c r="AS882" s="9"/>
      <c r="AT882" s="9"/>
      <c r="AU882" s="10"/>
      <c r="AV882" s="20"/>
      <c r="AW882" s="20"/>
      <c r="AX882" s="20"/>
      <c r="AY882" s="20"/>
      <c r="AZ882" s="20"/>
      <c r="BA882" s="20"/>
      <c r="BB882" s="20"/>
      <c r="BC882" s="20"/>
      <c r="BE882" s="20">
        <v>0.29969262295081966</v>
      </c>
      <c r="BF882" s="9">
        <v>65.2</v>
      </c>
      <c r="BG882" s="9">
        <v>64.222189188633365</v>
      </c>
      <c r="BH882" s="9">
        <v>63.421054616719047</v>
      </c>
      <c r="BI882" s="9">
        <v>24.660407938437803</v>
      </c>
      <c r="BJ882" s="9">
        <v>65.378092283330631</v>
      </c>
      <c r="BK882" s="9">
        <v>63.682243712279195</v>
      </c>
      <c r="BL882" s="9">
        <v>60.364218711241733</v>
      </c>
      <c r="BM882" s="9">
        <f ca="1"/>
        <v>63.510813766129459</v>
      </c>
      <c r="BN882" s="9">
        <v>64.537268515007298</v>
      </c>
    </row>
    <row r="883" spans="1:66" x14ac:dyDescent="0.25">
      <c r="A883" s="6">
        <v>71.2</v>
      </c>
      <c r="B883" s="7" t="b">
        <v>1</v>
      </c>
      <c r="U883" s="9"/>
      <c r="V883" s="9"/>
      <c r="W883" s="10"/>
      <c r="X883" s="20"/>
      <c r="Y883" s="20"/>
      <c r="Z883" s="20"/>
      <c r="AA883" s="20"/>
      <c r="AB883" s="20"/>
      <c r="AC883" s="20"/>
      <c r="AD883" s="20"/>
      <c r="AE883" s="20"/>
      <c r="AG883" s="9"/>
      <c r="AH883" s="9"/>
      <c r="AI883" s="10"/>
      <c r="AJ883" s="20"/>
      <c r="AK883" s="20"/>
      <c r="AL883" s="20"/>
      <c r="AM883" s="20"/>
      <c r="AN883" s="20"/>
      <c r="AO883" s="20"/>
      <c r="AP883" s="20"/>
      <c r="AQ883" s="20"/>
      <c r="AS883" s="9"/>
      <c r="AT883" s="9"/>
      <c r="AU883" s="10"/>
      <c r="AV883" s="20"/>
      <c r="AW883" s="20"/>
      <c r="AX883" s="20"/>
      <c r="AY883" s="20"/>
      <c r="AZ883" s="20"/>
      <c r="BA883" s="20"/>
      <c r="BB883" s="20"/>
      <c r="BC883" s="20"/>
      <c r="BE883" s="20">
        <v>0.30003415300546449</v>
      </c>
      <c r="BF883" s="9">
        <v>65.3</v>
      </c>
      <c r="BG883" s="9">
        <v>64.231546182812366</v>
      </c>
      <c r="BH883" s="9">
        <v>63.430218617663364</v>
      </c>
      <c r="BI883" s="9">
        <v>24.694176198470331</v>
      </c>
      <c r="BJ883" s="9">
        <v>65.387913526528436</v>
      </c>
      <c r="BK883" s="9">
        <v>63.691481013142415</v>
      </c>
      <c r="BL883" s="9">
        <v>60.377956632442007</v>
      </c>
      <c r="BM883" s="9">
        <f ca="1"/>
        <v>63.519428920264936</v>
      </c>
      <c r="BN883" s="9">
        <v>64.548380505889313</v>
      </c>
    </row>
    <row r="884" spans="1:66" x14ac:dyDescent="0.25">
      <c r="A884" s="6">
        <v>78</v>
      </c>
      <c r="B884" s="7" t="b">
        <v>1</v>
      </c>
      <c r="U884" s="9"/>
      <c r="V884" s="9"/>
      <c r="W884" s="10"/>
      <c r="X884" s="20"/>
      <c r="Y884" s="20"/>
      <c r="Z884" s="20"/>
      <c r="AA884" s="20"/>
      <c r="AB884" s="20"/>
      <c r="AC884" s="20"/>
      <c r="AD884" s="20"/>
      <c r="AE884" s="20"/>
      <c r="AG884" s="9"/>
      <c r="AH884" s="9"/>
      <c r="AI884" s="10"/>
      <c r="AJ884" s="20"/>
      <c r="AK884" s="20"/>
      <c r="AL884" s="20"/>
      <c r="AM884" s="20"/>
      <c r="AN884" s="20"/>
      <c r="AO884" s="20"/>
      <c r="AP884" s="20"/>
      <c r="AQ884" s="20"/>
      <c r="AS884" s="9"/>
      <c r="AT884" s="9"/>
      <c r="AU884" s="10"/>
      <c r="AV884" s="20"/>
      <c r="AW884" s="20"/>
      <c r="AX884" s="20"/>
      <c r="AY884" s="20"/>
      <c r="AZ884" s="20"/>
      <c r="BA884" s="20"/>
      <c r="BB884" s="20"/>
      <c r="BC884" s="20"/>
      <c r="BE884" s="20">
        <v>0.30037568306010931</v>
      </c>
      <c r="BF884" s="9">
        <v>65.3</v>
      </c>
      <c r="BG884" s="9">
        <v>64.24089835953724</v>
      </c>
      <c r="BH884" s="9">
        <v>63.439379223642653</v>
      </c>
      <c r="BI884" s="9">
        <v>24.727960938864687</v>
      </c>
      <c r="BJ884" s="9">
        <v>65.397727605547615</v>
      </c>
      <c r="BK884" s="9">
        <v>63.700714456971347</v>
      </c>
      <c r="BL884" s="9">
        <v>60.391686736900027</v>
      </c>
      <c r="BM884" s="9">
        <f ca="1"/>
        <v>63.528039592512542</v>
      </c>
      <c r="BN884" s="9">
        <v>64.559486480839297</v>
      </c>
    </row>
    <row r="885" spans="1:66" x14ac:dyDescent="0.25">
      <c r="A885" s="6">
        <v>78</v>
      </c>
      <c r="B885" s="7" t="b">
        <v>1</v>
      </c>
      <c r="U885" s="9"/>
      <c r="V885" s="9"/>
      <c r="W885" s="10"/>
      <c r="X885" s="20"/>
      <c r="Y885" s="20"/>
      <c r="Z885" s="20"/>
      <c r="AA885" s="20"/>
      <c r="AB885" s="20"/>
      <c r="AC885" s="20"/>
      <c r="AD885" s="20"/>
      <c r="AE885" s="20"/>
      <c r="AG885" s="9"/>
      <c r="AH885" s="9"/>
      <c r="AI885" s="10"/>
      <c r="AJ885" s="20"/>
      <c r="AK885" s="20"/>
      <c r="AL885" s="20"/>
      <c r="AM885" s="20"/>
      <c r="AN885" s="20"/>
      <c r="AO885" s="20"/>
      <c r="AP885" s="20"/>
      <c r="AQ885" s="20"/>
      <c r="AS885" s="9"/>
      <c r="AT885" s="9"/>
      <c r="AU885" s="10"/>
      <c r="AV885" s="20"/>
      <c r="AW885" s="20"/>
      <c r="AX885" s="20"/>
      <c r="AY885" s="20"/>
      <c r="AZ885" s="20"/>
      <c r="BA885" s="20"/>
      <c r="BB885" s="20"/>
      <c r="BC885" s="20"/>
      <c r="BE885" s="20">
        <v>0.30071721311475408</v>
      </c>
      <c r="BF885" s="9">
        <v>65.3</v>
      </c>
      <c r="BG885" s="9">
        <v>64.250245732774744</v>
      </c>
      <c r="BH885" s="9">
        <v>63.44853644648709</v>
      </c>
      <c r="BI885" s="9">
        <v>24.761762175714956</v>
      </c>
      <c r="BJ885" s="9">
        <v>65.407534538443642</v>
      </c>
      <c r="BK885" s="9">
        <v>63.709944056202595</v>
      </c>
      <c r="BL885" s="9">
        <v>60.405409037943556</v>
      </c>
      <c r="BM885" s="9">
        <f ca="1"/>
        <v>63.536645794417538</v>
      </c>
      <c r="BN885" s="9">
        <v>64.57058645389435</v>
      </c>
    </row>
    <row r="886" spans="1:66" x14ac:dyDescent="0.25">
      <c r="A886" s="6">
        <v>64.8</v>
      </c>
      <c r="B886" s="7" t="b">
        <v>1</v>
      </c>
      <c r="U886" s="9"/>
      <c r="V886" s="9"/>
      <c r="W886" s="10"/>
      <c r="X886" s="20"/>
      <c r="Y886" s="20"/>
      <c r="Z886" s="20"/>
      <c r="AA886" s="20"/>
      <c r="AB886" s="20"/>
      <c r="AC886" s="20"/>
      <c r="AD886" s="20"/>
      <c r="AE886" s="20"/>
      <c r="AG886" s="9"/>
      <c r="AH886" s="9"/>
      <c r="AI886" s="10"/>
      <c r="AJ886" s="20"/>
      <c r="AK886" s="20"/>
      <c r="AL886" s="20"/>
      <c r="AM886" s="20"/>
      <c r="AN886" s="20"/>
      <c r="AO886" s="20"/>
      <c r="AP886" s="20"/>
      <c r="AQ886" s="20"/>
      <c r="AS886" s="9"/>
      <c r="AT886" s="9"/>
      <c r="AU886" s="10"/>
      <c r="AV886" s="20"/>
      <c r="AW886" s="20"/>
      <c r="AX886" s="20"/>
      <c r="AY886" s="20"/>
      <c r="AZ886" s="20"/>
      <c r="BA886" s="20"/>
      <c r="BB886" s="20"/>
      <c r="BC886" s="20"/>
      <c r="BE886" s="20">
        <v>0.3010587431693989</v>
      </c>
      <c r="BF886" s="9">
        <v>65.3</v>
      </c>
      <c r="BG886" s="9">
        <v>64.259588316451612</v>
      </c>
      <c r="BH886" s="9">
        <v>63.457690297996344</v>
      </c>
      <c r="BI886" s="9">
        <v>24.79557992513886</v>
      </c>
      <c r="BJ886" s="9">
        <v>65.417334343216083</v>
      </c>
      <c r="BK886" s="9">
        <v>63.719169823239213</v>
      </c>
      <c r="BL886" s="9">
        <v>60.419123548862551</v>
      </c>
      <c r="BM886" s="9">
        <f ca="1"/>
        <v>63.545247537492259</v>
      </c>
      <c r="BN886" s="9">
        <v>64.581680439051368</v>
      </c>
    </row>
    <row r="887" spans="1:66" x14ac:dyDescent="0.25">
      <c r="A887" s="6">
        <v>64.2</v>
      </c>
      <c r="B887" s="7" t="b">
        <v>1</v>
      </c>
      <c r="U887" s="9"/>
      <c r="V887" s="9"/>
      <c r="W887" s="10"/>
      <c r="X887" s="20"/>
      <c r="Y887" s="20"/>
      <c r="Z887" s="20"/>
      <c r="AA887" s="20"/>
      <c r="AB887" s="20"/>
      <c r="AC887" s="20"/>
      <c r="AD887" s="20"/>
      <c r="AE887" s="20"/>
      <c r="AG887" s="9"/>
      <c r="AH887" s="9"/>
      <c r="AI887" s="10"/>
      <c r="AJ887" s="20"/>
      <c r="AK887" s="20"/>
      <c r="AL887" s="20"/>
      <c r="AM887" s="20"/>
      <c r="AN887" s="20"/>
      <c r="AO887" s="20"/>
      <c r="AP887" s="20"/>
      <c r="AQ887" s="20"/>
      <c r="AS887" s="9"/>
      <c r="AT887" s="9"/>
      <c r="AU887" s="10"/>
      <c r="AV887" s="20"/>
      <c r="AW887" s="20"/>
      <c r="AX887" s="20"/>
      <c r="AY887" s="20"/>
      <c r="AZ887" s="20"/>
      <c r="BA887" s="20"/>
      <c r="BB887" s="20"/>
      <c r="BC887" s="20"/>
      <c r="BE887" s="20">
        <v>0.30140027322404372</v>
      </c>
      <c r="BF887" s="9">
        <v>65.3</v>
      </c>
      <c r="BG887" s="9">
        <v>64.268926124454723</v>
      </c>
      <c r="BH887" s="9">
        <v>63.466840789939155</v>
      </c>
      <c r="BI887" s="9">
        <v>24.829414203277686</v>
      </c>
      <c r="BJ887" s="9">
        <v>65.42712703780883</v>
      </c>
      <c r="BK887" s="9">
        <v>63.728391770450855</v>
      </c>
      <c r="BL887" s="9">
        <v>60.432830282909293</v>
      </c>
      <c r="BM887" s="9">
        <f ca="1"/>
        <v>63.553844833216274</v>
      </c>
      <c r="BN887" s="9">
        <v>64.592768450267201</v>
      </c>
    </row>
    <row r="888" spans="1:66" x14ac:dyDescent="0.25">
      <c r="A888" s="6">
        <v>63.7</v>
      </c>
      <c r="B888" s="7" t="b">
        <v>1</v>
      </c>
      <c r="U888" s="9"/>
      <c r="V888" s="9"/>
      <c r="W888" s="10"/>
      <c r="X888" s="20"/>
      <c r="Y888" s="20"/>
      <c r="Z888" s="20"/>
      <c r="AA888" s="20"/>
      <c r="AB888" s="20"/>
      <c r="AC888" s="20"/>
      <c r="AD888" s="20"/>
      <c r="AE888" s="20"/>
      <c r="AG888" s="9"/>
      <c r="AH888" s="9"/>
      <c r="AI888" s="10"/>
      <c r="AJ888" s="20"/>
      <c r="AK888" s="20"/>
      <c r="AL888" s="20"/>
      <c r="AM888" s="20"/>
      <c r="AN888" s="20"/>
      <c r="AO888" s="20"/>
      <c r="AP888" s="20"/>
      <c r="AQ888" s="20"/>
      <c r="AS888" s="9"/>
      <c r="AT888" s="9"/>
      <c r="AU888" s="10"/>
      <c r="AV888" s="20"/>
      <c r="AW888" s="20"/>
      <c r="AX888" s="20"/>
      <c r="AY888" s="20"/>
      <c r="AZ888" s="20"/>
      <c r="BA888" s="20"/>
      <c r="BB888" s="20"/>
      <c r="BC888" s="20"/>
      <c r="BE888" s="20">
        <v>0.30174180327868855</v>
      </c>
      <c r="BF888" s="9">
        <v>65.3</v>
      </c>
      <c r="BG888" s="9">
        <v>64.278259170631372</v>
      </c>
      <c r="BH888" s="9">
        <v>63.475987934053919</v>
      </c>
      <c r="BI888" s="9">
        <v>24.863265026296464</v>
      </c>
      <c r="BJ888" s="9">
        <v>65.436912640110378</v>
      </c>
      <c r="BK888" s="9">
        <v>63.737609910173965</v>
      </c>
      <c r="BL888" s="9">
        <v>60.446529253298522</v>
      </c>
      <c r="BM888" s="9">
        <f ca="1"/>
        <v>63.562437693036529</v>
      </c>
      <c r="BN888" s="9">
        <v>64.603850501458837</v>
      </c>
    </row>
    <row r="889" spans="1:66" x14ac:dyDescent="0.25">
      <c r="A889" s="6">
        <v>63.3</v>
      </c>
      <c r="B889" s="7" t="b">
        <v>1</v>
      </c>
      <c r="U889" s="9"/>
      <c r="V889" s="9"/>
      <c r="W889" s="10"/>
      <c r="X889" s="20"/>
      <c r="Y889" s="20"/>
      <c r="Z889" s="20"/>
      <c r="AA889" s="20"/>
      <c r="AB889" s="20"/>
      <c r="AC889" s="20"/>
      <c r="AD889" s="20"/>
      <c r="AE889" s="20"/>
      <c r="AG889" s="9"/>
      <c r="AH889" s="9"/>
      <c r="AI889" s="10"/>
      <c r="AJ889" s="20"/>
      <c r="AK889" s="20"/>
      <c r="AL889" s="20"/>
      <c r="AM889" s="20"/>
      <c r="AN889" s="20"/>
      <c r="AO889" s="20"/>
      <c r="AP889" s="20"/>
      <c r="AQ889" s="20"/>
      <c r="AS889" s="9"/>
      <c r="AT889" s="9"/>
      <c r="AU889" s="10"/>
      <c r="AV889" s="20"/>
      <c r="AW889" s="20"/>
      <c r="AX889" s="20"/>
      <c r="AY889" s="20"/>
      <c r="AZ889" s="20"/>
      <c r="BA889" s="20"/>
      <c r="BB889" s="20"/>
      <c r="BC889" s="20"/>
      <c r="BE889" s="20">
        <v>0.30208333333333331</v>
      </c>
      <c r="BF889" s="9">
        <v>65.3</v>
      </c>
      <c r="BG889" s="9">
        <v>64.287587468789326</v>
      </c>
      <c r="BH889" s="9">
        <v>63.485131742048473</v>
      </c>
      <c r="BI889" s="9">
        <v>24.897132410383914</v>
      </c>
      <c r="BJ889" s="9">
        <v>65.446691167954071</v>
      </c>
      <c r="BK889" s="9">
        <v>63.74682425471191</v>
      </c>
      <c r="BL889" s="9">
        <v>60.460220473207585</v>
      </c>
      <c r="BM889" s="9">
        <f ca="1"/>
        <v>63.571026128367507</v>
      </c>
      <c r="BN889" s="9">
        <v>64.614926606503545</v>
      </c>
    </row>
    <row r="890" spans="1:66" x14ac:dyDescent="0.25">
      <c r="A890" s="6">
        <v>62.6</v>
      </c>
      <c r="B890" s="7" t="b">
        <v>1</v>
      </c>
      <c r="U890" s="9"/>
      <c r="V890" s="9"/>
      <c r="W890" s="10"/>
      <c r="X890" s="20"/>
      <c r="Y890" s="20"/>
      <c r="Z890" s="20"/>
      <c r="AA890" s="20"/>
      <c r="AB890" s="20"/>
      <c r="AC890" s="20"/>
      <c r="AD890" s="20"/>
      <c r="AE890" s="20"/>
      <c r="AG890" s="9"/>
      <c r="AH890" s="9"/>
      <c r="AI890" s="10"/>
      <c r="AJ890" s="20"/>
      <c r="AK890" s="20"/>
      <c r="AL890" s="20"/>
      <c r="AM890" s="20"/>
      <c r="AN890" s="20"/>
      <c r="AO890" s="20"/>
      <c r="AP890" s="20"/>
      <c r="AQ890" s="20"/>
      <c r="AS890" s="9"/>
      <c r="AT890" s="9"/>
      <c r="AU890" s="10"/>
      <c r="AV890" s="20"/>
      <c r="AW890" s="20"/>
      <c r="AX890" s="20"/>
      <c r="AY890" s="20"/>
      <c r="AZ890" s="20"/>
      <c r="BA890" s="20"/>
      <c r="BB890" s="20"/>
      <c r="BC890" s="20"/>
      <c r="BE890" s="20">
        <v>0.30242486338797814</v>
      </c>
      <c r="BF890" s="9">
        <v>65.400000000000006</v>
      </c>
      <c r="BG890" s="9">
        <v>64.296911032697125</v>
      </c>
      <c r="BH890" s="9">
        <v>63.494272225600589</v>
      </c>
      <c r="BI890" s="9">
        <v>24.931016371752548</v>
      </c>
      <c r="BJ890" s="9">
        <v>65.456462639118342</v>
      </c>
      <c r="BK890" s="9">
        <v>63.756034816335138</v>
      </c>
      <c r="BL890" s="9">
        <v>60.47390395577662</v>
      </c>
      <c r="BM890" s="9">
        <f ca="1"/>
        <v>63.579610150591314</v>
      </c>
      <c r="BN890" s="9">
        <v>64.625996779239046</v>
      </c>
    </row>
    <row r="891" spans="1:66" x14ac:dyDescent="0.25">
      <c r="A891" s="6">
        <v>61.8</v>
      </c>
      <c r="B891" s="7" t="b">
        <v>1</v>
      </c>
      <c r="U891" s="9"/>
      <c r="V891" s="9"/>
      <c r="W891" s="10"/>
      <c r="X891" s="20"/>
      <c r="Y891" s="20"/>
      <c r="Z891" s="20"/>
      <c r="AA891" s="20"/>
      <c r="AB891" s="20"/>
      <c r="AC891" s="20"/>
      <c r="AD891" s="20"/>
      <c r="AE891" s="20"/>
      <c r="AG891" s="9"/>
      <c r="AH891" s="9"/>
      <c r="AI891" s="10"/>
      <c r="AJ891" s="20"/>
      <c r="AK891" s="20"/>
      <c r="AL891" s="20"/>
      <c r="AM891" s="20"/>
      <c r="AN891" s="20"/>
      <c r="AO891" s="20"/>
      <c r="AP891" s="20"/>
      <c r="AQ891" s="20"/>
      <c r="AS891" s="9"/>
      <c r="AT891" s="9"/>
      <c r="AU891" s="10"/>
      <c r="AV891" s="20"/>
      <c r="AW891" s="20"/>
      <c r="AX891" s="20"/>
      <c r="AY891" s="20"/>
      <c r="AZ891" s="20"/>
      <c r="BA891" s="20"/>
      <c r="BB891" s="20"/>
      <c r="BC891" s="20"/>
      <c r="BE891" s="20">
        <v>0.30276639344262296</v>
      </c>
      <c r="BF891" s="9">
        <v>65.400000000000006</v>
      </c>
      <c r="BG891" s="9">
        <v>64.306229876084174</v>
      </c>
      <c r="BH891" s="9">
        <v>63.50340939635786</v>
      </c>
      <c r="BI891" s="9">
        <v>24.964916926638672</v>
      </c>
      <c r="BJ891" s="9">
        <v>65.466227071326969</v>
      </c>
      <c r="BK891" s="9">
        <v>63.765241607281318</v>
      </c>
      <c r="BL891" s="9">
        <v>60.487579714108648</v>
      </c>
      <c r="BM891" s="9">
        <f ca="1"/>
        <v>63.588189771057912</v>
      </c>
      <c r="BN891" s="9">
        <v>64.637061033463738</v>
      </c>
    </row>
    <row r="892" spans="1:66" x14ac:dyDescent="0.25">
      <c r="A892" s="6">
        <v>68</v>
      </c>
      <c r="B892" s="7" t="b">
        <v>1</v>
      </c>
      <c r="U892" s="9"/>
      <c r="V892" s="9"/>
      <c r="W892" s="10"/>
      <c r="X892" s="20"/>
      <c r="Y892" s="20"/>
      <c r="Z892" s="20"/>
      <c r="AA892" s="20"/>
      <c r="AB892" s="20"/>
      <c r="AC892" s="20"/>
      <c r="AD892" s="20"/>
      <c r="AE892" s="20"/>
      <c r="AG892" s="9"/>
      <c r="AH892" s="9"/>
      <c r="AI892" s="10"/>
      <c r="AJ892" s="20"/>
      <c r="AK892" s="20"/>
      <c r="AL892" s="20"/>
      <c r="AM892" s="20"/>
      <c r="AN892" s="20"/>
      <c r="AO892" s="20"/>
      <c r="AP892" s="20"/>
      <c r="AQ892" s="20"/>
      <c r="AS892" s="9"/>
      <c r="AT892" s="9"/>
      <c r="AU892" s="10"/>
      <c r="AV892" s="20"/>
      <c r="AW892" s="20"/>
      <c r="AX892" s="20"/>
      <c r="AY892" s="20"/>
      <c r="AZ892" s="20"/>
      <c r="BA892" s="20"/>
      <c r="BB892" s="20"/>
      <c r="BC892" s="20"/>
      <c r="BE892" s="20">
        <v>0.30310792349726778</v>
      </c>
      <c r="BF892" s="9">
        <v>65.400000000000006</v>
      </c>
      <c r="BG892" s="9">
        <v>64.315544012640999</v>
      </c>
      <c r="BH892" s="9">
        <v>63.512543265937857</v>
      </c>
      <c r="BI892" s="9">
        <v>24.998834091302466</v>
      </c>
      <c r="BJ892" s="9">
        <v>65.475984482249316</v>
      </c>
      <c r="BK892" s="9">
        <v>63.774444639755529</v>
      </c>
      <c r="BL892" s="9">
        <v>60.501247761269781</v>
      </c>
      <c r="BM892" s="9">
        <f ca="1"/>
        <v>63.596765001085181</v>
      </c>
      <c r="BN892" s="9">
        <v>64.648119382936812</v>
      </c>
    </row>
    <row r="893" spans="1:66" x14ac:dyDescent="0.25">
      <c r="A893" s="6">
        <v>59.8</v>
      </c>
      <c r="B893" s="7" t="b">
        <v>1</v>
      </c>
      <c r="U893" s="9"/>
      <c r="V893" s="9"/>
      <c r="W893" s="10"/>
      <c r="X893" s="20"/>
      <c r="Y893" s="20"/>
      <c r="Z893" s="20"/>
      <c r="AA893" s="20"/>
      <c r="AB893" s="20"/>
      <c r="AC893" s="20"/>
      <c r="AD893" s="20"/>
      <c r="AE893" s="20"/>
      <c r="AG893" s="9"/>
      <c r="AH893" s="9"/>
      <c r="AI893" s="10"/>
      <c r="AJ893" s="20"/>
      <c r="AK893" s="20"/>
      <c r="AL893" s="20"/>
      <c r="AM893" s="20"/>
      <c r="AN893" s="20"/>
      <c r="AO893" s="20"/>
      <c r="AP893" s="20"/>
      <c r="AQ893" s="20"/>
      <c r="AS893" s="9"/>
      <c r="AT893" s="9"/>
      <c r="AU893" s="10"/>
      <c r="AV893" s="20"/>
      <c r="AW893" s="20"/>
      <c r="AX893" s="20"/>
      <c r="AY893" s="20"/>
      <c r="AZ893" s="20"/>
      <c r="BA893" s="20"/>
      <c r="BB893" s="20"/>
      <c r="BC893" s="20"/>
      <c r="BE893" s="20">
        <v>0.30344945355191255</v>
      </c>
      <c r="BF893" s="9">
        <v>65.400000000000006</v>
      </c>
      <c r="BG893" s="9">
        <v>64.324853456019355</v>
      </c>
      <c r="BH893" s="9">
        <v>63.521673845928468</v>
      </c>
      <c r="BI893" s="9">
        <v>25.03276788202804</v>
      </c>
      <c r="BJ893" s="9">
        <v>65.485734889500591</v>
      </c>
      <c r="BK893" s="9">
        <v>63.783643925930392</v>
      </c>
      <c r="BL893" s="9">
        <v>60.514908110289312</v>
      </c>
      <c r="BM893" s="9">
        <f ca="1"/>
        <v>63.60533585195914</v>
      </c>
      <c r="BN893" s="9">
        <v>64.659171841378424</v>
      </c>
    </row>
    <row r="894" spans="1:66" x14ac:dyDescent="0.25">
      <c r="A894" s="6">
        <v>58.5</v>
      </c>
      <c r="B894" s="7" t="b">
        <v>1</v>
      </c>
      <c r="U894" s="9"/>
      <c r="V894" s="9"/>
      <c r="W894" s="10"/>
      <c r="X894" s="20"/>
      <c r="Y894" s="20"/>
      <c r="Z894" s="20"/>
      <c r="AA894" s="20"/>
      <c r="AB894" s="20"/>
      <c r="AC894" s="20"/>
      <c r="AD894" s="20"/>
      <c r="AE894" s="20"/>
      <c r="AG894" s="9"/>
      <c r="AH894" s="9"/>
      <c r="AI894" s="10"/>
      <c r="AJ894" s="20"/>
      <c r="AK894" s="20"/>
      <c r="AL894" s="20"/>
      <c r="AM894" s="20"/>
      <c r="AN894" s="20"/>
      <c r="AO894" s="20"/>
      <c r="AP894" s="20"/>
      <c r="AQ894" s="20"/>
      <c r="AS894" s="9"/>
      <c r="AT894" s="9"/>
      <c r="AU894" s="10"/>
      <c r="AV894" s="20"/>
      <c r="AW894" s="20"/>
      <c r="AX894" s="20"/>
      <c r="AY894" s="20"/>
      <c r="AZ894" s="20"/>
      <c r="BA894" s="20"/>
      <c r="BB894" s="20"/>
      <c r="BC894" s="20"/>
      <c r="BE894" s="20">
        <v>0.30379098360655737</v>
      </c>
      <c r="BF894" s="9">
        <v>65.400000000000006</v>
      </c>
      <c r="BG894" s="9">
        <v>64.33415821983246</v>
      </c>
      <c r="BH894" s="9">
        <v>63.530801147887885</v>
      </c>
      <c r="BI894" s="9">
        <v>25.066718315123442</v>
      </c>
      <c r="BJ894" s="9">
        <v>65.495478310642056</v>
      </c>
      <c r="BK894" s="9">
        <v>63.792839477946188</v>
      </c>
      <c r="BL894" s="9">
        <v>60.528560774159899</v>
      </c>
      <c r="BM894" s="9">
        <f ca="1"/>
        <v>63.613902334933968</v>
      </c>
      <c r="BN894" s="9">
        <v>64.670218422469887</v>
      </c>
    </row>
    <row r="895" spans="1:66" x14ac:dyDescent="0.25">
      <c r="A895" s="6">
        <v>57.2</v>
      </c>
      <c r="B895" s="7" t="b">
        <v>1</v>
      </c>
      <c r="U895" s="9"/>
      <c r="V895" s="9"/>
      <c r="W895" s="10"/>
      <c r="X895" s="20"/>
      <c r="Y895" s="20"/>
      <c r="Z895" s="20"/>
      <c r="AA895" s="20"/>
      <c r="AB895" s="20"/>
      <c r="AC895" s="20"/>
      <c r="AD895" s="20"/>
      <c r="AE895" s="20"/>
      <c r="AG895" s="9"/>
      <c r="AH895" s="9"/>
      <c r="AI895" s="10"/>
      <c r="AJ895" s="20"/>
      <c r="AK895" s="20"/>
      <c r="AL895" s="20"/>
      <c r="AM895" s="20"/>
      <c r="AN895" s="20"/>
      <c r="AO895" s="20"/>
      <c r="AP895" s="20"/>
      <c r="AQ895" s="20"/>
      <c r="AS895" s="9"/>
      <c r="AT895" s="9"/>
      <c r="AU895" s="10"/>
      <c r="AV895" s="20"/>
      <c r="AW895" s="20"/>
      <c r="AX895" s="20"/>
      <c r="AY895" s="20"/>
      <c r="AZ895" s="20"/>
      <c r="BA895" s="20"/>
      <c r="BB895" s="20"/>
      <c r="BC895" s="20"/>
      <c r="BE895" s="20">
        <v>0.3041325136612022</v>
      </c>
      <c r="BF895" s="9">
        <v>65.400000000000006</v>
      </c>
      <c r="BG895" s="9">
        <v>64.343458317655148</v>
      </c>
      <c r="BH895" s="9">
        <v>63.539925183344671</v>
      </c>
      <c r="BI895" s="9">
        <v>25.100685406920746</v>
      </c>
      <c r="BJ895" s="9">
        <v>65.505214763181343</v>
      </c>
      <c r="BK895" s="9">
        <v>63.802031307911093</v>
      </c>
      <c r="BL895" s="9">
        <v>60.542205765837664</v>
      </c>
      <c r="BM895" s="9">
        <f ca="1"/>
        <v>63.622464461232298</v>
      </c>
      <c r="BN895" s="9">
        <v>64.68125913985385</v>
      </c>
    </row>
    <row r="896" spans="1:66" x14ac:dyDescent="0.25">
      <c r="A896" s="6">
        <v>56</v>
      </c>
      <c r="B896" s="7" t="b">
        <v>1</v>
      </c>
      <c r="U896" s="9"/>
      <c r="V896" s="9"/>
      <c r="W896" s="10"/>
      <c r="X896" s="20"/>
      <c r="Y896" s="20"/>
      <c r="Z896" s="20"/>
      <c r="AA896" s="20"/>
      <c r="AB896" s="20"/>
      <c r="AC896" s="20"/>
      <c r="AD896" s="20"/>
      <c r="AE896" s="20"/>
      <c r="AG896" s="9"/>
      <c r="AH896" s="9"/>
      <c r="AI896" s="10"/>
      <c r="AJ896" s="20"/>
      <c r="AK896" s="20"/>
      <c r="AL896" s="20"/>
      <c r="AM896" s="20"/>
      <c r="AN896" s="20"/>
      <c r="AO896" s="20"/>
      <c r="AP896" s="20"/>
      <c r="AQ896" s="20"/>
      <c r="AS896" s="9"/>
      <c r="AT896" s="9"/>
      <c r="AU896" s="10"/>
      <c r="AV896" s="20"/>
      <c r="AW896" s="20"/>
      <c r="AX896" s="20"/>
      <c r="AY896" s="20"/>
      <c r="AZ896" s="20"/>
      <c r="BA896" s="20"/>
      <c r="BB896" s="20"/>
      <c r="BC896" s="20"/>
      <c r="BE896" s="20">
        <v>0.30447404371584702</v>
      </c>
      <c r="BF896" s="9">
        <v>65.400000000000006</v>
      </c>
      <c r="BG896" s="9">
        <v>64.35275376302404</v>
      </c>
      <c r="BH896" s="9">
        <v>63.549045963798129</v>
      </c>
      <c r="BI896" s="9">
        <v>25.134669173776061</v>
      </c>
      <c r="BJ896" s="9">
        <v>65.514944264572591</v>
      </c>
      <c r="BK896" s="9">
        <v>63.811219427901243</v>
      </c>
      <c r="BL896" s="9">
        <v>60.555843098242406</v>
      </c>
      <c r="BM896" s="9">
        <f ca="1"/>
        <v>63.631022242045233</v>
      </c>
      <c r="BN896" s="9">
        <v>64.692294007134393</v>
      </c>
    </row>
    <row r="897" spans="1:66" x14ac:dyDescent="0.25">
      <c r="A897" s="6">
        <v>55</v>
      </c>
      <c r="B897" s="7" t="b">
        <v>1</v>
      </c>
      <c r="U897" s="9"/>
      <c r="V897" s="9"/>
      <c r="W897" s="10"/>
      <c r="X897" s="20"/>
      <c r="Y897" s="20"/>
      <c r="Z897" s="20"/>
      <c r="AA897" s="20"/>
      <c r="AB897" s="20"/>
      <c r="AC897" s="20"/>
      <c r="AD897" s="20"/>
      <c r="AE897" s="20"/>
      <c r="AG897" s="9"/>
      <c r="AH897" s="9"/>
      <c r="AI897" s="10"/>
      <c r="AJ897" s="20"/>
      <c r="AK897" s="20"/>
      <c r="AL897" s="20"/>
      <c r="AM897" s="20"/>
      <c r="AN897" s="20"/>
      <c r="AO897" s="20"/>
      <c r="AP897" s="20"/>
      <c r="AQ897" s="20"/>
      <c r="AS897" s="9"/>
      <c r="AT897" s="9"/>
      <c r="AU897" s="10"/>
      <c r="AV897" s="20"/>
      <c r="AW897" s="20"/>
      <c r="AX897" s="20"/>
      <c r="AY897" s="20"/>
      <c r="AZ897" s="20"/>
      <c r="BA897" s="20"/>
      <c r="BB897" s="20"/>
      <c r="BC897" s="20"/>
      <c r="BE897" s="20">
        <v>0.30481557377049179</v>
      </c>
      <c r="BF897" s="9">
        <v>65.400000000000006</v>
      </c>
      <c r="BG897" s="9">
        <v>64.362044569437728</v>
      </c>
      <c r="BH897" s="9">
        <v>63.558163500718258</v>
      </c>
      <c r="BI897" s="9">
        <v>25.168669632069587</v>
      </c>
      <c r="BJ897" s="9">
        <v>65.524666832216766</v>
      </c>
      <c r="BK897" s="9">
        <v>63.820403849960925</v>
      </c>
      <c r="BL897" s="9">
        <v>60.569472784257677</v>
      </c>
      <c r="BM897" s="9">
        <f ca="1"/>
        <v>63.639575688532545</v>
      </c>
      <c r="BN897" s="9">
        <v>64.703323037877269</v>
      </c>
    </row>
    <row r="898" spans="1:66" x14ac:dyDescent="0.25">
      <c r="A898" s="6">
        <v>54</v>
      </c>
      <c r="B898" s="7" t="b">
        <v>1</v>
      </c>
      <c r="U898" s="9"/>
      <c r="V898" s="9"/>
      <c r="W898" s="10"/>
      <c r="X898" s="20"/>
      <c r="Y898" s="20"/>
      <c r="Z898" s="20"/>
      <c r="AA898" s="20"/>
      <c r="AB898" s="20"/>
      <c r="AC898" s="20"/>
      <c r="AD898" s="20"/>
      <c r="AE898" s="20"/>
      <c r="AG898" s="9"/>
      <c r="AH898" s="9"/>
      <c r="AI898" s="10"/>
      <c r="AJ898" s="20"/>
      <c r="AK898" s="20"/>
      <c r="AL898" s="20"/>
      <c r="AM898" s="20"/>
      <c r="AN898" s="20"/>
      <c r="AO898" s="20"/>
      <c r="AP898" s="20"/>
      <c r="AQ898" s="20"/>
      <c r="AS898" s="9"/>
      <c r="AT898" s="9"/>
      <c r="AU898" s="10"/>
      <c r="AV898" s="20"/>
      <c r="AW898" s="20"/>
      <c r="AX898" s="20"/>
      <c r="AY898" s="20"/>
      <c r="AZ898" s="20"/>
      <c r="BA898" s="20"/>
      <c r="BB898" s="20"/>
      <c r="BC898" s="20"/>
      <c r="BE898" s="20">
        <v>0.30515710382513661</v>
      </c>
      <c r="BF898" s="9">
        <v>65.400000000000006</v>
      </c>
      <c r="BG898" s="9">
        <v>64.371330750356975</v>
      </c>
      <c r="BH898" s="9">
        <v>63.567277805545949</v>
      </c>
      <c r="BI898" s="9">
        <v>25.202686798205701</v>
      </c>
      <c r="BJ898" s="9">
        <v>65.534382483461869</v>
      </c>
      <c r="BK898" s="9">
        <v>63.829584586102733</v>
      </c>
      <c r="BL898" s="9">
        <v>60.58309483673095</v>
      </c>
      <c r="BM898" s="9">
        <f ca="1"/>
        <v>63.648124811822804</v>
      </c>
      <c r="BN898" s="9">
        <v>64.714346245610045</v>
      </c>
    </row>
    <row r="899" spans="1:66" x14ac:dyDescent="0.25">
      <c r="A899" s="6">
        <v>53.2</v>
      </c>
      <c r="B899" s="7" t="b">
        <v>1</v>
      </c>
      <c r="U899" s="9"/>
      <c r="V899" s="9"/>
      <c r="W899" s="10"/>
      <c r="X899" s="20"/>
      <c r="Y899" s="20"/>
      <c r="Z899" s="20"/>
      <c r="AA899" s="20"/>
      <c r="AB899" s="20"/>
      <c r="AC899" s="20"/>
      <c r="AD899" s="20"/>
      <c r="AE899" s="20"/>
      <c r="AG899" s="9"/>
      <c r="AH899" s="9"/>
      <c r="AI899" s="10"/>
      <c r="AJ899" s="20"/>
      <c r="AK899" s="20"/>
      <c r="AL899" s="20"/>
      <c r="AM899" s="20"/>
      <c r="AN899" s="20"/>
      <c r="AO899" s="20"/>
      <c r="AP899" s="20"/>
      <c r="AQ899" s="20"/>
      <c r="AS899" s="9"/>
      <c r="AT899" s="9"/>
      <c r="AU899" s="10"/>
      <c r="AV899" s="20"/>
      <c r="AW899" s="20"/>
      <c r="AX899" s="20"/>
      <c r="AY899" s="20"/>
      <c r="AZ899" s="20"/>
      <c r="BA899" s="20"/>
      <c r="BB899" s="20"/>
      <c r="BC899" s="20"/>
      <c r="BE899" s="20">
        <v>0.30549863387978143</v>
      </c>
      <c r="BF899" s="9">
        <v>65.5</v>
      </c>
      <c r="BG899" s="9">
        <v>64.380612319204815</v>
      </c>
      <c r="BH899" s="9">
        <v>63.576388889693085</v>
      </c>
      <c r="BI899" s="9">
        <v>25.236720688612952</v>
      </c>
      <c r="BJ899" s="9">
        <v>65.544091235603176</v>
      </c>
      <c r="BK899" s="9">
        <v>63.838761648307681</v>
      </c>
      <c r="BL899" s="9">
        <v>60.596709268473788</v>
      </c>
      <c r="BM899" s="9">
        <f ca="1"/>
        <v>63.656669623013507</v>
      </c>
      <c r="BN899" s="9">
        <v>64.725363643822263</v>
      </c>
    </row>
    <row r="900" spans="1:66" x14ac:dyDescent="0.25">
      <c r="A900" s="6">
        <v>52.5</v>
      </c>
      <c r="B900" s="7" t="b">
        <v>1</v>
      </c>
      <c r="U900" s="9"/>
      <c r="V900" s="9"/>
      <c r="W900" s="10"/>
      <c r="X900" s="20"/>
      <c r="Y900" s="20"/>
      <c r="Z900" s="20"/>
      <c r="AA900" s="20"/>
      <c r="AB900" s="20"/>
      <c r="AC900" s="20"/>
      <c r="AD900" s="20"/>
      <c r="AE900" s="20"/>
      <c r="AG900" s="9"/>
      <c r="AH900" s="9"/>
      <c r="AI900" s="10"/>
      <c r="AJ900" s="20"/>
      <c r="AK900" s="20"/>
      <c r="AL900" s="20"/>
      <c r="AM900" s="20"/>
      <c r="AN900" s="20"/>
      <c r="AO900" s="20"/>
      <c r="AP900" s="20"/>
      <c r="AQ900" s="20"/>
      <c r="AS900" s="9"/>
      <c r="AT900" s="9"/>
      <c r="AU900" s="10"/>
      <c r="AV900" s="20"/>
      <c r="AW900" s="20"/>
      <c r="AX900" s="20"/>
      <c r="AY900" s="20"/>
      <c r="AZ900" s="20"/>
      <c r="BA900" s="20"/>
      <c r="BB900" s="20"/>
      <c r="BC900" s="20"/>
      <c r="BE900" s="20">
        <v>0.30584016393442626</v>
      </c>
      <c r="BF900" s="9">
        <v>65.5</v>
      </c>
      <c r="BG900" s="9">
        <v>64.38988928936682</v>
      </c>
      <c r="BH900" s="9">
        <v>63.58549676454281</v>
      </c>
      <c r="BI900" s="9">
        <v>25.270771319744163</v>
      </c>
      <c r="BJ900" s="9">
        <v>65.553793105883486</v>
      </c>
      <c r="BK900" s="9">
        <v>63.847935048525414</v>
      </c>
      <c r="BL900" s="9">
        <v>60.610316092261925</v>
      </c>
      <c r="BM900" s="9">
        <f ca="1"/>
        <v>63.665210133171215</v>
      </c>
      <c r="BN900" s="9">
        <v>64.736375245965561</v>
      </c>
    </row>
    <row r="901" spans="1:66" x14ac:dyDescent="0.25">
      <c r="A901" s="6">
        <v>51.2</v>
      </c>
      <c r="B901" s="7" t="b">
        <v>1</v>
      </c>
      <c r="U901" s="9"/>
      <c r="V901" s="9"/>
      <c r="W901" s="10"/>
      <c r="X901" s="20"/>
      <c r="Y901" s="20"/>
      <c r="Z901" s="20"/>
      <c r="AA901" s="20"/>
      <c r="AB901" s="20"/>
      <c r="AC901" s="20"/>
      <c r="AD901" s="20"/>
      <c r="AE901" s="20"/>
      <c r="AG901" s="9"/>
      <c r="AH901" s="9"/>
      <c r="AI901" s="10"/>
      <c r="AJ901" s="20"/>
      <c r="AK901" s="20"/>
      <c r="AL901" s="20"/>
      <c r="AM901" s="20"/>
      <c r="AN901" s="20"/>
      <c r="AO901" s="20"/>
      <c r="AP901" s="20"/>
      <c r="AQ901" s="20"/>
      <c r="AS901" s="9"/>
      <c r="AT901" s="9"/>
      <c r="AU901" s="10"/>
      <c r="AV901" s="20"/>
      <c r="AW901" s="20"/>
      <c r="AX901" s="20"/>
      <c r="AY901" s="20"/>
      <c r="AZ901" s="20"/>
      <c r="BA901" s="20"/>
      <c r="BB901" s="20"/>
      <c r="BC901" s="20"/>
      <c r="BE901" s="20">
        <v>0.30618169398907102</v>
      </c>
      <c r="BF901" s="9">
        <v>65.5</v>
      </c>
      <c r="BG901" s="9">
        <v>64.39916167419122</v>
      </c>
      <c r="BH901" s="9">
        <v>63.594601441449434</v>
      </c>
      <c r="BI901" s="9">
        <v>25.304838708076396</v>
      </c>
      <c r="BJ901" s="9">
        <v>65.563488111493342</v>
      </c>
      <c r="BK901" s="9">
        <v>63.857104798674236</v>
      </c>
      <c r="BL901" s="9">
        <v>60.623915320835451</v>
      </c>
      <c r="BM901" s="9">
        <f ca="1"/>
        <v>63.67374635333168</v>
      </c>
      <c r="BN901" s="9">
        <v>64.747381065453936</v>
      </c>
    </row>
    <row r="902" spans="1:66" x14ac:dyDescent="0.25">
      <c r="A902" s="6">
        <v>69.900000000000006</v>
      </c>
      <c r="B902" s="7" t="b">
        <v>1</v>
      </c>
      <c r="U902" s="9"/>
      <c r="V902" s="9"/>
      <c r="W902" s="10"/>
      <c r="X902" s="20"/>
      <c r="Y902" s="20"/>
      <c r="Z902" s="20"/>
      <c r="AA902" s="20"/>
      <c r="AB902" s="20"/>
      <c r="AC902" s="20"/>
      <c r="AD902" s="20"/>
      <c r="AE902" s="20"/>
      <c r="AG902" s="9"/>
      <c r="AH902" s="9"/>
      <c r="AI902" s="10"/>
      <c r="AJ902" s="20"/>
      <c r="AK902" s="20"/>
      <c r="AL902" s="20"/>
      <c r="AM902" s="20"/>
      <c r="AN902" s="20"/>
      <c r="AO902" s="20"/>
      <c r="AP902" s="20"/>
      <c r="AQ902" s="20"/>
      <c r="AS902" s="9"/>
      <c r="AT902" s="9"/>
      <c r="AU902" s="10"/>
      <c r="AV902" s="20"/>
      <c r="AW902" s="20"/>
      <c r="AX902" s="20"/>
      <c r="AY902" s="20"/>
      <c r="AZ902" s="20"/>
      <c r="BA902" s="20"/>
      <c r="BB902" s="20"/>
      <c r="BC902" s="20"/>
      <c r="BE902" s="20">
        <v>0.30652322404371585</v>
      </c>
      <c r="BF902" s="9">
        <v>65.5</v>
      </c>
      <c r="BG902" s="9">
        <v>64.40842948698905</v>
      </c>
      <c r="BH902" s="9">
        <v>63.603702931738852</v>
      </c>
      <c r="BI902" s="9">
        <v>25.338922870111109</v>
      </c>
      <c r="BJ902" s="9">
        <v>65.573176269571263</v>
      </c>
      <c r="BK902" s="9">
        <v>63.866270910641404</v>
      </c>
      <c r="BL902" s="9">
        <v>60.637506966898947</v>
      </c>
      <c r="BM902" s="9">
        <f ca="1"/>
        <v>63.682278294500023</v>
      </c>
      <c r="BN902" s="9">
        <v>64.758381115663795</v>
      </c>
    </row>
    <row r="903" spans="1:66" x14ac:dyDescent="0.25">
      <c r="A903" s="6">
        <v>69.7</v>
      </c>
      <c r="B903" s="7" t="b">
        <v>1</v>
      </c>
      <c r="U903" s="9"/>
      <c r="V903" s="9"/>
      <c r="W903" s="10"/>
      <c r="X903" s="20"/>
      <c r="Y903" s="20"/>
      <c r="Z903" s="20"/>
      <c r="AA903" s="20"/>
      <c r="AB903" s="20"/>
      <c r="AC903" s="20"/>
      <c r="AD903" s="20"/>
      <c r="AE903" s="20"/>
      <c r="AG903" s="9"/>
      <c r="AH903" s="9"/>
      <c r="AI903" s="10"/>
      <c r="AJ903" s="20"/>
      <c r="AK903" s="20"/>
      <c r="AL903" s="20"/>
      <c r="AM903" s="20"/>
      <c r="AN903" s="20"/>
      <c r="AO903" s="20"/>
      <c r="AP903" s="20"/>
      <c r="AQ903" s="20"/>
      <c r="AS903" s="9"/>
      <c r="AT903" s="9"/>
      <c r="AU903" s="10"/>
      <c r="AV903" s="20"/>
      <c r="AW903" s="20"/>
      <c r="AX903" s="20"/>
      <c r="AY903" s="20"/>
      <c r="AZ903" s="20"/>
      <c r="BA903" s="20"/>
      <c r="BB903" s="20"/>
      <c r="BC903" s="20"/>
      <c r="BE903" s="20">
        <v>0.30686475409836067</v>
      </c>
      <c r="BF903" s="9">
        <v>65.5</v>
      </c>
      <c r="BG903" s="9">
        <v>64.417692741034372</v>
      </c>
      <c r="BH903" s="9">
        <v>63.612801246708429</v>
      </c>
      <c r="BI903" s="9">
        <v>25.37302382237409</v>
      </c>
      <c r="BJ903" s="9">
        <v>65.582857597203997</v>
      </c>
      <c r="BK903" s="9">
        <v>63.875433396283185</v>
      </c>
      <c r="BL903" s="9">
        <v>60.651091043121603</v>
      </c>
      <c r="BM903" s="9">
        <f ca="1"/>
        <v>63.690805967650832</v>
      </c>
      <c r="BN903" s="9">
        <v>64.76937540993417</v>
      </c>
    </row>
    <row r="904" spans="1:66" x14ac:dyDescent="0.25">
      <c r="A904" s="6">
        <v>69.599999999999994</v>
      </c>
      <c r="B904" s="7" t="b">
        <v>1</v>
      </c>
      <c r="U904" s="9"/>
      <c r="V904" s="9"/>
      <c r="W904" s="10"/>
      <c r="X904" s="20"/>
      <c r="Y904" s="20"/>
      <c r="Z904" s="20"/>
      <c r="AA904" s="20"/>
      <c r="AB904" s="20"/>
      <c r="AC904" s="20"/>
      <c r="AD904" s="20"/>
      <c r="AE904" s="20"/>
      <c r="AG904" s="9"/>
      <c r="AH904" s="9"/>
      <c r="AI904" s="10"/>
      <c r="AJ904" s="20"/>
      <c r="AK904" s="20"/>
      <c r="AL904" s="20"/>
      <c r="AM904" s="20"/>
      <c r="AN904" s="20"/>
      <c r="AO904" s="20"/>
      <c r="AP904" s="20"/>
      <c r="AQ904" s="20"/>
      <c r="AS904" s="9"/>
      <c r="AT904" s="9"/>
      <c r="AU904" s="10"/>
      <c r="AV904" s="20"/>
      <c r="AW904" s="20"/>
      <c r="AX904" s="20"/>
      <c r="AY904" s="20"/>
      <c r="AZ904" s="20"/>
      <c r="BA904" s="20"/>
      <c r="BB904" s="20"/>
      <c r="BC904" s="20"/>
      <c r="BE904" s="20">
        <v>0.30720628415300544</v>
      </c>
      <c r="BF904" s="9">
        <v>65.5</v>
      </c>
      <c r="BG904" s="9">
        <v>64.426951449564442</v>
      </c>
      <c r="BH904" s="9">
        <v>63.621896397627268</v>
      </c>
      <c r="BI904" s="9">
        <v>25.407141581415608</v>
      </c>
      <c r="BJ904" s="9">
        <v>65.592532111426692</v>
      </c>
      <c r="BK904" s="9">
        <v>63.884592267424985</v>
      </c>
      <c r="BL904" s="9">
        <v>60.664667562137367</v>
      </c>
      <c r="BM904" s="9">
        <f ca="1"/>
        <v>63.699329383728298</v>
      </c>
      <c r="BN904" s="9">
        <v>64.780363961566891</v>
      </c>
    </row>
    <row r="905" spans="1:66" x14ac:dyDescent="0.25">
      <c r="A905" s="6">
        <v>69.400000000000006</v>
      </c>
      <c r="B905" s="7" t="b">
        <v>1</v>
      </c>
      <c r="U905" s="9"/>
      <c r="V905" s="9"/>
      <c r="W905" s="10"/>
      <c r="X905" s="20"/>
      <c r="Y905" s="20"/>
      <c r="Z905" s="20"/>
      <c r="AA905" s="20"/>
      <c r="AB905" s="20"/>
      <c r="AC905" s="20"/>
      <c r="AD905" s="20"/>
      <c r="AE905" s="20"/>
      <c r="AG905" s="9"/>
      <c r="AH905" s="9"/>
      <c r="AI905" s="10"/>
      <c r="AJ905" s="20"/>
      <c r="AK905" s="20"/>
      <c r="AL905" s="20"/>
      <c r="AM905" s="20"/>
      <c r="AN905" s="20"/>
      <c r="AO905" s="20"/>
      <c r="AP905" s="20"/>
      <c r="AQ905" s="20"/>
      <c r="AS905" s="9"/>
      <c r="AT905" s="9"/>
      <c r="AU905" s="10"/>
      <c r="AV905" s="20"/>
      <c r="AW905" s="20"/>
      <c r="AX905" s="20"/>
      <c r="AY905" s="20"/>
      <c r="AZ905" s="20"/>
      <c r="BA905" s="20"/>
      <c r="BB905" s="20"/>
      <c r="BC905" s="20"/>
      <c r="BE905" s="20">
        <v>0.30754781420765026</v>
      </c>
      <c r="BF905" s="9">
        <v>65.599999999999994</v>
      </c>
      <c r="BG905" s="9">
        <v>64.43620562577982</v>
      </c>
      <c r="BH905" s="9">
        <v>63.63098839573626</v>
      </c>
      <c r="BI905" s="9">
        <v>25.441276163810389</v>
      </c>
      <c r="BJ905" s="9">
        <v>65.602199829223252</v>
      </c>
      <c r="BK905" s="9">
        <v>63.893747535861557</v>
      </c>
      <c r="BL905" s="9">
        <v>60.678236536545107</v>
      </c>
      <c r="BM905" s="9">
        <f ca="1"/>
        <v>63.70784855364635</v>
      </c>
      <c r="BN905" s="9">
        <v>64.791346783826725</v>
      </c>
    </row>
    <row r="906" spans="1:66" x14ac:dyDescent="0.25">
      <c r="A906" s="6">
        <v>69.2</v>
      </c>
      <c r="B906" s="7" t="b">
        <v>1</v>
      </c>
      <c r="U906" s="9"/>
      <c r="V906" s="9"/>
      <c r="W906" s="10"/>
      <c r="X906" s="20"/>
      <c r="Y906" s="20"/>
      <c r="Z906" s="20"/>
      <c r="AA906" s="20"/>
      <c r="AB906" s="20"/>
      <c r="AC906" s="20"/>
      <c r="AD906" s="20"/>
      <c r="AE906" s="20"/>
      <c r="AG906" s="9"/>
      <c r="AH906" s="9"/>
      <c r="AI906" s="10"/>
      <c r="AJ906" s="20"/>
      <c r="AK906" s="20"/>
      <c r="AL906" s="20"/>
      <c r="AM906" s="20"/>
      <c r="AN906" s="20"/>
      <c r="AO906" s="20"/>
      <c r="AP906" s="20"/>
      <c r="AQ906" s="20"/>
      <c r="AS906" s="9"/>
      <c r="AT906" s="9"/>
      <c r="AU906" s="10"/>
      <c r="AV906" s="20"/>
      <c r="AW906" s="20"/>
      <c r="AX906" s="20"/>
      <c r="AY906" s="20"/>
      <c r="AZ906" s="20"/>
      <c r="BA906" s="20"/>
      <c r="BB906" s="20"/>
      <c r="BC906" s="20"/>
      <c r="BE906" s="20">
        <v>0.30788934426229508</v>
      </c>
      <c r="BF906" s="9">
        <v>65.599999999999994</v>
      </c>
      <c r="BG906" s="9">
        <v>64.44545528284462</v>
      </c>
      <c r="BH906" s="9">
        <v>63.640077252248332</v>
      </c>
      <c r="BI906" s="9">
        <v>25.475427586157714</v>
      </c>
      <c r="BJ906" s="9">
        <v>65.611860767526395</v>
      </c>
      <c r="BK906" s="9">
        <v>63.902899213357081</v>
      </c>
      <c r="BL906" s="9">
        <v>60.691797978908681</v>
      </c>
      <c r="BM906" s="9">
        <f ca="1"/>
        <v>63.716363488288792</v>
      </c>
      <c r="BN906" s="9">
        <v>64.802323889941505</v>
      </c>
    </row>
    <row r="907" spans="1:66" x14ac:dyDescent="0.25">
      <c r="A907" s="6">
        <v>69.099999999999994</v>
      </c>
      <c r="B907" s="7" t="b">
        <v>1</v>
      </c>
      <c r="U907" s="9"/>
      <c r="V907" s="9"/>
      <c r="W907" s="10"/>
      <c r="X907" s="20"/>
      <c r="Y907" s="20"/>
      <c r="Z907" s="20"/>
      <c r="AA907" s="20"/>
      <c r="AB907" s="20"/>
      <c r="AC907" s="20"/>
      <c r="AD907" s="20"/>
      <c r="AE907" s="20"/>
      <c r="AG907" s="9"/>
      <c r="AH907" s="9"/>
      <c r="AI907" s="10"/>
      <c r="AJ907" s="20"/>
      <c r="AK907" s="20"/>
      <c r="AL907" s="20"/>
      <c r="AM907" s="20"/>
      <c r="AN907" s="20"/>
      <c r="AO907" s="20"/>
      <c r="AP907" s="20"/>
      <c r="AQ907" s="20"/>
      <c r="AS907" s="9"/>
      <c r="AT907" s="9"/>
      <c r="AU907" s="10"/>
      <c r="AV907" s="20"/>
      <c r="AW907" s="20"/>
      <c r="AX907" s="20"/>
      <c r="AY907" s="20"/>
      <c r="AZ907" s="20"/>
      <c r="BA907" s="20"/>
      <c r="BB907" s="20"/>
      <c r="BC907" s="20"/>
      <c r="BE907" s="20">
        <v>0.30823087431693991</v>
      </c>
      <c r="BF907" s="9">
        <v>65.599999999999994</v>
      </c>
      <c r="BG907" s="9">
        <v>64.454700433886586</v>
      </c>
      <c r="BH907" s="9">
        <v>63.649162978348571</v>
      </c>
      <c r="BI907" s="9">
        <v>25.509595865081408</v>
      </c>
      <c r="BJ907" s="9">
        <v>65.621514943218031</v>
      </c>
      <c r="BK907" s="9">
        <v>63.912047311645374</v>
      </c>
      <c r="BL907" s="9">
        <v>60.705351901757162</v>
      </c>
      <c r="BM907" s="9">
        <f ca="1"/>
        <v>63.724874198509447</v>
      </c>
      <c r="BN907" s="9">
        <v>64.813295293102328</v>
      </c>
    </row>
    <row r="908" spans="1:66" x14ac:dyDescent="0.25">
      <c r="A908" s="6">
        <v>68.900000000000006</v>
      </c>
      <c r="B908" s="7" t="b">
        <v>1</v>
      </c>
      <c r="U908" s="9"/>
      <c r="V908" s="9"/>
      <c r="W908" s="10"/>
      <c r="X908" s="20"/>
      <c r="Y908" s="20"/>
      <c r="Z908" s="20"/>
      <c r="AA908" s="20"/>
      <c r="AB908" s="20"/>
      <c r="AC908" s="20"/>
      <c r="AD908" s="20"/>
      <c r="AE908" s="20"/>
      <c r="AG908" s="9"/>
      <c r="AH908" s="9"/>
      <c r="AI908" s="10"/>
      <c r="AJ908" s="20"/>
      <c r="AK908" s="20"/>
      <c r="AL908" s="20"/>
      <c r="AM908" s="20"/>
      <c r="AN908" s="20"/>
      <c r="AO908" s="20"/>
      <c r="AP908" s="20"/>
      <c r="AQ908" s="20"/>
      <c r="AS908" s="9"/>
      <c r="AT908" s="9"/>
      <c r="AU908" s="10"/>
      <c r="AV908" s="20"/>
      <c r="AW908" s="20"/>
      <c r="AX908" s="20"/>
      <c r="AY908" s="20"/>
      <c r="AZ908" s="20"/>
      <c r="BA908" s="20"/>
      <c r="BB908" s="20"/>
      <c r="BC908" s="20"/>
      <c r="BE908" s="20">
        <v>0.30857240437158467</v>
      </c>
      <c r="BF908" s="9">
        <v>65.599999999999994</v>
      </c>
      <c r="BG908" s="9">
        <v>64.463941091997327</v>
      </c>
      <c r="BH908" s="9">
        <v>63.658245585194145</v>
      </c>
      <c r="BI908" s="9">
        <v>25.543781017229939</v>
      </c>
      <c r="BJ908" s="9">
        <v>65.631162373129399</v>
      </c>
      <c r="BK908" s="9">
        <v>63.921191842429948</v>
      </c>
      <c r="BL908" s="9">
        <v>60.718898317584888</v>
      </c>
      <c r="BM908" s="9">
        <f ca="1"/>
        <v>63.733380695132254</v>
      </c>
      <c r="BN908" s="9">
        <v>64.824261006463715</v>
      </c>
    </row>
    <row r="909" spans="1:66" x14ac:dyDescent="0.25">
      <c r="A909" s="6">
        <v>68.7</v>
      </c>
      <c r="B909" s="7" t="b">
        <v>1</v>
      </c>
      <c r="U909" s="9"/>
      <c r="V909" s="9"/>
      <c r="W909" s="10"/>
      <c r="X909" s="20"/>
      <c r="Y909" s="20"/>
      <c r="Z909" s="20"/>
      <c r="AA909" s="20"/>
      <c r="AB909" s="20"/>
      <c r="AC909" s="20"/>
      <c r="AD909" s="20"/>
      <c r="AE909" s="20"/>
      <c r="AG909" s="9"/>
      <c r="AH909" s="9"/>
      <c r="AI909" s="10"/>
      <c r="AJ909" s="20"/>
      <c r="AK909" s="20"/>
      <c r="AL909" s="20"/>
      <c r="AM909" s="20"/>
      <c r="AN909" s="20"/>
      <c r="AO909" s="20"/>
      <c r="AP909" s="20"/>
      <c r="AQ909" s="20"/>
      <c r="AS909" s="9"/>
      <c r="AT909" s="9"/>
      <c r="AU909" s="10"/>
      <c r="AV909" s="20"/>
      <c r="AW909" s="20"/>
      <c r="AX909" s="20"/>
      <c r="AY909" s="20"/>
      <c r="AZ909" s="20"/>
      <c r="BA909" s="20"/>
      <c r="BB909" s="20"/>
      <c r="BC909" s="20"/>
      <c r="BE909" s="20">
        <v>0.3089139344262295</v>
      </c>
      <c r="BF909" s="9">
        <v>65.599999999999994</v>
      </c>
      <c r="BG909" s="9">
        <v>64.473177270232483</v>
      </c>
      <c r="BH909" s="9">
        <v>63.667325083914683</v>
      </c>
      <c r="BI909" s="9">
        <v>25.57798305927647</v>
      </c>
      <c r="BJ909" s="9">
        <v>65.640803074041301</v>
      </c>
      <c r="BK909" s="9">
        <v>63.930332817384233</v>
      </c>
      <c r="BL909" s="9">
        <v>60.732437238851645</v>
      </c>
      <c r="BM909" s="9">
        <f ca="1"/>
        <v>63.74188298895146</v>
      </c>
      <c r="BN909" s="9">
        <v>64.835221043143733</v>
      </c>
    </row>
    <row r="910" spans="1:66" x14ac:dyDescent="0.25">
      <c r="A910" s="6">
        <v>68.599999999999994</v>
      </c>
      <c r="B910" s="7" t="b">
        <v>1</v>
      </c>
      <c r="U910" s="9"/>
      <c r="V910" s="9"/>
      <c r="W910" s="10"/>
      <c r="X910" s="20"/>
      <c r="Y910" s="20"/>
      <c r="Z910" s="20"/>
      <c r="AA910" s="20"/>
      <c r="AB910" s="20"/>
      <c r="AC910" s="20"/>
      <c r="AD910" s="20"/>
      <c r="AE910" s="20"/>
      <c r="AG910" s="9"/>
      <c r="AH910" s="9"/>
      <c r="AI910" s="10"/>
      <c r="AJ910" s="20"/>
      <c r="AK910" s="20"/>
      <c r="AL910" s="20"/>
      <c r="AM910" s="20"/>
      <c r="AN910" s="20"/>
      <c r="AO910" s="20"/>
      <c r="AP910" s="20"/>
      <c r="AQ910" s="20"/>
      <c r="AS910" s="9"/>
      <c r="AT910" s="9"/>
      <c r="AU910" s="10"/>
      <c r="AV910" s="20"/>
      <c r="AW910" s="20"/>
      <c r="AX910" s="20"/>
      <c r="AY910" s="20"/>
      <c r="AZ910" s="20"/>
      <c r="BA910" s="20"/>
      <c r="BB910" s="20"/>
      <c r="BC910" s="20"/>
      <c r="BE910" s="20">
        <v>0.30925546448087432</v>
      </c>
      <c r="BF910" s="9">
        <v>65.599999999999994</v>
      </c>
      <c r="BG910" s="9">
        <v>64.482408981611826</v>
      </c>
      <c r="BH910" s="9">
        <v>63.676401485612395</v>
      </c>
      <c r="BI910" s="9">
        <v>25.61220200791886</v>
      </c>
      <c r="BJ910" s="9">
        <v>65.650437062684404</v>
      </c>
      <c r="BK910" s="9">
        <v>63.939470248151643</v>
      </c>
      <c r="BL910" s="9">
        <v>60.745968677982802</v>
      </c>
      <c r="BM910" s="9">
        <f ca="1"/>
        <v>63.750381090731679</v>
      </c>
      <c r="BN910" s="9">
        <v>64.84617541622417</v>
      </c>
    </row>
    <row r="911" spans="1:66" x14ac:dyDescent="0.25">
      <c r="A911" s="6">
        <v>68.5</v>
      </c>
      <c r="B911" s="7" t="b">
        <v>1</v>
      </c>
      <c r="U911" s="9"/>
      <c r="V911" s="9"/>
      <c r="W911" s="10"/>
      <c r="X911" s="20"/>
      <c r="Y911" s="20"/>
      <c r="Z911" s="20"/>
      <c r="AA911" s="20"/>
      <c r="AB911" s="20"/>
      <c r="AC911" s="20"/>
      <c r="AD911" s="20"/>
      <c r="AE911" s="20"/>
      <c r="AG911" s="9"/>
      <c r="AH911" s="9"/>
      <c r="AI911" s="10"/>
      <c r="AJ911" s="20"/>
      <c r="AK911" s="20"/>
      <c r="AL911" s="20"/>
      <c r="AM911" s="20"/>
      <c r="AN911" s="20"/>
      <c r="AO911" s="20"/>
      <c r="AP911" s="20"/>
      <c r="AQ911" s="20"/>
      <c r="AS911" s="9"/>
      <c r="AT911" s="9"/>
      <c r="AU911" s="10"/>
      <c r="AV911" s="20"/>
      <c r="AW911" s="20"/>
      <c r="AX911" s="20"/>
      <c r="AY911" s="20"/>
      <c r="AZ911" s="20"/>
      <c r="BA911" s="20"/>
      <c r="BB911" s="20"/>
      <c r="BC911" s="20"/>
      <c r="BE911" s="20">
        <v>0.30959699453551914</v>
      </c>
      <c r="BF911" s="9">
        <v>65.599999999999994</v>
      </c>
      <c r="BG911" s="9">
        <v>64.491636239119487</v>
      </c>
      <c r="BH911" s="9">
        <v>63.685474801361906</v>
      </c>
      <c r="BI911" s="9">
        <v>25.646437879879777</v>
      </c>
      <c r="BJ911" s="9">
        <v>65.660064355739351</v>
      </c>
      <c r="BK911" s="9">
        <v>63.948604146345779</v>
      </c>
      <c r="BL911" s="9">
        <v>60.759492647369427</v>
      </c>
      <c r="BM911" s="9">
        <f ca="1"/>
        <v>63.758875011208055</v>
      </c>
      <c r="BN911" s="9">
        <v>64.857124138750692</v>
      </c>
    </row>
    <row r="912" spans="1:66" x14ac:dyDescent="0.25">
      <c r="A912" s="6">
        <v>68.3</v>
      </c>
      <c r="B912" s="7" t="b">
        <v>1</v>
      </c>
      <c r="U912" s="9"/>
      <c r="V912" s="9"/>
      <c r="W912" s="10"/>
      <c r="X912" s="20"/>
      <c r="Y912" s="20"/>
      <c r="Z912" s="20"/>
      <c r="AA912" s="20"/>
      <c r="AB912" s="20"/>
      <c r="AC912" s="20"/>
      <c r="AD912" s="20"/>
      <c r="AE912" s="20"/>
      <c r="AG912" s="9"/>
      <c r="AH912" s="9"/>
      <c r="AI912" s="10"/>
      <c r="AJ912" s="20"/>
      <c r="AK912" s="20"/>
      <c r="AL912" s="20"/>
      <c r="AM912" s="20"/>
      <c r="AN912" s="20"/>
      <c r="AO912" s="20"/>
      <c r="AP912" s="20"/>
      <c r="AQ912" s="20"/>
      <c r="AS912" s="9"/>
      <c r="AT912" s="9"/>
      <c r="AU912" s="10"/>
      <c r="AV912" s="20"/>
      <c r="AW912" s="20"/>
      <c r="AX912" s="20"/>
      <c r="AY912" s="20"/>
      <c r="AZ912" s="20"/>
      <c r="BA912" s="20"/>
      <c r="BB912" s="20"/>
      <c r="BC912" s="20"/>
      <c r="BE912" s="20">
        <v>0.30993852459016391</v>
      </c>
      <c r="BF912" s="9">
        <v>65.7</v>
      </c>
      <c r="BG912" s="9">
        <v>64.500859055704097</v>
      </c>
      <c r="BH912" s="9">
        <v>63.694545042210748</v>
      </c>
      <c r="BI912" s="9">
        <v>25.680690691906673</v>
      </c>
      <c r="BJ912" s="9">
        <v>65.669684969837022</v>
      </c>
      <c r="BK912" s="9">
        <v>63.957734523550521</v>
      </c>
      <c r="BL912" s="9">
        <v>60.773009159368428</v>
      </c>
      <c r="BM912" s="9">
        <f ca="1"/>
        <v>63.767364761086391</v>
      </c>
      <c r="BN912" s="9">
        <v>64.868067223732979</v>
      </c>
    </row>
    <row r="913" spans="1:66" x14ac:dyDescent="0.25">
      <c r="A913" s="6">
        <v>68.099999999999994</v>
      </c>
      <c r="B913" s="7" t="b">
        <v>1</v>
      </c>
      <c r="U913" s="9"/>
      <c r="V913" s="9"/>
      <c r="W913" s="10"/>
      <c r="X913" s="20"/>
      <c r="Y913" s="20"/>
      <c r="Z913" s="20"/>
      <c r="AA913" s="20"/>
      <c r="AB913" s="20"/>
      <c r="AC913" s="20"/>
      <c r="AD913" s="20"/>
      <c r="AE913" s="20"/>
      <c r="AG913" s="9"/>
      <c r="AH913" s="9"/>
      <c r="AI913" s="10"/>
      <c r="AJ913" s="20"/>
      <c r="AK913" s="20"/>
      <c r="AL913" s="20"/>
      <c r="AM913" s="20"/>
      <c r="AN913" s="20"/>
      <c r="AO913" s="20"/>
      <c r="AP913" s="20"/>
      <c r="AQ913" s="20"/>
      <c r="AS913" s="9"/>
      <c r="AT913" s="9"/>
      <c r="AU913" s="10"/>
      <c r="AV913" s="20"/>
      <c r="AW913" s="20"/>
      <c r="AX913" s="20"/>
      <c r="AY913" s="20"/>
      <c r="AZ913" s="20"/>
      <c r="BA913" s="20"/>
      <c r="BB913" s="20"/>
      <c r="BC913" s="20"/>
      <c r="BE913" s="20">
        <v>0.31028005464480873</v>
      </c>
      <c r="BF913" s="9">
        <v>65.7</v>
      </c>
      <c r="BG913" s="9">
        <v>64.510077444278934</v>
      </c>
      <c r="BH913" s="9">
        <v>63.703612219179305</v>
      </c>
      <c r="BI913" s="9">
        <v>25.714960460771906</v>
      </c>
      <c r="BJ913" s="9">
        <v>65.679298921558811</v>
      </c>
      <c r="BK913" s="9">
        <v>63.966861391320201</v>
      </c>
      <c r="BL913" s="9">
        <v>60.786518226302654</v>
      </c>
      <c r="BM913" s="9">
        <f ca="1"/>
        <v>63.775850351043289</v>
      </c>
      <c r="BN913" s="9">
        <v>64.879004684144888</v>
      </c>
    </row>
    <row r="914" spans="1:66" x14ac:dyDescent="0.25">
      <c r="A914" s="6">
        <v>68</v>
      </c>
      <c r="B914" s="7" t="b">
        <v>1</v>
      </c>
      <c r="U914" s="9"/>
      <c r="V914" s="9"/>
      <c r="W914" s="10"/>
      <c r="X914" s="20"/>
      <c r="Y914" s="20"/>
      <c r="Z914" s="20"/>
      <c r="AA914" s="20"/>
      <c r="AB914" s="20"/>
      <c r="AC914" s="20"/>
      <c r="AD914" s="20"/>
      <c r="AE914" s="20"/>
      <c r="AG914" s="9"/>
      <c r="AH914" s="9"/>
      <c r="AI914" s="10"/>
      <c r="AJ914" s="20"/>
      <c r="AK914" s="20"/>
      <c r="AL914" s="20"/>
      <c r="AM914" s="20"/>
      <c r="AN914" s="20"/>
      <c r="AO914" s="20"/>
      <c r="AP914" s="20"/>
      <c r="AQ914" s="20"/>
      <c r="AS914" s="9"/>
      <c r="AT914" s="9"/>
      <c r="AU914" s="10"/>
      <c r="AV914" s="20"/>
      <c r="AW914" s="20"/>
      <c r="AX914" s="20"/>
      <c r="AY914" s="20"/>
      <c r="AZ914" s="20"/>
      <c r="BA914" s="20"/>
      <c r="BB914" s="20"/>
      <c r="BC914" s="20"/>
      <c r="BE914" s="20">
        <v>0.31062158469945356</v>
      </c>
      <c r="BF914" s="9">
        <v>65.7</v>
      </c>
      <c r="BG914" s="9">
        <v>64.519291417722087</v>
      </c>
      <c r="BH914" s="9">
        <v>63.712676343261009</v>
      </c>
      <c r="BI914" s="9">
        <v>25.749247203272724</v>
      </c>
      <c r="BJ914" s="9">
        <v>65.688906227436775</v>
      </c>
      <c r="BK914" s="9">
        <v>63.97598476117971</v>
      </c>
      <c r="BL914" s="9">
        <v>60.800019860461092</v>
      </c>
      <c r="BM914" s="9">
        <f ca="1"/>
        <v>63.78433179172626</v>
      </c>
      <c r="BN914" s="9">
        <v>64.889936532924622</v>
      </c>
    </row>
    <row r="915" spans="1:66" x14ac:dyDescent="0.25">
      <c r="A915" s="6">
        <v>67.900000000000006</v>
      </c>
      <c r="B915" s="7" t="b">
        <v>1</v>
      </c>
      <c r="U915" s="9"/>
      <c r="V915" s="9"/>
      <c r="W915" s="10"/>
      <c r="X915" s="20"/>
      <c r="Y915" s="20"/>
      <c r="Z915" s="20"/>
      <c r="AA915" s="20"/>
      <c r="AB915" s="20"/>
      <c r="AC915" s="20"/>
      <c r="AD915" s="20"/>
      <c r="AE915" s="20"/>
      <c r="AG915" s="9"/>
      <c r="AH915" s="9"/>
      <c r="AI915" s="10"/>
      <c r="AJ915" s="20"/>
      <c r="AK915" s="20"/>
      <c r="AL915" s="20"/>
      <c r="AM915" s="20"/>
      <c r="AN915" s="20"/>
      <c r="AO915" s="20"/>
      <c r="AP915" s="20"/>
      <c r="AQ915" s="20"/>
      <c r="AS915" s="9"/>
      <c r="AT915" s="9"/>
      <c r="AU915" s="10"/>
      <c r="AV915" s="20"/>
      <c r="AW915" s="20"/>
      <c r="AX915" s="20"/>
      <c r="AY915" s="20"/>
      <c r="AZ915" s="20"/>
      <c r="BA915" s="20"/>
      <c r="BB915" s="20"/>
      <c r="BC915" s="20"/>
      <c r="BE915" s="20">
        <v>0.31096311475409838</v>
      </c>
      <c r="BF915" s="9">
        <v>65.7</v>
      </c>
      <c r="BG915" s="9">
        <v>64.528500988876644</v>
      </c>
      <c r="BH915" s="9">
        <v>63.721737425422354</v>
      </c>
      <c r="BI915" s="9">
        <v>25.783550936231375</v>
      </c>
      <c r="BJ915" s="9">
        <v>65.698506903953884</v>
      </c>
      <c r="BK915" s="9">
        <v>63.985104644624649</v>
      </c>
      <c r="BL915" s="9">
        <v>60.813514074098947</v>
      </c>
      <c r="BM915" s="9">
        <f ca="1"/>
        <v>63.792809093753824</v>
      </c>
      <c r="BN915" s="9">
        <v>64.900862782974826</v>
      </c>
    </row>
    <row r="916" spans="1:66" x14ac:dyDescent="0.25">
      <c r="A916" s="6">
        <v>67.8</v>
      </c>
      <c r="B916" s="7" t="b">
        <v>1</v>
      </c>
      <c r="U916" s="9"/>
      <c r="V916" s="9"/>
      <c r="W916" s="10"/>
      <c r="X916" s="20"/>
      <c r="Y916" s="20"/>
      <c r="Z916" s="20"/>
      <c r="AA916" s="20"/>
      <c r="AB916" s="20"/>
      <c r="AC916" s="20"/>
      <c r="AD916" s="20"/>
      <c r="AE916" s="20"/>
      <c r="AG916" s="9"/>
      <c r="AH916" s="9"/>
      <c r="AI916" s="10"/>
      <c r="AJ916" s="20"/>
      <c r="AK916" s="20"/>
      <c r="AL916" s="20"/>
      <c r="AM916" s="20"/>
      <c r="AN916" s="20"/>
      <c r="AO916" s="20"/>
      <c r="AP916" s="20"/>
      <c r="AQ916" s="20"/>
      <c r="AS916" s="9"/>
      <c r="AT916" s="9"/>
      <c r="AU916" s="10"/>
      <c r="AV916" s="20"/>
      <c r="AW916" s="20"/>
      <c r="AX916" s="20"/>
      <c r="AY916" s="20"/>
      <c r="AZ916" s="20"/>
      <c r="BA916" s="20"/>
      <c r="BB916" s="20"/>
      <c r="BC916" s="20"/>
      <c r="BE916" s="20">
        <v>0.31130464480874315</v>
      </c>
      <c r="BF916" s="9">
        <v>65.7</v>
      </c>
      <c r="BG916" s="9">
        <v>64.53770617055082</v>
      </c>
      <c r="BH916" s="9">
        <v>63.730795476603177</v>
      </c>
      <c r="BI916" s="9">
        <v>25.817871676495109</v>
      </c>
      <c r="BJ916" s="9">
        <v>65.708100967544198</v>
      </c>
      <c r="BK916" s="9">
        <v>63.99422105312145</v>
      </c>
      <c r="BL916" s="9">
        <v>60.827000879437755</v>
      </c>
      <c r="BM916" s="9">
        <f ca="1"/>
        <v>63.801282267715713</v>
      </c>
      <c r="BN916" s="9">
        <v>64.911783447162804</v>
      </c>
    </row>
    <row r="917" spans="1:66" x14ac:dyDescent="0.25">
      <c r="A917" s="6">
        <v>67.7</v>
      </c>
      <c r="B917" s="7" t="b">
        <v>1</v>
      </c>
      <c r="U917" s="9"/>
      <c r="V917" s="9"/>
      <c r="W917" s="10"/>
      <c r="X917" s="20"/>
      <c r="Y917" s="20"/>
      <c r="Z917" s="20"/>
      <c r="AA917" s="20"/>
      <c r="AB917" s="20"/>
      <c r="AC917" s="20"/>
      <c r="AD917" s="20"/>
      <c r="AE917" s="20"/>
      <c r="AG917" s="9"/>
      <c r="AH917" s="9"/>
      <c r="AI917" s="10"/>
      <c r="AJ917" s="20"/>
      <c r="AK917" s="20"/>
      <c r="AL917" s="20"/>
      <c r="AM917" s="20"/>
      <c r="AN917" s="20"/>
      <c r="AO917" s="20"/>
      <c r="AP917" s="20"/>
      <c r="AQ917" s="20"/>
      <c r="AS917" s="9"/>
      <c r="AT917" s="9"/>
      <c r="AU917" s="10"/>
      <c r="AV917" s="20"/>
      <c r="AW917" s="20"/>
      <c r="AX917" s="20"/>
      <c r="AY917" s="20"/>
      <c r="AZ917" s="20"/>
      <c r="BA917" s="20"/>
      <c r="BB917" s="20"/>
      <c r="BC917" s="20"/>
      <c r="BE917" s="20">
        <v>0.31164617486338797</v>
      </c>
      <c r="BF917" s="9">
        <v>65.7</v>
      </c>
      <c r="BG917" s="9">
        <v>64.546906975518127</v>
      </c>
      <c r="BH917" s="9">
        <v>63.739850507716646</v>
      </c>
      <c r="BI917" s="9">
        <v>25.852209440936278</v>
      </c>
      <c r="BJ917" s="9">
        <v>65.717688434593171</v>
      </c>
      <c r="BK917" s="9">
        <v>64.00333399810755</v>
      </c>
      <c r="BL917" s="9">
        <v>60.840480288665582</v>
      </c>
      <c r="BM917" s="9">
        <f ca="1"/>
        <v>63.809751324172915</v>
      </c>
      <c r="BN917" s="9">
        <v>64.922698538320617</v>
      </c>
    </row>
    <row r="918" spans="1:66" x14ac:dyDescent="0.25">
      <c r="A918" s="6">
        <v>81.099999999999994</v>
      </c>
      <c r="B918" s="7" t="b">
        <v>1</v>
      </c>
      <c r="U918" s="9"/>
      <c r="V918" s="9"/>
      <c r="W918" s="10"/>
      <c r="X918" s="20"/>
      <c r="Y918" s="20"/>
      <c r="Z918" s="20"/>
      <c r="AA918" s="20"/>
      <c r="AB918" s="20"/>
      <c r="AC918" s="20"/>
      <c r="AD918" s="20"/>
      <c r="AE918" s="20"/>
      <c r="AG918" s="9"/>
      <c r="AH918" s="9"/>
      <c r="AI918" s="10"/>
      <c r="AJ918" s="20"/>
      <c r="AK918" s="20"/>
      <c r="AL918" s="20"/>
      <c r="AM918" s="20"/>
      <c r="AN918" s="20"/>
      <c r="AO918" s="20"/>
      <c r="AP918" s="20"/>
      <c r="AQ918" s="20"/>
      <c r="AS918" s="9"/>
      <c r="AT918" s="9"/>
      <c r="AU918" s="10"/>
      <c r="AV918" s="20"/>
      <c r="AW918" s="20"/>
      <c r="AX918" s="20"/>
      <c r="AY918" s="20"/>
      <c r="AZ918" s="20"/>
      <c r="BA918" s="20"/>
      <c r="BB918" s="20"/>
      <c r="BC918" s="20"/>
      <c r="BE918" s="20">
        <v>0.31198770491803279</v>
      </c>
      <c r="BF918" s="9">
        <v>65.7</v>
      </c>
      <c r="BG918" s="9">
        <v>64.556103416517544</v>
      </c>
      <c r="BH918" s="9">
        <v>63.748902529649442</v>
      </c>
      <c r="BI918" s="9">
        <v>25.886564246452302</v>
      </c>
      <c r="BJ918" s="9">
        <v>65.72726932143776</v>
      </c>
      <c r="BK918" s="9">
        <v>64.012443490991458</v>
      </c>
      <c r="BL918" s="9">
        <v>60.853952313937086</v>
      </c>
      <c r="BM918" s="9">
        <f ca="1"/>
        <v>63.818216273657853</v>
      </c>
      <c r="BN918" s="9">
        <v>64.933608069245281</v>
      </c>
    </row>
    <row r="919" spans="1:66" x14ac:dyDescent="0.25">
      <c r="A919" s="6">
        <v>89</v>
      </c>
      <c r="B919" s="7" t="b">
        <v>1</v>
      </c>
      <c r="U919" s="9"/>
      <c r="V919" s="9"/>
      <c r="W919" s="10"/>
      <c r="X919" s="20"/>
      <c r="Y919" s="20"/>
      <c r="Z919" s="20"/>
      <c r="AA919" s="20"/>
      <c r="AB919" s="20"/>
      <c r="AC919" s="20"/>
      <c r="AD919" s="20"/>
      <c r="AE919" s="20"/>
      <c r="AG919" s="9"/>
      <c r="AH919" s="9"/>
      <c r="AI919" s="10"/>
      <c r="AJ919" s="20"/>
      <c r="AK919" s="20"/>
      <c r="AL919" s="20"/>
      <c r="AM919" s="20"/>
      <c r="AN919" s="20"/>
      <c r="AO919" s="20"/>
      <c r="AP919" s="20"/>
      <c r="AQ919" s="20"/>
      <c r="AS919" s="9"/>
      <c r="AT919" s="9"/>
      <c r="AU919" s="10"/>
      <c r="AV919" s="20"/>
      <c r="AW919" s="20"/>
      <c r="AX919" s="20"/>
      <c r="AY919" s="20"/>
      <c r="AZ919" s="20"/>
      <c r="BA919" s="20"/>
      <c r="BB919" s="20"/>
      <c r="BC919" s="20"/>
      <c r="BE919" s="20">
        <v>0.31232923497267762</v>
      </c>
      <c r="BF919" s="9">
        <v>65.7</v>
      </c>
      <c r="BG919" s="9">
        <v>64.565295506253634</v>
      </c>
      <c r="BH919" s="9">
        <v>63.75795155326194</v>
      </c>
      <c r="BI919" s="9">
        <v>25.920936109965801</v>
      </c>
      <c r="BJ919" s="9">
        <v>65.736843644366687</v>
      </c>
      <c r="BK919" s="9">
        <v>64.021549543153</v>
      </c>
      <c r="BL919" s="9">
        <v>60.867416967373686</v>
      </c>
      <c r="BM919" s="9">
        <f ca="1"/>
        <v>63.826677126674475</v>
      </c>
      <c r="BN919" s="9">
        <v>64.944512052698869</v>
      </c>
    </row>
    <row r="920" spans="1:66" x14ac:dyDescent="0.25">
      <c r="A920" s="6">
        <v>87</v>
      </c>
      <c r="B920" s="7" t="b">
        <v>1</v>
      </c>
      <c r="U920" s="9"/>
      <c r="V920" s="9"/>
      <c r="W920" s="10"/>
      <c r="X920" s="20"/>
      <c r="Y920" s="20"/>
      <c r="Z920" s="20"/>
      <c r="AA920" s="20"/>
      <c r="AB920" s="20"/>
      <c r="AC920" s="20"/>
      <c r="AD920" s="20"/>
      <c r="AE920" s="20"/>
      <c r="AG920" s="9"/>
      <c r="AH920" s="9"/>
      <c r="AI920" s="10"/>
      <c r="AJ920" s="20"/>
      <c r="AK920" s="20"/>
      <c r="AL920" s="20"/>
      <c r="AM920" s="20"/>
      <c r="AN920" s="20"/>
      <c r="AO920" s="20"/>
      <c r="AP920" s="20"/>
      <c r="AQ920" s="20"/>
      <c r="AS920" s="9"/>
      <c r="AT920" s="9"/>
      <c r="AU920" s="10"/>
      <c r="AV920" s="20"/>
      <c r="AW920" s="20"/>
      <c r="AX920" s="20"/>
      <c r="AY920" s="20"/>
      <c r="AZ920" s="20"/>
      <c r="BA920" s="20"/>
      <c r="BB920" s="20"/>
      <c r="BC920" s="20"/>
      <c r="BE920" s="20">
        <v>0.31267076502732238</v>
      </c>
      <c r="BF920" s="9">
        <v>65.8</v>
      </c>
      <c r="BG920" s="9">
        <v>64.57448325739675</v>
      </c>
      <c r="BH920" s="9">
        <v>63.766997589388211</v>
      </c>
      <c r="BI920" s="9">
        <v>25.955325048424619</v>
      </c>
      <c r="BJ920" s="9">
        <v>65.746411419620685</v>
      </c>
      <c r="BK920" s="9">
        <v>64.030652165943295</v>
      </c>
      <c r="BL920" s="9">
        <v>60.88087426106366</v>
      </c>
      <c r="BM920" s="9">
        <f ca="1"/>
        <v>63.835133893698398</v>
      </c>
      <c r="BN920" s="9">
        <v>64.955410501408636</v>
      </c>
    </row>
    <row r="921" spans="1:66" x14ac:dyDescent="0.25">
      <c r="A921" s="6">
        <v>84</v>
      </c>
      <c r="B921" s="7" t="b">
        <v>1</v>
      </c>
      <c r="U921" s="9"/>
      <c r="V921" s="9"/>
      <c r="W921" s="10"/>
      <c r="X921" s="20"/>
      <c r="Y921" s="20"/>
      <c r="Z921" s="20"/>
      <c r="AA921" s="20"/>
      <c r="AB921" s="20"/>
      <c r="AC921" s="20"/>
      <c r="AD921" s="20"/>
      <c r="AE921" s="20"/>
      <c r="AG921" s="9"/>
      <c r="AH921" s="9"/>
      <c r="AI921" s="10"/>
      <c r="AJ921" s="20"/>
      <c r="AK921" s="20"/>
      <c r="AL921" s="20"/>
      <c r="AM921" s="20"/>
      <c r="AN921" s="20"/>
      <c r="AO921" s="20"/>
      <c r="AP921" s="20"/>
      <c r="AQ921" s="20"/>
      <c r="AS921" s="9"/>
      <c r="AT921" s="9"/>
      <c r="AU921" s="10"/>
      <c r="AV921" s="20"/>
      <c r="AW921" s="20"/>
      <c r="AX921" s="20"/>
      <c r="AY921" s="20"/>
      <c r="AZ921" s="20"/>
      <c r="BA921" s="20"/>
      <c r="BB921" s="20"/>
      <c r="BC921" s="20"/>
      <c r="BE921" s="20">
        <v>0.31301229508196721</v>
      </c>
      <c r="BF921" s="9">
        <v>65.8</v>
      </c>
      <c r="BG921" s="9">
        <v>64.583666682583143</v>
      </c>
      <c r="BH921" s="9">
        <v>63.776040648836322</v>
      </c>
      <c r="BI921" s="9">
        <v>25.989731078801867</v>
      </c>
      <c r="BJ921" s="9">
        <v>65.755972663392654</v>
      </c>
      <c r="BK921" s="9">
        <v>64.039751370685025</v>
      </c>
      <c r="BL921" s="9">
        <v>60.894324207062283</v>
      </c>
      <c r="BM921" s="9">
        <f ca="1"/>
        <v>63.843586585177029</v>
      </c>
      <c r="BN921" s="9">
        <v>64.966303428067292</v>
      </c>
    </row>
    <row r="922" spans="1:66" x14ac:dyDescent="0.25">
      <c r="A922" s="6">
        <v>83</v>
      </c>
      <c r="B922" s="7" t="b">
        <v>1</v>
      </c>
      <c r="U922" s="9"/>
      <c r="V922" s="9"/>
      <c r="W922" s="10"/>
      <c r="X922" s="20"/>
      <c r="Y922" s="20"/>
      <c r="Z922" s="20"/>
      <c r="AA922" s="20"/>
      <c r="AB922" s="20"/>
      <c r="AC922" s="20"/>
      <c r="AD922" s="20"/>
      <c r="AE922" s="20"/>
      <c r="AG922" s="9"/>
      <c r="AH922" s="9"/>
      <c r="AI922" s="10"/>
      <c r="AJ922" s="20"/>
      <c r="AK922" s="20"/>
      <c r="AL922" s="20"/>
      <c r="AM922" s="20"/>
      <c r="AN922" s="20"/>
      <c r="AO922" s="20"/>
      <c r="AP922" s="20"/>
      <c r="AQ922" s="20"/>
      <c r="AS922" s="9"/>
      <c r="AT922" s="9"/>
      <c r="AU922" s="10"/>
      <c r="AV922" s="20"/>
      <c r="AW922" s="20"/>
      <c r="AX922" s="20"/>
      <c r="AY922" s="20"/>
      <c r="AZ922" s="20"/>
      <c r="BA922" s="20"/>
      <c r="BB922" s="20"/>
      <c r="BC922" s="20"/>
      <c r="BE922" s="20">
        <v>0.31335382513661203</v>
      </c>
      <c r="BF922" s="9">
        <v>65.8</v>
      </c>
      <c r="BG922" s="9">
        <v>64.592845794415155</v>
      </c>
      <c r="BH922" s="9">
        <v>63.785080742388267</v>
      </c>
      <c r="BI922" s="9">
        <v>26.024154218095976</v>
      </c>
      <c r="BJ922" s="9">
        <v>65.765527391827888</v>
      </c>
      <c r="BK922" s="9">
        <v>64.048847168672495</v>
      </c>
      <c r="BL922" s="9">
        <v>60.907766817391973</v>
      </c>
      <c r="BM922" s="9">
        <f ca="1"/>
        <v>63.852035211529682</v>
      </c>
      <c r="BN922" s="9">
        <v>64.977190845332956</v>
      </c>
    </row>
    <row r="923" spans="1:66" x14ac:dyDescent="0.25">
      <c r="A923" s="6">
        <v>79.900000000000006</v>
      </c>
      <c r="B923" s="7" t="b">
        <v>1</v>
      </c>
      <c r="U923" s="9"/>
      <c r="V923" s="9"/>
      <c r="W923" s="10"/>
      <c r="X923" s="20"/>
      <c r="Y923" s="20"/>
      <c r="Z923" s="20"/>
      <c r="AA923" s="20"/>
      <c r="AB923" s="20"/>
      <c r="AC923" s="20"/>
      <c r="AD923" s="20"/>
      <c r="AE923" s="20"/>
      <c r="AG923" s="9"/>
      <c r="AH923" s="9"/>
      <c r="AI923" s="10"/>
      <c r="AJ923" s="20"/>
      <c r="AK923" s="20"/>
      <c r="AL923" s="20"/>
      <c r="AM923" s="20"/>
      <c r="AN923" s="20"/>
      <c r="AO923" s="20"/>
      <c r="AP923" s="20"/>
      <c r="AQ923" s="20"/>
      <c r="AS923" s="9"/>
      <c r="AT923" s="9"/>
      <c r="AU923" s="10"/>
      <c r="AV923" s="20"/>
      <c r="AW923" s="20"/>
      <c r="AX923" s="20"/>
      <c r="AY923" s="20"/>
      <c r="AZ923" s="20"/>
      <c r="BA923" s="20"/>
      <c r="BB923" s="20"/>
      <c r="BC923" s="20"/>
      <c r="BE923" s="20">
        <v>0.31369535519125685</v>
      </c>
      <c r="BF923" s="9">
        <v>65.8</v>
      </c>
      <c r="BG923" s="9">
        <v>64.602020605461348</v>
      </c>
      <c r="BH923" s="9">
        <v>63.79411788080013</v>
      </c>
      <c r="BI923" s="9">
        <v>26.058594483330737</v>
      </c>
      <c r="BJ923" s="9">
        <v>65.775075621024286</v>
      </c>
      <c r="BK923" s="9">
        <v>64.057939571171801</v>
      </c>
      <c r="BL923" s="9">
        <v>60.921202104042379</v>
      </c>
      <c r="BM923" s="9">
        <f ca="1"/>
        <v>63.860479783147689</v>
      </c>
      <c r="BN923" s="9">
        <v>64.988072765829472</v>
      </c>
    </row>
    <row r="924" spans="1:66" x14ac:dyDescent="0.25">
      <c r="A924" s="6">
        <v>79.7</v>
      </c>
      <c r="B924" s="7" t="b">
        <v>1</v>
      </c>
      <c r="U924" s="9"/>
      <c r="V924" s="9"/>
      <c r="W924" s="10"/>
      <c r="X924" s="20"/>
      <c r="Y924" s="20"/>
      <c r="Z924" s="20"/>
      <c r="AA924" s="20"/>
      <c r="AB924" s="20"/>
      <c r="AC924" s="20"/>
      <c r="AD924" s="20"/>
      <c r="AE924" s="20"/>
      <c r="AG924" s="9"/>
      <c r="AH924" s="9"/>
      <c r="AI924" s="10"/>
      <c r="AJ924" s="20"/>
      <c r="AK924" s="20"/>
      <c r="AL924" s="20"/>
      <c r="AM924" s="20"/>
      <c r="AN924" s="20"/>
      <c r="AO924" s="20"/>
      <c r="AP924" s="20"/>
      <c r="AQ924" s="20"/>
      <c r="AS924" s="9"/>
      <c r="AT924" s="9"/>
      <c r="AU924" s="10"/>
      <c r="AV924" s="20"/>
      <c r="AW924" s="20"/>
      <c r="AX924" s="20"/>
      <c r="AY924" s="20"/>
      <c r="AZ924" s="20"/>
      <c r="BA924" s="20"/>
      <c r="BB924" s="20"/>
      <c r="BC924" s="20"/>
      <c r="BE924" s="20">
        <v>0.31403688524590162</v>
      </c>
      <c r="BF924" s="9">
        <v>65.8</v>
      </c>
      <c r="BG924" s="9">
        <v>64.611191128256678</v>
      </c>
      <c r="BH924" s="9">
        <v>63.803152074802334</v>
      </c>
      <c r="BI924" s="9">
        <v>26.093051891555366</v>
      </c>
      <c r="BJ924" s="9">
        <v>65.784617367032581</v>
      </c>
      <c r="BK924" s="9">
        <v>64.067028589420914</v>
      </c>
      <c r="BL924" s="9">
        <v>60.934630078970528</v>
      </c>
      <c r="BM924" s="9">
        <f ca="1"/>
        <v>63.868920310394543</v>
      </c>
      <c r="BN924" s="9">
        <v>64.998949202146463</v>
      </c>
    </row>
    <row r="925" spans="1:66" x14ac:dyDescent="0.25">
      <c r="A925" s="6">
        <v>79.599999999999994</v>
      </c>
      <c r="B925" s="7" t="b">
        <v>1</v>
      </c>
      <c r="U925" s="9"/>
      <c r="V925" s="9"/>
      <c r="W925" s="10"/>
      <c r="X925" s="20"/>
      <c r="Y925" s="20"/>
      <c r="Z925" s="20"/>
      <c r="AA925" s="20"/>
      <c r="AB925" s="20"/>
      <c r="AC925" s="20"/>
      <c r="AD925" s="20"/>
      <c r="AE925" s="20"/>
      <c r="AG925" s="9"/>
      <c r="AH925" s="9"/>
      <c r="AI925" s="10"/>
      <c r="AJ925" s="20"/>
      <c r="AK925" s="20"/>
      <c r="AL925" s="20"/>
      <c r="AM925" s="20"/>
      <c r="AN925" s="20"/>
      <c r="AO925" s="20"/>
      <c r="AP925" s="20"/>
      <c r="AQ925" s="20"/>
      <c r="AS925" s="9"/>
      <c r="AT925" s="9"/>
      <c r="AU925" s="10"/>
      <c r="AV925" s="20"/>
      <c r="AW925" s="20"/>
      <c r="AX925" s="20"/>
      <c r="AY925" s="20"/>
      <c r="AZ925" s="20"/>
      <c r="BA925" s="20"/>
      <c r="BB925" s="20"/>
      <c r="BC925" s="20"/>
      <c r="BE925" s="20">
        <v>0.31437841530054644</v>
      </c>
      <c r="BF925" s="9">
        <v>65.8</v>
      </c>
      <c r="BG925" s="9">
        <v>64.620357375302589</v>
      </c>
      <c r="BH925" s="9">
        <v>63.812183335099711</v>
      </c>
      <c r="BI925" s="9">
        <v>26.127526459844557</v>
      </c>
      <c r="BJ925" s="9">
        <v>65.794152645856485</v>
      </c>
      <c r="BK925" s="9">
        <v>64.076114234629884</v>
      </c>
      <c r="BL925" s="9">
        <v>60.948050754100962</v>
      </c>
      <c r="BM925" s="9">
        <f ca="1"/>
        <v>63.877356803606013</v>
      </c>
      <c r="BN925" s="9">
        <v>65.009820166839518</v>
      </c>
    </row>
    <row r="926" spans="1:66" x14ac:dyDescent="0.25">
      <c r="A926" s="6">
        <v>79.3</v>
      </c>
      <c r="B926" s="7" t="b">
        <v>1</v>
      </c>
      <c r="U926" s="9"/>
      <c r="V926" s="9"/>
      <c r="W926" s="10"/>
      <c r="X926" s="20"/>
      <c r="Y926" s="20"/>
      <c r="Z926" s="20"/>
      <c r="AA926" s="20"/>
      <c r="AB926" s="20"/>
      <c r="AC926" s="20"/>
      <c r="AD926" s="20"/>
      <c r="AE926" s="20"/>
      <c r="AG926" s="9"/>
      <c r="AH926" s="9"/>
      <c r="AI926" s="10"/>
      <c r="AJ926" s="20"/>
      <c r="AK926" s="20"/>
      <c r="AL926" s="20"/>
      <c r="AM926" s="20"/>
      <c r="AN926" s="20"/>
      <c r="AO926" s="20"/>
      <c r="AP926" s="20"/>
      <c r="AQ926" s="20"/>
      <c r="AS926" s="9"/>
      <c r="AT926" s="9"/>
      <c r="AU926" s="10"/>
      <c r="AV926" s="20"/>
      <c r="AW926" s="20"/>
      <c r="AX926" s="20"/>
      <c r="AY926" s="20"/>
      <c r="AZ926" s="20"/>
      <c r="BA926" s="20"/>
      <c r="BB926" s="20"/>
      <c r="BC926" s="20"/>
      <c r="BE926" s="20">
        <v>0.31471994535519127</v>
      </c>
      <c r="BF926" s="9">
        <v>65.8</v>
      </c>
      <c r="BG926" s="9">
        <v>64.629519359067288</v>
      </c>
      <c r="BH926" s="9">
        <v>63.821211672371398</v>
      </c>
      <c r="BI926" s="9">
        <v>26.162018205298534</v>
      </c>
      <c r="BJ926" s="9">
        <v>65.803681473452954</v>
      </c>
      <c r="BK926" s="9">
        <v>64.085196517980847</v>
      </c>
      <c r="BL926" s="9">
        <v>60.961464141325834</v>
      </c>
      <c r="BM926" s="9">
        <f ca="1"/>
        <v>63.885789273090246</v>
      </c>
      <c r="BN926" s="9">
        <v>65.020685672430261</v>
      </c>
    </row>
    <row r="927" spans="1:66" x14ac:dyDescent="0.25">
      <c r="A927" s="6">
        <v>79.2</v>
      </c>
      <c r="B927" s="7" t="b">
        <v>1</v>
      </c>
      <c r="U927" s="9"/>
      <c r="V927" s="9"/>
      <c r="W927" s="10"/>
      <c r="X927" s="20"/>
      <c r="Y927" s="20"/>
      <c r="Z927" s="20"/>
      <c r="AA927" s="20"/>
      <c r="AB927" s="20"/>
      <c r="AC927" s="20"/>
      <c r="AD927" s="20"/>
      <c r="AE927" s="20"/>
      <c r="AG927" s="9"/>
      <c r="AH927" s="9"/>
      <c r="AI927" s="10"/>
      <c r="AJ927" s="20"/>
      <c r="AK927" s="20"/>
      <c r="AL927" s="20"/>
      <c r="AM927" s="20"/>
      <c r="AN927" s="20"/>
      <c r="AO927" s="20"/>
      <c r="AP927" s="20"/>
      <c r="AQ927" s="20"/>
      <c r="AS927" s="9"/>
      <c r="AT927" s="9"/>
      <c r="AU927" s="10"/>
      <c r="AV927" s="20"/>
      <c r="AW927" s="20"/>
      <c r="AX927" s="20"/>
      <c r="AY927" s="20"/>
      <c r="AZ927" s="20"/>
      <c r="BA927" s="20"/>
      <c r="BB927" s="20"/>
      <c r="BC927" s="20"/>
      <c r="BE927" s="20">
        <v>0.31506147540983609</v>
      </c>
      <c r="BF927" s="9">
        <v>65.8</v>
      </c>
      <c r="BG927" s="9">
        <v>64.638677091985713</v>
      </c>
      <c r="BH927" s="9">
        <v>63.830237097271386</v>
      </c>
      <c r="BI927" s="9">
        <v>26.196527145043085</v>
      </c>
      <c r="BJ927" s="9">
        <v>65.813203865732405</v>
      </c>
      <c r="BK927" s="9">
        <v>64.094275450628331</v>
      </c>
      <c r="BL927" s="9">
        <v>60.974870252505028</v>
      </c>
      <c r="BM927" s="9">
        <f ca="1"/>
        <v>63.894217729127909</v>
      </c>
      <c r="BN927" s="9">
        <v>65.031545731406567</v>
      </c>
    </row>
    <row r="928" spans="1:66" x14ac:dyDescent="0.25">
      <c r="A928" s="6">
        <v>78.900000000000006</v>
      </c>
      <c r="B928" s="7" t="b">
        <v>1</v>
      </c>
      <c r="U928" s="9"/>
      <c r="V928" s="9"/>
      <c r="W928" s="10"/>
      <c r="X928" s="20"/>
      <c r="Y928" s="20"/>
      <c r="Z928" s="20"/>
      <c r="AA928" s="20"/>
      <c r="AB928" s="20"/>
      <c r="AC928" s="20"/>
      <c r="AD928" s="20"/>
      <c r="AE928" s="20"/>
      <c r="AG928" s="9"/>
      <c r="AH928" s="9"/>
      <c r="AI928" s="10"/>
      <c r="AJ928" s="20"/>
      <c r="AK928" s="20"/>
      <c r="AL928" s="20"/>
      <c r="AM928" s="20"/>
      <c r="AN928" s="20"/>
      <c r="AO928" s="20"/>
      <c r="AP928" s="20"/>
      <c r="AQ928" s="20"/>
      <c r="AS928" s="9"/>
      <c r="AT928" s="9"/>
      <c r="AU928" s="10"/>
      <c r="AV928" s="20"/>
      <c r="AW928" s="20"/>
      <c r="AX928" s="20"/>
      <c r="AY928" s="20"/>
      <c r="AZ928" s="20"/>
      <c r="BA928" s="20"/>
      <c r="BB928" s="20"/>
      <c r="BC928" s="20"/>
      <c r="BE928" s="20">
        <v>0.31540300546448086</v>
      </c>
      <c r="BF928" s="9">
        <v>65.8</v>
      </c>
      <c r="BG928" s="9">
        <v>64.647830586459889</v>
      </c>
      <c r="BH928" s="9">
        <v>63.839259620428244</v>
      </c>
      <c r="BI928" s="9">
        <v>26.231053296229607</v>
      </c>
      <c r="BJ928" s="9">
        <v>65.822719838558868</v>
      </c>
      <c r="BK928" s="9">
        <v>64.103351043699178</v>
      </c>
      <c r="BL928" s="9">
        <v>60.988269099466329</v>
      </c>
      <c r="BM928" s="9">
        <f ca="1"/>
        <v>63.902642181972297</v>
      </c>
      <c r="BN928" s="9">
        <v>65.042400356222728</v>
      </c>
    </row>
    <row r="929" spans="1:66" x14ac:dyDescent="0.25">
      <c r="A929" s="6">
        <v>78.7</v>
      </c>
      <c r="B929" s="7" t="b">
        <v>1</v>
      </c>
      <c r="U929" s="9"/>
      <c r="V929" s="9"/>
      <c r="W929" s="10"/>
      <c r="X929" s="20"/>
      <c r="Y929" s="20"/>
      <c r="Z929" s="20"/>
      <c r="AA929" s="20"/>
      <c r="AB929" s="20"/>
      <c r="AC929" s="20"/>
      <c r="AD929" s="20"/>
      <c r="AE929" s="20"/>
      <c r="AG929" s="9"/>
      <c r="AH929" s="9"/>
      <c r="AI929" s="10"/>
      <c r="AJ929" s="20"/>
      <c r="AK929" s="20"/>
      <c r="AL929" s="20"/>
      <c r="AM929" s="20"/>
      <c r="AN929" s="20"/>
      <c r="AO929" s="20"/>
      <c r="AP929" s="20"/>
      <c r="AQ929" s="20"/>
      <c r="AS929" s="9"/>
      <c r="AT929" s="9"/>
      <c r="AU929" s="10"/>
      <c r="AV929" s="20"/>
      <c r="AW929" s="20"/>
      <c r="AX929" s="20"/>
      <c r="AY929" s="20"/>
      <c r="AZ929" s="20"/>
      <c r="BA929" s="20"/>
      <c r="BB929" s="20"/>
      <c r="BC929" s="20"/>
      <c r="BE929" s="20">
        <v>0.31574453551912568</v>
      </c>
      <c r="BF929" s="9">
        <v>65.8</v>
      </c>
      <c r="BG929" s="9">
        <v>64.656979854858889</v>
      </c>
      <c r="BH929" s="9">
        <v>63.848279252445423</v>
      </c>
      <c r="BI929" s="9">
        <v>26.265596676035216</v>
      </c>
      <c r="BJ929" s="9">
        <v>65.832229407750162</v>
      </c>
      <c r="BK929" s="9">
        <v>64.112423308292819</v>
      </c>
      <c r="BL929" s="9">
        <v>61.001660694005494</v>
      </c>
      <c r="BM929" s="9">
        <f ca="1"/>
        <v>63.911062641849441</v>
      </c>
      <c r="BN929" s="9">
        <v>65.053249559299474</v>
      </c>
    </row>
    <row r="930" spans="1:66" x14ac:dyDescent="0.25">
      <c r="A930" s="6">
        <v>78.400000000000006</v>
      </c>
      <c r="B930" s="7" t="b">
        <v>1</v>
      </c>
      <c r="U930" s="9"/>
      <c r="V930" s="9"/>
      <c r="W930" s="10"/>
      <c r="X930" s="20"/>
      <c r="Y930" s="20"/>
      <c r="Z930" s="20"/>
      <c r="AA930" s="20"/>
      <c r="AB930" s="20"/>
      <c r="AC930" s="20"/>
      <c r="AD930" s="20"/>
      <c r="AE930" s="20"/>
      <c r="AG930" s="9"/>
      <c r="AH930" s="9"/>
      <c r="AI930" s="10"/>
      <c r="AJ930" s="20"/>
      <c r="AK930" s="20"/>
      <c r="AL930" s="20"/>
      <c r="AM930" s="20"/>
      <c r="AN930" s="20"/>
      <c r="AO930" s="20"/>
      <c r="AP930" s="20"/>
      <c r="AQ930" s="20"/>
      <c r="AS930" s="9"/>
      <c r="AT930" s="9"/>
      <c r="AU930" s="10"/>
      <c r="AV930" s="20"/>
      <c r="AW930" s="20"/>
      <c r="AX930" s="20"/>
      <c r="AY930" s="20"/>
      <c r="AZ930" s="20"/>
      <c r="BA930" s="20"/>
      <c r="BB930" s="20"/>
      <c r="BC930" s="20"/>
      <c r="BE930" s="20">
        <v>0.3160860655737705</v>
      </c>
      <c r="BF930" s="9">
        <v>65.900000000000006</v>
      </c>
      <c r="BG930" s="9">
        <v>64.666124909519098</v>
      </c>
      <c r="BH930" s="9">
        <v>63.857296003901311</v>
      </c>
      <c r="BI930" s="9">
        <v>26.300157301662701</v>
      </c>
      <c r="BJ930" s="9">
        <v>65.841732589078205</v>
      </c>
      <c r="BK930" s="9">
        <v>64.1214922554814</v>
      </c>
      <c r="BL930" s="9">
        <v>61.015045047886382</v>
      </c>
      <c r="BM930" s="9">
        <f ca="1"/>
        <v>63.919479118958243</v>
      </c>
      <c r="BN930" s="9">
        <v>65.064093353024191</v>
      </c>
    </row>
    <row r="931" spans="1:66" x14ac:dyDescent="0.25">
      <c r="A931" s="6">
        <v>78.099999999999994</v>
      </c>
      <c r="B931" s="7" t="b">
        <v>1</v>
      </c>
      <c r="U931" s="9"/>
      <c r="V931" s="9"/>
      <c r="W931" s="10"/>
      <c r="X931" s="20"/>
      <c r="Y931" s="20"/>
      <c r="Z931" s="20"/>
      <c r="AA931" s="20"/>
      <c r="AB931" s="20"/>
      <c r="AC931" s="20"/>
      <c r="AD931" s="20"/>
      <c r="AE931" s="20"/>
      <c r="AG931" s="9"/>
      <c r="AH931" s="9"/>
      <c r="AI931" s="10"/>
      <c r="AJ931" s="20"/>
      <c r="AK931" s="20"/>
      <c r="AL931" s="20"/>
      <c r="AM931" s="20"/>
      <c r="AN931" s="20"/>
      <c r="AO931" s="20"/>
      <c r="AP931" s="20"/>
      <c r="AQ931" s="20"/>
      <c r="AS931" s="9"/>
      <c r="AT931" s="9"/>
      <c r="AU931" s="10"/>
      <c r="AV931" s="20"/>
      <c r="AW931" s="20"/>
      <c r="AX931" s="20"/>
      <c r="AY931" s="20"/>
      <c r="AZ931" s="20"/>
      <c r="BA931" s="20"/>
      <c r="BB931" s="20"/>
      <c r="BC931" s="20"/>
      <c r="BE931" s="20">
        <v>0.31642759562841533</v>
      </c>
      <c r="BF931" s="9">
        <v>65.900000000000006</v>
      </c>
      <c r="BG931" s="9">
        <v>64.675265762744331</v>
      </c>
      <c r="BH931" s="9">
        <v>63.866309885349537</v>
      </c>
      <c r="BI931" s="9">
        <v>26.334735190340666</v>
      </c>
      <c r="BJ931" s="9">
        <v>65.851229398269126</v>
      </c>
      <c r="BK931" s="9">
        <v>64.130557896309782</v>
      </c>
      <c r="BL931" s="9">
        <v>61.028422172841097</v>
      </c>
      <c r="BM931" s="9">
        <f ca="1"/>
        <v>63.927891623470593</v>
      </c>
      <c r="BN931" s="9">
        <v>65.07493174975113</v>
      </c>
    </row>
    <row r="932" spans="1:66" x14ac:dyDescent="0.25">
      <c r="A932" s="6">
        <v>78</v>
      </c>
      <c r="B932" s="7" t="b">
        <v>1</v>
      </c>
      <c r="U932" s="9"/>
      <c r="V932" s="9"/>
      <c r="W932" s="10"/>
      <c r="X932" s="20"/>
      <c r="Y932" s="20"/>
      <c r="Z932" s="20"/>
      <c r="AA932" s="20"/>
      <c r="AB932" s="20"/>
      <c r="AC932" s="20"/>
      <c r="AD932" s="20"/>
      <c r="AE932" s="20"/>
      <c r="AG932" s="9"/>
      <c r="AH932" s="9"/>
      <c r="AI932" s="10"/>
      <c r="AJ932" s="20"/>
      <c r="AK932" s="20"/>
      <c r="AL932" s="20"/>
      <c r="AM932" s="20"/>
      <c r="AN932" s="20"/>
      <c r="AO932" s="20"/>
      <c r="AP932" s="20"/>
      <c r="AQ932" s="20"/>
      <c r="AS932" s="9"/>
      <c r="AT932" s="9"/>
      <c r="AU932" s="10"/>
      <c r="AV932" s="20"/>
      <c r="AW932" s="20"/>
      <c r="AX932" s="20"/>
      <c r="AY932" s="20"/>
      <c r="AZ932" s="20"/>
      <c r="BA932" s="20"/>
      <c r="BB932" s="20"/>
      <c r="BC932" s="20"/>
      <c r="BE932" s="20">
        <v>0.31676912568306009</v>
      </c>
      <c r="BF932" s="9">
        <v>65.900000000000006</v>
      </c>
      <c r="BG932" s="9">
        <v>64.684402426805974</v>
      </c>
      <c r="BH932" s="9">
        <v>63.875320907318745</v>
      </c>
      <c r="BI932" s="9">
        <v>26.369330359323538</v>
      </c>
      <c r="BJ932" s="9">
        <v>65.860719851003495</v>
      </c>
      <c r="BK932" s="9">
        <v>64.139620241795811</v>
      </c>
      <c r="BL932" s="9">
        <v>61.04179208057009</v>
      </c>
      <c r="BM932" s="9">
        <f ca="1"/>
        <v>63.936300165531463</v>
      </c>
      <c r="BN932" s="9">
        <v>65.085764761801357</v>
      </c>
    </row>
    <row r="933" spans="1:66" x14ac:dyDescent="0.25">
      <c r="A933" s="6">
        <v>77.5</v>
      </c>
      <c r="B933" s="7" t="b">
        <v>1</v>
      </c>
      <c r="U933" s="9"/>
      <c r="V933" s="9"/>
      <c r="W933" s="10"/>
      <c r="X933" s="20"/>
      <c r="Y933" s="20"/>
      <c r="Z933" s="20"/>
      <c r="AA933" s="20"/>
      <c r="AB933" s="20"/>
      <c r="AC933" s="20"/>
      <c r="AD933" s="20"/>
      <c r="AE933" s="20"/>
      <c r="AG933" s="9"/>
      <c r="AH933" s="9"/>
      <c r="AI933" s="10"/>
      <c r="AJ933" s="20"/>
      <c r="AK933" s="20"/>
      <c r="AL933" s="20"/>
      <c r="AM933" s="20"/>
      <c r="AN933" s="20"/>
      <c r="AO933" s="20"/>
      <c r="AP933" s="20"/>
      <c r="AQ933" s="20"/>
      <c r="AS933" s="9"/>
      <c r="AT933" s="9"/>
      <c r="AU933" s="10"/>
      <c r="AV933" s="20"/>
      <c r="AW933" s="20"/>
      <c r="AX933" s="20"/>
      <c r="AY933" s="20"/>
      <c r="AZ933" s="20"/>
      <c r="BA933" s="20"/>
      <c r="BB933" s="20"/>
      <c r="BC933" s="20"/>
      <c r="BE933" s="20">
        <v>0.31711065573770492</v>
      </c>
      <c r="BF933" s="9">
        <v>65.900000000000006</v>
      </c>
      <c r="BG933" s="9">
        <v>64.693534913943125</v>
      </c>
      <c r="BH933" s="9">
        <v>63.884329080312959</v>
      </c>
      <c r="BI933" s="9">
        <v>26.403942825891633</v>
      </c>
      <c r="BJ933" s="9">
        <v>65.87020396291652</v>
      </c>
      <c r="BK933" s="9">
        <v>64.148679302930347</v>
      </c>
      <c r="BL933" s="9">
        <v>61.055154782742278</v>
      </c>
      <c r="BM933" s="9">
        <f ca="1"/>
        <v>63.944704755259046</v>
      </c>
      <c r="BN933" s="9">
        <v>65.096592401463084</v>
      </c>
    </row>
    <row r="934" spans="1:66" x14ac:dyDescent="0.25">
      <c r="A934" s="6">
        <v>82.4</v>
      </c>
      <c r="B934" s="7" t="b">
        <v>1</v>
      </c>
      <c r="U934" s="9"/>
      <c r="V934" s="9"/>
      <c r="W934" s="10"/>
      <c r="X934" s="20"/>
      <c r="Y934" s="20"/>
      <c r="Z934" s="20"/>
      <c r="AA934" s="20"/>
      <c r="AB934" s="20"/>
      <c r="AC934" s="20"/>
      <c r="AD934" s="20"/>
      <c r="AE934" s="20"/>
      <c r="AG934" s="9"/>
      <c r="AH934" s="9"/>
      <c r="AI934" s="10"/>
      <c r="AJ934" s="20"/>
      <c r="AK934" s="20"/>
      <c r="AL934" s="20"/>
      <c r="AM934" s="20"/>
      <c r="AN934" s="20"/>
      <c r="AO934" s="20"/>
      <c r="AP934" s="20"/>
      <c r="AQ934" s="20"/>
      <c r="AS934" s="9"/>
      <c r="AT934" s="9"/>
      <c r="AU934" s="10"/>
      <c r="AV934" s="20"/>
      <c r="AW934" s="20"/>
      <c r="AX934" s="20"/>
      <c r="AY934" s="20"/>
      <c r="AZ934" s="20"/>
      <c r="BA934" s="20"/>
      <c r="BB934" s="20"/>
      <c r="BC934" s="20"/>
      <c r="BE934" s="20">
        <v>0.31745218579234974</v>
      </c>
      <c r="BF934" s="9">
        <v>65.900000000000006</v>
      </c>
      <c r="BG934" s="9">
        <v>64.702663236362739</v>
      </c>
      <c r="BH934" s="9">
        <v>63.893334414811747</v>
      </c>
      <c r="BI934" s="9">
        <v>26.43857260735118</v>
      </c>
      <c r="BJ934" s="9">
        <v>65.87968174959822</v>
      </c>
      <c r="BK934" s="9">
        <v>64.157735090677434</v>
      </c>
      <c r="BL934" s="9">
        <v>61.068510290995185</v>
      </c>
      <c r="BM934" s="9">
        <f ca="1"/>
        <v>63.953105402744868</v>
      </c>
      <c r="BN934" s="9">
        <v>65.107414680991695</v>
      </c>
    </row>
    <row r="935" spans="1:66" x14ac:dyDescent="0.25">
      <c r="A935" s="6">
        <v>82.2</v>
      </c>
      <c r="B935" s="7" t="b">
        <v>1</v>
      </c>
      <c r="U935" s="9"/>
      <c r="V935" s="9"/>
      <c r="W935" s="10"/>
      <c r="X935" s="20"/>
      <c r="Y935" s="20"/>
      <c r="Z935" s="20"/>
      <c r="AA935" s="20"/>
      <c r="AB935" s="20"/>
      <c r="AC935" s="20"/>
      <c r="AD935" s="20"/>
      <c r="AE935" s="20"/>
      <c r="AG935" s="9"/>
      <c r="AH935" s="9"/>
      <c r="AI935" s="10"/>
      <c r="AJ935" s="20"/>
      <c r="AK935" s="20"/>
      <c r="AL935" s="20"/>
      <c r="AM935" s="20"/>
      <c r="AN935" s="20"/>
      <c r="AO935" s="20"/>
      <c r="AP935" s="20"/>
      <c r="AQ935" s="20"/>
      <c r="AS935" s="9"/>
      <c r="AT935" s="9"/>
      <c r="AU935" s="10"/>
      <c r="AV935" s="20"/>
      <c r="AW935" s="20"/>
      <c r="AX935" s="20"/>
      <c r="AY935" s="20"/>
      <c r="AZ935" s="20"/>
      <c r="BA935" s="20"/>
      <c r="BB935" s="20"/>
      <c r="BC935" s="20"/>
      <c r="BE935" s="20">
        <v>0.31779371584699456</v>
      </c>
      <c r="BF935" s="9">
        <v>65.900000000000006</v>
      </c>
      <c r="BG935" s="9">
        <v>64.711787406239793</v>
      </c>
      <c r="BH935" s="9">
        <v>63.902336921270006</v>
      </c>
      <c r="BI935" s="9">
        <v>26.47321972103439</v>
      </c>
      <c r="BJ935" s="9">
        <v>65.889153226593649</v>
      </c>
      <c r="BK935" s="9">
        <v>64.166787615974371</v>
      </c>
      <c r="BL935" s="9">
        <v>61.081858616935023</v>
      </c>
      <c r="BM935" s="9">
        <f ca="1"/>
        <v>63.9615021180539</v>
      </c>
      <c r="BN935" s="9">
        <v>65.11823161260989</v>
      </c>
    </row>
    <row r="936" spans="1:66" x14ac:dyDescent="0.25">
      <c r="A936" s="6">
        <v>82</v>
      </c>
      <c r="B936" s="7" t="b">
        <v>1</v>
      </c>
      <c r="U936" s="9"/>
      <c r="V936" s="9"/>
      <c r="W936" s="10"/>
      <c r="X936" s="20"/>
      <c r="Y936" s="20"/>
      <c r="Z936" s="20"/>
      <c r="AA936" s="20"/>
      <c r="AB936" s="20"/>
      <c r="AC936" s="20"/>
      <c r="AD936" s="20"/>
      <c r="AE936" s="20"/>
      <c r="AG936" s="9"/>
      <c r="AH936" s="9"/>
      <c r="AI936" s="10"/>
      <c r="AJ936" s="20"/>
      <c r="AK936" s="20"/>
      <c r="AL936" s="20"/>
      <c r="AM936" s="20"/>
      <c r="AN936" s="20"/>
      <c r="AO936" s="20"/>
      <c r="AP936" s="20"/>
      <c r="AQ936" s="20"/>
      <c r="AS936" s="9"/>
      <c r="AT936" s="9"/>
      <c r="AU936" s="10"/>
      <c r="AV936" s="20"/>
      <c r="AW936" s="20"/>
      <c r="AX936" s="20"/>
      <c r="AY936" s="20"/>
      <c r="AZ936" s="20"/>
      <c r="BA936" s="20"/>
      <c r="BB936" s="20"/>
      <c r="BC936" s="20"/>
      <c r="BE936" s="20">
        <v>0.31813524590163933</v>
      </c>
      <c r="BF936" s="9">
        <v>65.900000000000006</v>
      </c>
      <c r="BG936" s="9">
        <v>64.720907435717393</v>
      </c>
      <c r="BH936" s="9">
        <v>63.911336610118518</v>
      </c>
      <c r="BI936" s="9">
        <v>26.507884184299542</v>
      </c>
      <c r="BJ936" s="9">
        <v>65.898618409403099</v>
      </c>
      <c r="BK936" s="9">
        <v>64.175836889731926</v>
      </c>
      <c r="BL936" s="9">
        <v>61.09519977213683</v>
      </c>
      <c r="BM936" s="9">
        <f ca="1"/>
        <v>63.969894911224628</v>
      </c>
      <c r="BN936" s="9">
        <v>65.129043208507895</v>
      </c>
    </row>
    <row r="937" spans="1:66" x14ac:dyDescent="0.25">
      <c r="A937" s="6">
        <v>81.5</v>
      </c>
      <c r="B937" s="7" t="b">
        <v>1</v>
      </c>
      <c r="U937" s="9"/>
      <c r="V937" s="9"/>
      <c r="W937" s="10"/>
      <c r="X937" s="20"/>
      <c r="Y937" s="20"/>
      <c r="Z937" s="20"/>
      <c r="AA937" s="20"/>
      <c r="AB937" s="20"/>
      <c r="AC937" s="20"/>
      <c r="AD937" s="20"/>
      <c r="AE937" s="20"/>
      <c r="AG937" s="9"/>
      <c r="AH937" s="9"/>
      <c r="AI937" s="10"/>
      <c r="AJ937" s="20"/>
      <c r="AK937" s="20"/>
      <c r="AL937" s="20"/>
      <c r="AM937" s="20"/>
      <c r="AN937" s="20"/>
      <c r="AO937" s="20"/>
      <c r="AP937" s="20"/>
      <c r="AQ937" s="20"/>
      <c r="AS937" s="9"/>
      <c r="AT937" s="9"/>
      <c r="AU937" s="10"/>
      <c r="AV937" s="20"/>
      <c r="AW937" s="20"/>
      <c r="AX937" s="20"/>
      <c r="AY937" s="20"/>
      <c r="AZ937" s="20"/>
      <c r="BA937" s="20"/>
      <c r="BB937" s="20"/>
      <c r="BC937" s="20"/>
      <c r="BE937" s="20">
        <v>0.31847677595628415</v>
      </c>
      <c r="BF937" s="9">
        <v>65.900000000000006</v>
      </c>
      <c r="BG937" s="9">
        <v>64.730023336906967</v>
      </c>
      <c r="BH937" s="9">
        <v>63.920333491763778</v>
      </c>
      <c r="BI937" s="9">
        <v>26.542566014530976</v>
      </c>
      <c r="BJ937" s="9">
        <v>65.908077313482252</v>
      </c>
      <c r="BK937" s="9">
        <v>64.184882922834376</v>
      </c>
      <c r="BL937" s="9">
        <v>61.108533768144611</v>
      </c>
      <c r="BM937" s="9">
        <f ca="1"/>
        <v>63.978283792269266</v>
      </c>
      <c r="BN937" s="9">
        <v>65.13984948084348</v>
      </c>
    </row>
    <row r="938" spans="1:66" x14ac:dyDescent="0.25">
      <c r="A938" s="6">
        <v>81.7</v>
      </c>
      <c r="B938" s="7" t="b">
        <v>1</v>
      </c>
      <c r="U938" s="9"/>
      <c r="V938" s="9"/>
      <c r="W938" s="10"/>
      <c r="X938" s="20"/>
      <c r="Y938" s="20"/>
      <c r="Z938" s="20"/>
      <c r="AA938" s="20"/>
      <c r="AB938" s="20"/>
      <c r="AC938" s="20"/>
      <c r="AD938" s="20"/>
      <c r="AE938" s="20"/>
      <c r="AG938" s="9"/>
      <c r="AH938" s="9"/>
      <c r="AI938" s="10"/>
      <c r="AJ938" s="20"/>
      <c r="AK938" s="20"/>
      <c r="AL938" s="20"/>
      <c r="AM938" s="20"/>
      <c r="AN938" s="20"/>
      <c r="AO938" s="20"/>
      <c r="AP938" s="20"/>
      <c r="AQ938" s="20"/>
      <c r="AS938" s="9"/>
      <c r="AT938" s="9"/>
      <c r="AU938" s="10"/>
      <c r="AV938" s="20"/>
      <c r="AW938" s="20"/>
      <c r="AX938" s="20"/>
      <c r="AY938" s="20"/>
      <c r="AZ938" s="20"/>
      <c r="BA938" s="20"/>
      <c r="BB938" s="20"/>
      <c r="BC938" s="20"/>
      <c r="BE938" s="20">
        <v>0.31881830601092898</v>
      </c>
      <c r="BF938" s="9">
        <v>66</v>
      </c>
      <c r="BG938" s="9">
        <v>64.739135121888353</v>
      </c>
      <c r="BH938" s="9">
        <v>63.929327576588008</v>
      </c>
      <c r="BI938" s="9">
        <v>26.577265229139211</v>
      </c>
      <c r="BJ938" s="9">
        <v>65.917529954242411</v>
      </c>
      <c r="BK938" s="9">
        <v>64.193925726139682</v>
      </c>
      <c r="BL938" s="9">
        <v>61.121860616471402</v>
      </c>
      <c r="BM938" s="9">
        <f ca="1"/>
        <v>63.986668771173782</v>
      </c>
      <c r="BN938" s="9">
        <v>65.150650441742187</v>
      </c>
    </row>
    <row r="939" spans="1:66" x14ac:dyDescent="0.25">
      <c r="A939" s="6">
        <v>81.3</v>
      </c>
      <c r="B939" s="7" t="b">
        <v>1</v>
      </c>
      <c r="U939" s="9"/>
      <c r="V939" s="9"/>
      <c r="W939" s="10"/>
      <c r="X939" s="20"/>
      <c r="Y939" s="20"/>
      <c r="Z939" s="20"/>
      <c r="AA939" s="20"/>
      <c r="AB939" s="20"/>
      <c r="AC939" s="20"/>
      <c r="AD939" s="20"/>
      <c r="AE939" s="20"/>
      <c r="AG939" s="9"/>
      <c r="AH939" s="9"/>
      <c r="AI939" s="10"/>
      <c r="AJ939" s="20"/>
      <c r="AK939" s="20"/>
      <c r="AL939" s="20"/>
      <c r="AM939" s="20"/>
      <c r="AN939" s="20"/>
      <c r="AO939" s="20"/>
      <c r="AP939" s="20"/>
      <c r="AQ939" s="20"/>
      <c r="AS939" s="9"/>
      <c r="AT939" s="9"/>
      <c r="AU939" s="10"/>
      <c r="AV939" s="20"/>
      <c r="AW939" s="20"/>
      <c r="AX939" s="20"/>
      <c r="AY939" s="20"/>
      <c r="AZ939" s="20"/>
      <c r="BA939" s="20"/>
      <c r="BB939" s="20"/>
      <c r="BC939" s="20"/>
      <c r="BE939" s="20">
        <v>0.31915983606557374</v>
      </c>
      <c r="BF939" s="9">
        <v>66</v>
      </c>
      <c r="BG939" s="9">
        <v>64.748242802709967</v>
      </c>
      <c r="BH939" s="9">
        <v>63.938318874949672</v>
      </c>
      <c r="BI939" s="9">
        <v>26.611981845560909</v>
      </c>
      <c r="BJ939" s="9">
        <v>65.926976347050697</v>
      </c>
      <c r="BK939" s="9">
        <v>64.202965310479541</v>
      </c>
      <c r="BL939" s="9">
        <v>61.135180328599432</v>
      </c>
      <c r="BM939" s="9">
        <f ca="1"/>
        <v>63.995049857898024</v>
      </c>
      <c r="BN939" s="9">
        <v>65.161446103297436</v>
      </c>
    </row>
    <row r="940" spans="1:66" x14ac:dyDescent="0.25">
      <c r="A940" s="6">
        <v>81.099999999999994</v>
      </c>
      <c r="B940" s="7" t="b">
        <v>1</v>
      </c>
      <c r="U940" s="9"/>
      <c r="V940" s="9"/>
      <c r="W940" s="10"/>
      <c r="X940" s="20"/>
      <c r="Y940" s="20"/>
      <c r="Z940" s="20"/>
      <c r="AA940" s="20"/>
      <c r="AB940" s="20"/>
      <c r="AC940" s="20"/>
      <c r="AD940" s="20"/>
      <c r="AE940" s="20"/>
      <c r="AG940" s="9"/>
      <c r="AH940" s="9"/>
      <c r="AI940" s="10"/>
      <c r="AJ940" s="20"/>
      <c r="AK940" s="20"/>
      <c r="AL940" s="20"/>
      <c r="AM940" s="20"/>
      <c r="AN940" s="20"/>
      <c r="AO940" s="20"/>
      <c r="AP940" s="20"/>
      <c r="AQ940" s="20"/>
      <c r="AS940" s="9"/>
      <c r="AT940" s="9"/>
      <c r="AU940" s="10"/>
      <c r="AV940" s="20"/>
      <c r="AW940" s="20"/>
      <c r="AX940" s="20"/>
      <c r="AY940" s="20"/>
      <c r="AZ940" s="20"/>
      <c r="BA940" s="20"/>
      <c r="BB940" s="20"/>
      <c r="BC940" s="20"/>
      <c r="BE940" s="20">
        <v>0.31950136612021857</v>
      </c>
      <c r="BF940" s="9">
        <v>66</v>
      </c>
      <c r="BG940" s="9">
        <v>64.757346391388964</v>
      </c>
      <c r="BH940" s="9">
        <v>63.947307397183238</v>
      </c>
      <c r="BI940" s="9">
        <v>26.64671588125902</v>
      </c>
      <c r="BJ940" s="9">
        <v>65.936416507230192</v>
      </c>
      <c r="BK940" s="9">
        <v>64.212001686659576</v>
      </c>
      <c r="BL940" s="9">
        <v>61.148492915980199</v>
      </c>
      <c r="BM940" s="9">
        <f ca="1"/>
        <v>64.003427062375891</v>
      </c>
      <c r="BN940" s="9">
        <v>65.172236477570635</v>
      </c>
    </row>
    <row r="941" spans="1:66" x14ac:dyDescent="0.25">
      <c r="A941" s="6">
        <v>89</v>
      </c>
      <c r="B941" s="7" t="b">
        <v>1</v>
      </c>
      <c r="U941" s="9"/>
      <c r="V941" s="9"/>
      <c r="W941" s="10"/>
      <c r="X941" s="20"/>
      <c r="Y941" s="20"/>
      <c r="Z941" s="20"/>
      <c r="AA941" s="20"/>
      <c r="AB941" s="20"/>
      <c r="AC941" s="20"/>
      <c r="AD941" s="20"/>
      <c r="AE941" s="20"/>
      <c r="AG941" s="9"/>
      <c r="AH941" s="9"/>
      <c r="AI941" s="10"/>
      <c r="AJ941" s="20"/>
      <c r="AK941" s="20"/>
      <c r="AL941" s="20"/>
      <c r="AM941" s="20"/>
      <c r="AN941" s="20"/>
      <c r="AO941" s="20"/>
      <c r="AP941" s="20"/>
      <c r="AQ941" s="20"/>
      <c r="AS941" s="9"/>
      <c r="AT941" s="9"/>
      <c r="AU941" s="10"/>
      <c r="AV941" s="20"/>
      <c r="AW941" s="20"/>
      <c r="AX941" s="20"/>
      <c r="AY941" s="20"/>
      <c r="AZ941" s="20"/>
      <c r="BA941" s="20"/>
      <c r="BB941" s="20"/>
      <c r="BC941" s="20"/>
      <c r="BE941" s="20">
        <v>0.31984289617486339</v>
      </c>
      <c r="BF941" s="9">
        <v>66</v>
      </c>
      <c r="BG941" s="9">
        <v>64.766445899911332</v>
      </c>
      <c r="BH941" s="9">
        <v>63.956293153599418</v>
      </c>
      <c r="BI941" s="9">
        <v>26.681467353722763</v>
      </c>
      <c r="BJ941" s="9">
        <v>65.945850450060163</v>
      </c>
      <c r="BK941" s="9">
        <v>64.22103486545943</v>
      </c>
      <c r="BL941" s="9">
        <v>61.161798390034647</v>
      </c>
      <c r="BM941" s="9">
        <f ca="1"/>
        <v>64.011800394515333</v>
      </c>
      <c r="BN941" s="9">
        <v>65.183021576591358</v>
      </c>
    </row>
    <row r="942" spans="1:66" x14ac:dyDescent="0.25">
      <c r="A942" s="6">
        <v>89</v>
      </c>
      <c r="B942" s="7" t="b">
        <v>1</v>
      </c>
      <c r="U942" s="9"/>
      <c r="V942" s="9"/>
      <c r="W942" s="10"/>
      <c r="X942" s="20"/>
      <c r="Y942" s="20"/>
      <c r="Z942" s="20"/>
      <c r="AA942" s="20"/>
      <c r="AB942" s="20"/>
      <c r="AC942" s="20"/>
      <c r="AD942" s="20"/>
      <c r="AE942" s="20"/>
      <c r="AG942" s="9"/>
      <c r="AH942" s="9"/>
      <c r="AI942" s="10"/>
      <c r="AJ942" s="20"/>
      <c r="AK942" s="20"/>
      <c r="AL942" s="20"/>
      <c r="AM942" s="20"/>
      <c r="AN942" s="20"/>
      <c r="AO942" s="20"/>
      <c r="AP942" s="20"/>
      <c r="AQ942" s="20"/>
      <c r="AS942" s="9"/>
      <c r="AT942" s="9"/>
      <c r="AU942" s="10"/>
      <c r="AV942" s="20"/>
      <c r="AW942" s="20"/>
      <c r="AX942" s="20"/>
      <c r="AY942" s="20"/>
      <c r="AZ942" s="20"/>
      <c r="BA942" s="20"/>
      <c r="BB942" s="20"/>
      <c r="BC942" s="20"/>
      <c r="BE942" s="20">
        <v>0.32018442622950821</v>
      </c>
      <c r="BF942" s="9">
        <v>66</v>
      </c>
      <c r="BG942" s="9">
        <v>64.775541340232081</v>
      </c>
      <c r="BH942" s="9">
        <v>63.965276154485259</v>
      </c>
      <c r="BI942" s="9">
        <v>26.716236280467733</v>
      </c>
      <c r="BJ942" s="9">
        <v>65.955278190776284</v>
      </c>
      <c r="BK942" s="9">
        <v>64.230064857632897</v>
      </c>
      <c r="BL942" s="9">
        <v>61.175096762153188</v>
      </c>
      <c r="BM942" s="9">
        <f ca="1"/>
        <v>64.020169864198579</v>
      </c>
      <c r="BN942" s="9">
        <v>65.193801412357431</v>
      </c>
    </row>
    <row r="943" spans="1:66" x14ac:dyDescent="0.25">
      <c r="A943" s="6">
        <v>86</v>
      </c>
      <c r="B943" s="7" t="b">
        <v>1</v>
      </c>
      <c r="U943" s="9"/>
      <c r="V943" s="9"/>
      <c r="W943" s="10"/>
      <c r="X943" s="20"/>
      <c r="Y943" s="20"/>
      <c r="Z943" s="20"/>
      <c r="AA943" s="20"/>
      <c r="AB943" s="20"/>
      <c r="AC943" s="20"/>
      <c r="AD943" s="20"/>
      <c r="AE943" s="20"/>
      <c r="AG943" s="9"/>
      <c r="AH943" s="9"/>
      <c r="AI943" s="10"/>
      <c r="AJ943" s="20"/>
      <c r="AK943" s="20"/>
      <c r="AL943" s="20"/>
      <c r="AM943" s="20"/>
      <c r="AN943" s="20"/>
      <c r="AO943" s="20"/>
      <c r="AP943" s="20"/>
      <c r="AQ943" s="20"/>
      <c r="AS943" s="9"/>
      <c r="AT943" s="9"/>
      <c r="AU943" s="10"/>
      <c r="AV943" s="20"/>
      <c r="AW943" s="20"/>
      <c r="AX943" s="20"/>
      <c r="AY943" s="20"/>
      <c r="AZ943" s="20"/>
      <c r="BA943" s="20"/>
      <c r="BB943" s="20"/>
      <c r="BC943" s="20"/>
      <c r="BE943" s="20">
        <v>0.32052595628415298</v>
      </c>
      <c r="BF943" s="9">
        <v>66</v>
      </c>
      <c r="BG943" s="9">
        <v>64.784632724275298</v>
      </c>
      <c r="BH943" s="9">
        <v>63.974256410104203</v>
      </c>
      <c r="BI943" s="9">
        <v>26.75102267903592</v>
      </c>
      <c r="BJ943" s="9">
        <v>65.964699744570737</v>
      </c>
      <c r="BK943" s="9">
        <v>64.239091673907978</v>
      </c>
      <c r="BL943" s="9">
        <v>61.188388043695916</v>
      </c>
      <c r="BM943" s="9">
        <f ca="1"/>
        <v>64.028535481282191</v>
      </c>
      <c r="BN943" s="9">
        <v>65.204575996835089</v>
      </c>
    </row>
    <row r="944" spans="1:66" x14ac:dyDescent="0.25">
      <c r="A944" s="6">
        <v>81</v>
      </c>
      <c r="B944" s="7" t="b">
        <v>1</v>
      </c>
      <c r="U944" s="9"/>
      <c r="V944" s="9"/>
      <c r="W944" s="10"/>
      <c r="X944" s="20"/>
      <c r="Y944" s="20"/>
      <c r="Z944" s="20"/>
      <c r="AA944" s="20"/>
      <c r="AB944" s="20"/>
      <c r="AC944" s="20"/>
      <c r="AD944" s="20"/>
      <c r="AE944" s="20"/>
      <c r="AG944" s="9"/>
      <c r="AH944" s="9"/>
      <c r="AI944" s="10"/>
      <c r="AJ944" s="20"/>
      <c r="AK944" s="20"/>
      <c r="AL944" s="20"/>
      <c r="AM944" s="20"/>
      <c r="AN944" s="20"/>
      <c r="AO944" s="20"/>
      <c r="AP944" s="20"/>
      <c r="AQ944" s="20"/>
      <c r="AS944" s="9"/>
      <c r="AT944" s="9"/>
      <c r="AU944" s="10"/>
      <c r="AV944" s="20"/>
      <c r="AW944" s="20"/>
      <c r="AX944" s="20"/>
      <c r="AY944" s="20"/>
      <c r="AZ944" s="20"/>
      <c r="BA944" s="20"/>
      <c r="BB944" s="20"/>
      <c r="BC944" s="20"/>
      <c r="BE944" s="20">
        <v>0.3208674863387978</v>
      </c>
      <c r="BF944" s="9">
        <v>66</v>
      </c>
      <c r="BG944" s="9">
        <v>64.79372006393443</v>
      </c>
      <c r="BH944" s="9">
        <v>63.983233930696343</v>
      </c>
      <c r="BI944" s="9">
        <v>26.785826566995794</v>
      </c>
      <c r="BJ944" s="9">
        <v>65.974115126592494</v>
      </c>
      <c r="BK944" s="9">
        <v>64.248115324987126</v>
      </c>
      <c r="BL944" s="9">
        <v>61.20167224599264</v>
      </c>
      <c r="BM944" s="9">
        <f ca="1"/>
        <v>64.036897255597168</v>
      </c>
      <c r="BN944" s="9">
        <v>65.215345341959093</v>
      </c>
    </row>
    <row r="945" spans="1:66" x14ac:dyDescent="0.25">
      <c r="A945" s="6">
        <v>82</v>
      </c>
      <c r="B945" s="7" t="b">
        <v>1</v>
      </c>
      <c r="U945" s="9"/>
      <c r="V945" s="9"/>
      <c r="W945" s="10"/>
      <c r="X945" s="20"/>
      <c r="Y945" s="20"/>
      <c r="Z945" s="20"/>
      <c r="AA945" s="20"/>
      <c r="AB945" s="20"/>
      <c r="AC945" s="20"/>
      <c r="AD945" s="20"/>
      <c r="AE945" s="20"/>
      <c r="AG945" s="9"/>
      <c r="AH945" s="9"/>
      <c r="AI945" s="10"/>
      <c r="AJ945" s="20"/>
      <c r="AK945" s="20"/>
      <c r="AL945" s="20"/>
      <c r="AM945" s="20"/>
      <c r="AN945" s="20"/>
      <c r="AO945" s="20"/>
      <c r="AP945" s="20"/>
      <c r="AQ945" s="20"/>
      <c r="AS945" s="9"/>
      <c r="AT945" s="9"/>
      <c r="AU945" s="10"/>
      <c r="AV945" s="20"/>
      <c r="AW945" s="20"/>
      <c r="AX945" s="20"/>
      <c r="AY945" s="20"/>
      <c r="AZ945" s="20"/>
      <c r="BA945" s="20"/>
      <c r="BB945" s="20"/>
      <c r="BC945" s="20"/>
      <c r="BE945" s="20">
        <v>0.32120901639344263</v>
      </c>
      <c r="BF945" s="9">
        <v>66</v>
      </c>
      <c r="BG945" s="9">
        <v>64.802803371072244</v>
      </c>
      <c r="BH945" s="9">
        <v>63.992208726478459</v>
      </c>
      <c r="BI945" s="9">
        <v>26.820647961942299</v>
      </c>
      <c r="BJ945" s="9">
        <v>65.983524351947423</v>
      </c>
      <c r="BK945" s="9">
        <v>64.257135821547209</v>
      </c>
      <c r="BL945" s="9">
        <v>61.214949380343029</v>
      </c>
      <c r="BM945" s="9">
        <f ca="1"/>
        <v>64.045255196949029</v>
      </c>
      <c r="BN945" s="9">
        <v>65.22610945963288</v>
      </c>
    </row>
    <row r="946" spans="1:66" x14ac:dyDescent="0.25">
      <c r="A946" s="6">
        <v>79.3</v>
      </c>
      <c r="B946" s="7" t="b">
        <v>1</v>
      </c>
      <c r="U946" s="9"/>
      <c r="V946" s="9"/>
      <c r="W946" s="10"/>
      <c r="X946" s="20"/>
      <c r="Y946" s="20"/>
      <c r="Z946" s="20"/>
      <c r="AA946" s="20"/>
      <c r="AB946" s="20"/>
      <c r="AC946" s="20"/>
      <c r="AD946" s="20"/>
      <c r="AE946" s="20"/>
      <c r="AG946" s="9"/>
      <c r="AH946" s="9"/>
      <c r="AI946" s="10"/>
      <c r="AJ946" s="20"/>
      <c r="AK946" s="20"/>
      <c r="AL946" s="20"/>
      <c r="AM946" s="20"/>
      <c r="AN946" s="20"/>
      <c r="AO946" s="20"/>
      <c r="AP946" s="20"/>
      <c r="AQ946" s="20"/>
      <c r="AS946" s="9"/>
      <c r="AT946" s="9"/>
      <c r="AU946" s="10"/>
      <c r="AV946" s="20"/>
      <c r="AW946" s="20"/>
      <c r="AX946" s="20"/>
      <c r="AY946" s="20"/>
      <c r="AZ946" s="20"/>
      <c r="BA946" s="20"/>
      <c r="BB946" s="20"/>
      <c r="BC946" s="20"/>
      <c r="BE946" s="20">
        <v>0.32155054644808745</v>
      </c>
      <c r="BF946" s="9">
        <v>66</v>
      </c>
      <c r="BG946" s="9">
        <v>64.811882657521124</v>
      </c>
      <c r="BH946" s="9">
        <v>64.001180807643962</v>
      </c>
      <c r="BI946" s="9">
        <v>26.855486881496955</v>
      </c>
      <c r="BJ946" s="9">
        <v>65.992927435698519</v>
      </c>
      <c r="BK946" s="9">
        <v>64.266153174239761</v>
      </c>
      <c r="BL946" s="9">
        <v>61.228219458016753</v>
      </c>
      <c r="BM946" s="9">
        <f ca="1"/>
        <v>64.053609315118038</v>
      </c>
      <c r="BN946" s="9">
        <v>65.236868361728625</v>
      </c>
    </row>
    <row r="947" spans="1:66" x14ac:dyDescent="0.25">
      <c r="A947" s="6">
        <v>79.2</v>
      </c>
      <c r="B947" s="7" t="b">
        <v>1</v>
      </c>
      <c r="U947" s="9"/>
      <c r="V947" s="9"/>
      <c r="W947" s="10"/>
      <c r="X947" s="20"/>
      <c r="Y947" s="20"/>
      <c r="Z947" s="20"/>
      <c r="AA947" s="20"/>
      <c r="AB947" s="20"/>
      <c r="AC947" s="20"/>
      <c r="AD947" s="20"/>
      <c r="AE947" s="20"/>
      <c r="AG947" s="9"/>
      <c r="AH947" s="9"/>
      <c r="AI947" s="10"/>
      <c r="AJ947" s="20"/>
      <c r="AK947" s="20"/>
      <c r="AL947" s="20"/>
      <c r="AM947" s="20"/>
      <c r="AN947" s="20"/>
      <c r="AO947" s="20"/>
      <c r="AP947" s="20"/>
      <c r="AQ947" s="20"/>
      <c r="AS947" s="9"/>
      <c r="AT947" s="9"/>
      <c r="AU947" s="10"/>
      <c r="AV947" s="20"/>
      <c r="AW947" s="20"/>
      <c r="AX947" s="20"/>
      <c r="AY947" s="20"/>
      <c r="AZ947" s="20"/>
      <c r="BA947" s="20"/>
      <c r="BB947" s="20"/>
      <c r="BC947" s="20"/>
      <c r="BE947" s="20">
        <v>0.32189207650273222</v>
      </c>
      <c r="BF947" s="9">
        <v>66</v>
      </c>
      <c r="BG947" s="9">
        <v>64.820957935083072</v>
      </c>
      <c r="BH947" s="9">
        <v>64.010150184363312</v>
      </c>
      <c r="BI947" s="9">
        <v>26.890343343307915</v>
      </c>
      <c r="BJ947" s="9">
        <v>66.0023243928661</v>
      </c>
      <c r="BK947" s="9">
        <v>64.275167393690992</v>
      </c>
      <c r="BL947" s="9">
        <v>61.241482490253532</v>
      </c>
      <c r="BM947" s="9">
        <f ca="1"/>
        <v>64.061959619859152</v>
      </c>
      <c r="BN947" s="9">
        <v>65.247622060087522</v>
      </c>
    </row>
    <row r="948" spans="1:66" x14ac:dyDescent="0.25">
      <c r="A948" s="6">
        <v>79</v>
      </c>
      <c r="B948" s="7" t="b">
        <v>1</v>
      </c>
      <c r="U948" s="9"/>
      <c r="V948" s="9"/>
      <c r="W948" s="10"/>
      <c r="X948" s="20"/>
      <c r="Y948" s="20"/>
      <c r="Z948" s="20"/>
      <c r="AA948" s="20"/>
      <c r="AB948" s="20"/>
      <c r="AC948" s="20"/>
      <c r="AD948" s="20"/>
      <c r="AE948" s="20"/>
      <c r="AG948" s="9"/>
      <c r="AH948" s="9"/>
      <c r="AI948" s="10"/>
      <c r="AJ948" s="20"/>
      <c r="AK948" s="20"/>
      <c r="AL948" s="20"/>
      <c r="AM948" s="20"/>
      <c r="AN948" s="20"/>
      <c r="AO948" s="20"/>
      <c r="AP948" s="20"/>
      <c r="AQ948" s="20"/>
      <c r="AS948" s="9"/>
      <c r="AT948" s="9"/>
      <c r="AU948" s="10"/>
      <c r="AV948" s="20"/>
      <c r="AW948" s="20"/>
      <c r="AX948" s="20"/>
      <c r="AY948" s="20"/>
      <c r="AZ948" s="20"/>
      <c r="BA948" s="20"/>
      <c r="BB948" s="20"/>
      <c r="BC948" s="20"/>
      <c r="BE948" s="20">
        <v>0.32223360655737704</v>
      </c>
      <c r="BF948" s="9">
        <v>66</v>
      </c>
      <c r="BG948" s="9">
        <v>64.830029215529976</v>
      </c>
      <c r="BH948" s="9">
        <v>64.019116866783918</v>
      </c>
      <c r="BI948" s="9">
        <v>26.925217365050006</v>
      </c>
      <c r="BJ948" s="9">
        <v>66.011715238427954</v>
      </c>
      <c r="BK948" s="9">
        <v>64.284178490502001</v>
      </c>
      <c r="BL948" s="9">
        <v>61.2547384882633</v>
      </c>
      <c r="BM948" s="9">
        <f ca="1"/>
        <v>64.070306120902259</v>
      </c>
      <c r="BN948" s="9">
        <v>65.258370566519687</v>
      </c>
    </row>
    <row r="949" spans="1:66" x14ac:dyDescent="0.25">
      <c r="A949" s="6">
        <v>78.8</v>
      </c>
      <c r="B949" s="7" t="b">
        <v>1</v>
      </c>
      <c r="U949" s="9"/>
      <c r="V949" s="9"/>
      <c r="W949" s="10"/>
      <c r="X949" s="20"/>
      <c r="Y949" s="20"/>
      <c r="Z949" s="20"/>
      <c r="AA949" s="20"/>
      <c r="AB949" s="20"/>
      <c r="AC949" s="20"/>
      <c r="AD949" s="20"/>
      <c r="AE949" s="20"/>
      <c r="AG949" s="9"/>
      <c r="AH949" s="9"/>
      <c r="AI949" s="10"/>
      <c r="AJ949" s="20"/>
      <c r="AK949" s="20"/>
      <c r="AL949" s="20"/>
      <c r="AM949" s="20"/>
      <c r="AN949" s="20"/>
      <c r="AO949" s="20"/>
      <c r="AP949" s="20"/>
      <c r="AQ949" s="20"/>
      <c r="AS949" s="9"/>
      <c r="AT949" s="9"/>
      <c r="AU949" s="10"/>
      <c r="AV949" s="20"/>
      <c r="AW949" s="20"/>
      <c r="AX949" s="20"/>
      <c r="AY949" s="20"/>
      <c r="AZ949" s="20"/>
      <c r="BA949" s="20"/>
      <c r="BB949" s="20"/>
      <c r="BC949" s="20"/>
      <c r="BE949" s="20">
        <v>0.32257513661202186</v>
      </c>
      <c r="BF949" s="9">
        <v>66.099999999999994</v>
      </c>
      <c r="BG949" s="9">
        <v>64.839096510603611</v>
      </c>
      <c r="BH949" s="9">
        <v>64.028080865030162</v>
      </c>
      <c r="BI949" s="9">
        <v>26.960108964424773</v>
      </c>
      <c r="BJ949" s="9">
        <v>66.021099987319545</v>
      </c>
      <c r="BK949" s="9">
        <v>64.293186475248831</v>
      </c>
      <c r="BL949" s="9">
        <v>61.267987463226277</v>
      </c>
      <c r="BM949" s="9">
        <f ca="1"/>
        <v>64.078648827952208</v>
      </c>
      <c r="BN949" s="9">
        <v>65.269113892804555</v>
      </c>
    </row>
    <row r="950" spans="1:66" x14ac:dyDescent="0.25">
      <c r="A950" s="6">
        <v>66</v>
      </c>
      <c r="B950" s="7" t="b">
        <v>1</v>
      </c>
      <c r="U950" s="9"/>
      <c r="V950" s="9"/>
      <c r="W950" s="10"/>
      <c r="X950" s="20"/>
      <c r="Y950" s="20"/>
      <c r="Z950" s="20"/>
      <c r="AA950" s="20"/>
      <c r="AB950" s="20"/>
      <c r="AC950" s="20"/>
      <c r="AD950" s="20"/>
      <c r="AE950" s="20"/>
      <c r="AG950" s="9"/>
      <c r="AH950" s="9"/>
      <c r="AI950" s="10"/>
      <c r="AJ950" s="20"/>
      <c r="AK950" s="20"/>
      <c r="AL950" s="20"/>
      <c r="AM950" s="20"/>
      <c r="AN950" s="20"/>
      <c r="AO950" s="20"/>
      <c r="AP950" s="20"/>
      <c r="AQ950" s="20"/>
      <c r="AS950" s="9"/>
      <c r="AT950" s="9"/>
      <c r="AU950" s="10"/>
      <c r="AV950" s="20"/>
      <c r="AW950" s="20"/>
      <c r="AX950" s="20"/>
      <c r="AY950" s="20"/>
      <c r="AZ950" s="20"/>
      <c r="BA950" s="20"/>
      <c r="BB950" s="20"/>
      <c r="BC950" s="20"/>
      <c r="BE950" s="20">
        <v>0.32291666666666669</v>
      </c>
      <c r="BF950" s="9">
        <v>66.099999999999994</v>
      </c>
      <c r="BG950" s="9">
        <v>64.848159832015867</v>
      </c>
      <c r="BH950" s="9">
        <v>64.037042189203802</v>
      </c>
      <c r="BI950" s="9">
        <v>26.995018159160541</v>
      </c>
      <c r="BJ950" s="9">
        <v>66.030478654434134</v>
      </c>
      <c r="BK950" s="9">
        <v>64.30219135848256</v>
      </c>
      <c r="BL950" s="9">
        <v>61.28122942629313</v>
      </c>
      <c r="BM950" s="9">
        <f ca="1"/>
        <v>64.086987750688948</v>
      </c>
      <c r="BN950" s="9">
        <v>65.279852050690707</v>
      </c>
    </row>
    <row r="951" spans="1:66" x14ac:dyDescent="0.25">
      <c r="A951" s="6">
        <v>65.5</v>
      </c>
      <c r="B951" s="7" t="b">
        <v>1</v>
      </c>
      <c r="U951" s="9"/>
      <c r="V951" s="9"/>
      <c r="W951" s="10"/>
      <c r="X951" s="20"/>
      <c r="Y951" s="20"/>
      <c r="Z951" s="20"/>
      <c r="AA951" s="20"/>
      <c r="AB951" s="20"/>
      <c r="AC951" s="20"/>
      <c r="AD951" s="20"/>
      <c r="AE951" s="20"/>
      <c r="AG951" s="9"/>
      <c r="AH951" s="9"/>
      <c r="AI951" s="10"/>
      <c r="AJ951" s="20"/>
      <c r="AK951" s="20"/>
      <c r="AL951" s="20"/>
      <c r="AM951" s="20"/>
      <c r="AN951" s="20"/>
      <c r="AO951" s="20"/>
      <c r="AP951" s="20"/>
      <c r="AQ951" s="20"/>
      <c r="AS951" s="9"/>
      <c r="AT951" s="9"/>
      <c r="AU951" s="10"/>
      <c r="AV951" s="20"/>
      <c r="AW951" s="20"/>
      <c r="AX951" s="20"/>
      <c r="AY951" s="20"/>
      <c r="AZ951" s="20"/>
      <c r="BA951" s="20"/>
      <c r="BB951" s="20"/>
      <c r="BC951" s="20"/>
      <c r="BE951" s="20">
        <v>0.32325819672131145</v>
      </c>
      <c r="BF951" s="9">
        <v>66.099999999999994</v>
      </c>
      <c r="BG951" s="9">
        <v>64.857219191448863</v>
      </c>
      <c r="BH951" s="9">
        <v>64.046000849383859</v>
      </c>
      <c r="BI951" s="9">
        <v>27.029944967012447</v>
      </c>
      <c r="BJ951" s="9">
        <v>66.039851254623102</v>
      </c>
      <c r="BK951" s="9">
        <v>64.31119315072948</v>
      </c>
      <c r="BL951" s="9">
        <v>61.294464388585013</v>
      </c>
      <c r="BM951" s="9">
        <f ca="1"/>
        <v>64.095322898767634</v>
      </c>
      <c r="BN951" s="9">
        <v>65.290585051896258</v>
      </c>
    </row>
    <row r="952" spans="1:66" x14ac:dyDescent="0.25">
      <c r="A952" s="6">
        <v>64.599999999999994</v>
      </c>
      <c r="B952" s="7" t="b">
        <v>1</v>
      </c>
      <c r="U952" s="9"/>
      <c r="V952" s="9"/>
      <c r="W952" s="10"/>
      <c r="X952" s="20"/>
      <c r="Y952" s="20"/>
      <c r="Z952" s="20"/>
      <c r="AA952" s="20"/>
      <c r="AB952" s="20"/>
      <c r="AC952" s="20"/>
      <c r="AD952" s="20"/>
      <c r="AE952" s="20"/>
      <c r="AG952" s="9"/>
      <c r="AH952" s="9"/>
      <c r="AI952" s="10"/>
      <c r="AJ952" s="20"/>
      <c r="AK952" s="20"/>
      <c r="AL952" s="20"/>
      <c r="AM952" s="20"/>
      <c r="AN952" s="20"/>
      <c r="AO952" s="20"/>
      <c r="AP952" s="20"/>
      <c r="AQ952" s="20"/>
      <c r="AS952" s="9"/>
      <c r="AT952" s="9"/>
      <c r="AU952" s="10"/>
      <c r="AV952" s="20"/>
      <c r="AW952" s="20"/>
      <c r="AX952" s="20"/>
      <c r="AY952" s="20"/>
      <c r="AZ952" s="20"/>
      <c r="BA952" s="20"/>
      <c r="BB952" s="20"/>
      <c r="BC952" s="20"/>
      <c r="BE952" s="20">
        <v>0.32359972677595628</v>
      </c>
      <c r="BF952" s="9">
        <v>66.099999999999994</v>
      </c>
      <c r="BG952" s="9">
        <v>64.86627460055503</v>
      </c>
      <c r="BH952" s="9">
        <v>64.054956855626756</v>
      </c>
      <c r="BI952" s="9">
        <v>27.064889405762557</v>
      </c>
      <c r="BJ952" s="9">
        <v>66.049217802695949</v>
      </c>
      <c r="BK952" s="9">
        <v>64.320191862491185</v>
      </c>
      <c r="BL952" s="9">
        <v>61.307692361193737</v>
      </c>
      <c r="BM952" s="9">
        <f ca="1"/>
        <v>64.103654281818706</v>
      </c>
      <c r="BN952" s="9">
        <v>65.301312908108841</v>
      </c>
    </row>
    <row r="953" spans="1:66" x14ac:dyDescent="0.25">
      <c r="A953" s="6">
        <v>63.5</v>
      </c>
      <c r="B953" s="7" t="b">
        <v>1</v>
      </c>
      <c r="U953" s="9"/>
      <c r="V953" s="9"/>
      <c r="W953" s="10"/>
      <c r="X953" s="20"/>
      <c r="Y953" s="20"/>
      <c r="Z953" s="20"/>
      <c r="AA953" s="20"/>
      <c r="AB953" s="20"/>
      <c r="AC953" s="20"/>
      <c r="AD953" s="20"/>
      <c r="AE953" s="20"/>
      <c r="AG953" s="9"/>
      <c r="AH953" s="9"/>
      <c r="AI953" s="10"/>
      <c r="AJ953" s="20"/>
      <c r="AK953" s="20"/>
      <c r="AL953" s="20"/>
      <c r="AM953" s="20"/>
      <c r="AN953" s="20"/>
      <c r="AO953" s="20"/>
      <c r="AP953" s="20"/>
      <c r="AQ953" s="20"/>
      <c r="AS953" s="9"/>
      <c r="AT953" s="9"/>
      <c r="AU953" s="10"/>
      <c r="AV953" s="20"/>
      <c r="AW953" s="20"/>
      <c r="AX953" s="20"/>
      <c r="AY953" s="20"/>
      <c r="AZ953" s="20"/>
      <c r="BA953" s="20"/>
      <c r="BB953" s="20"/>
      <c r="BC953" s="20"/>
      <c r="BE953" s="20">
        <v>0.3239412568306011</v>
      </c>
      <c r="BF953" s="9">
        <v>66.099999999999994</v>
      </c>
      <c r="BG953" s="9">
        <v>64.875326070957314</v>
      </c>
      <c r="BH953" s="9">
        <v>64.06391021796648</v>
      </c>
      <c r="BI953" s="9">
        <v>27.099851493219852</v>
      </c>
      <c r="BJ953" s="9">
        <v>66.058578313420639</v>
      </c>
      <c r="BK953" s="9">
        <v>64.329187504244672</v>
      </c>
      <c r="BL953" s="9">
        <v>61.320913355181851</v>
      </c>
      <c r="BM953" s="9">
        <f ca="1"/>
        <v>64.111981909448033</v>
      </c>
      <c r="BN953" s="9">
        <v>65.312035630985747</v>
      </c>
    </row>
    <row r="954" spans="1:66" x14ac:dyDescent="0.25">
      <c r="A954" s="6">
        <v>62.8</v>
      </c>
      <c r="B954" s="7" t="b">
        <v>1</v>
      </c>
      <c r="U954" s="9"/>
      <c r="V954" s="9"/>
      <c r="W954" s="10"/>
      <c r="X954" s="20"/>
      <c r="Y954" s="20"/>
      <c r="Z954" s="20"/>
      <c r="AA954" s="20"/>
      <c r="AB954" s="20"/>
      <c r="AC954" s="20"/>
      <c r="AD954" s="20"/>
      <c r="AE954" s="20"/>
      <c r="AG954" s="9"/>
      <c r="AH954" s="9"/>
      <c r="AI954" s="10"/>
      <c r="AJ954" s="20"/>
      <c r="AK954" s="20"/>
      <c r="AL954" s="20"/>
      <c r="AM954" s="20"/>
      <c r="AN954" s="20"/>
      <c r="AO954" s="20"/>
      <c r="AP954" s="20"/>
      <c r="AQ954" s="20"/>
      <c r="AS954" s="9"/>
      <c r="AT954" s="9"/>
      <c r="AU954" s="10"/>
      <c r="AV954" s="20"/>
      <c r="AW954" s="20"/>
      <c r="AX954" s="20"/>
      <c r="AY954" s="20"/>
      <c r="AZ954" s="20"/>
      <c r="BA954" s="20"/>
      <c r="BB954" s="20"/>
      <c r="BC954" s="20"/>
      <c r="BE954" s="20">
        <v>0.32428278688524592</v>
      </c>
      <c r="BF954" s="9">
        <v>66.099999999999994</v>
      </c>
      <c r="BG954" s="9">
        <v>64.88437361424927</v>
      </c>
      <c r="BH954" s="9">
        <v>64.072860946414622</v>
      </c>
      <c r="BI954" s="9">
        <v>27.134831247220337</v>
      </c>
      <c r="BJ954" s="9">
        <v>66.067932801523639</v>
      </c>
      <c r="BK954" s="9">
        <v>64.338180086442435</v>
      </c>
      <c r="BL954" s="9">
        <v>61.334127381582746</v>
      </c>
      <c r="BM954" s="9">
        <f ca="1"/>
        <v>64.120305791236959</v>
      </c>
      <c r="BN954" s="9">
        <v>65.322753232154099</v>
      </c>
    </row>
    <row r="955" spans="1:66" x14ac:dyDescent="0.25">
      <c r="A955" s="6">
        <v>62.3</v>
      </c>
      <c r="B955" s="7" t="b">
        <v>1</v>
      </c>
      <c r="U955" s="9"/>
      <c r="V955" s="9"/>
      <c r="W955" s="10"/>
      <c r="X955" s="20"/>
      <c r="Y955" s="20"/>
      <c r="Z955" s="20"/>
      <c r="AA955" s="20"/>
      <c r="AB955" s="20"/>
      <c r="AC955" s="20"/>
      <c r="AD955" s="20"/>
      <c r="AE955" s="20"/>
      <c r="AG955" s="9"/>
      <c r="AH955" s="9"/>
      <c r="AI955" s="10"/>
      <c r="AJ955" s="20"/>
      <c r="AK955" s="20"/>
      <c r="AL955" s="20"/>
      <c r="AM955" s="20"/>
      <c r="AN955" s="20"/>
      <c r="AO955" s="20"/>
      <c r="AP955" s="20"/>
      <c r="AQ955" s="20"/>
      <c r="AS955" s="9"/>
      <c r="AT955" s="9"/>
      <c r="AU955" s="10"/>
      <c r="AV955" s="20"/>
      <c r="AW955" s="20"/>
      <c r="AX955" s="20"/>
      <c r="AY955" s="20"/>
      <c r="AZ955" s="20"/>
      <c r="BA955" s="20"/>
      <c r="BB955" s="20"/>
      <c r="BC955" s="20"/>
      <c r="BE955" s="20">
        <v>0.32462431693989069</v>
      </c>
      <c r="BF955" s="9">
        <v>66.2</v>
      </c>
      <c r="BG955" s="9">
        <v>64.893417241995166</v>
      </c>
      <c r="BH955" s="9">
        <v>64.081809050960487</v>
      </c>
      <c r="BI955" s="9">
        <v>27.169828685627024</v>
      </c>
      <c r="BJ955" s="9">
        <v>66.07728128169019</v>
      </c>
      <c r="BK955" s="9">
        <v>64.347169619512641</v>
      </c>
      <c r="BL955" s="9">
        <v>61.347334451400783</v>
      </c>
      <c r="BM955" s="9">
        <f ca="1"/>
        <v>64.128625936742509</v>
      </c>
      <c r="BN955" s="9">
        <v>65.333465723210935</v>
      </c>
    </row>
    <row r="956" spans="1:66" x14ac:dyDescent="0.25">
      <c r="A956" s="6">
        <v>61.7</v>
      </c>
      <c r="B956" s="7" t="b">
        <v>1</v>
      </c>
      <c r="U956" s="9"/>
      <c r="V956" s="9"/>
      <c r="W956" s="10"/>
      <c r="X956" s="20"/>
      <c r="Y956" s="20"/>
      <c r="Z956" s="20"/>
      <c r="AA956" s="20"/>
      <c r="AB956" s="20"/>
      <c r="AC956" s="20"/>
      <c r="AD956" s="20"/>
      <c r="AE956" s="20"/>
      <c r="AG956" s="9"/>
      <c r="AH956" s="9"/>
      <c r="AI956" s="10"/>
      <c r="AJ956" s="20"/>
      <c r="AK956" s="20"/>
      <c r="AL956" s="20"/>
      <c r="AM956" s="20"/>
      <c r="AN956" s="20"/>
      <c r="AO956" s="20"/>
      <c r="AP956" s="20"/>
      <c r="AQ956" s="20"/>
      <c r="AS956" s="9"/>
      <c r="AT956" s="9"/>
      <c r="AU956" s="10"/>
      <c r="AV956" s="20"/>
      <c r="AW956" s="20"/>
      <c r="AX956" s="20"/>
      <c r="AY956" s="20"/>
      <c r="AZ956" s="20"/>
      <c r="BA956" s="20"/>
      <c r="BB956" s="20"/>
      <c r="BC956" s="20"/>
      <c r="BE956" s="20">
        <v>0.32496584699453551</v>
      </c>
      <c r="BF956" s="9">
        <v>66.2</v>
      </c>
      <c r="BG956" s="9">
        <v>64.902456965730195</v>
      </c>
      <c r="BH956" s="9">
        <v>64.090754541571258</v>
      </c>
      <c r="BI956" s="9">
        <v>27.20484382633008</v>
      </c>
      <c r="BJ956" s="9">
        <v>66.086623768564451</v>
      </c>
      <c r="BK956" s="9">
        <v>64.3561561138592</v>
      </c>
      <c r="BL956" s="9">
        <v>61.360534575611368</v>
      </c>
      <c r="BM956" s="9">
        <f ca="1"/>
        <v>64.136942355497368</v>
      </c>
      <c r="BN956" s="9">
        <v>65.344173115723308</v>
      </c>
    </row>
    <row r="957" spans="1:66" x14ac:dyDescent="0.25">
      <c r="A957" s="6">
        <v>61.6</v>
      </c>
      <c r="B957" s="7" t="b">
        <v>1</v>
      </c>
      <c r="U957" s="9"/>
      <c r="V957" s="9"/>
      <c r="W957" s="10"/>
      <c r="X957" s="20"/>
      <c r="Y957" s="20"/>
      <c r="Z957" s="20"/>
      <c r="AA957" s="20"/>
      <c r="AB957" s="20"/>
      <c r="AC957" s="20"/>
      <c r="AD957" s="20"/>
      <c r="AE957" s="20"/>
      <c r="AG957" s="9"/>
      <c r="AH957" s="9"/>
      <c r="AI957" s="10"/>
      <c r="AJ957" s="20"/>
      <c r="AK957" s="20"/>
      <c r="AL957" s="20"/>
      <c r="AM957" s="20"/>
      <c r="AN957" s="20"/>
      <c r="AO957" s="20"/>
      <c r="AP957" s="20"/>
      <c r="AQ957" s="20"/>
      <c r="AS957" s="9"/>
      <c r="AT957" s="9"/>
      <c r="AU957" s="10"/>
      <c r="AV957" s="20"/>
      <c r="AW957" s="20"/>
      <c r="AX957" s="20"/>
      <c r="AY957" s="20"/>
      <c r="AZ957" s="20"/>
      <c r="BA957" s="20"/>
      <c r="BB957" s="20"/>
      <c r="BC957" s="20"/>
      <c r="BE957" s="20">
        <v>0.32530737704918034</v>
      </c>
      <c r="BF957" s="9">
        <v>66.2</v>
      </c>
      <c r="BG957" s="9">
        <v>64.911492796960488</v>
      </c>
      <c r="BH957" s="9">
        <v>64.09969742819203</v>
      </c>
      <c r="BI957" s="9">
        <v>27.239876687246788</v>
      </c>
      <c r="BJ957" s="9">
        <v>66.095960276749679</v>
      </c>
      <c r="BK957" s="9">
        <v>64.365139579861847</v>
      </c>
      <c r="BL957" s="9">
        <v>61.3737277651611</v>
      </c>
      <c r="BM957" s="9">
        <f ca="1"/>
        <v>64.145255057010047</v>
      </c>
      <c r="BN957" s="9">
        <v>65.354875421228471</v>
      </c>
    </row>
    <row r="958" spans="1:66" x14ac:dyDescent="0.25">
      <c r="A958" s="6">
        <v>61.6</v>
      </c>
      <c r="B958" s="7" t="b">
        <v>1</v>
      </c>
      <c r="U958" s="9"/>
      <c r="V958" s="9"/>
      <c r="W958" s="10"/>
      <c r="X958" s="20"/>
      <c r="Y958" s="20"/>
      <c r="Z958" s="20"/>
      <c r="AA958" s="20"/>
      <c r="AB958" s="20"/>
      <c r="AC958" s="20"/>
      <c r="AD958" s="20"/>
      <c r="AE958" s="20"/>
      <c r="AG958" s="9"/>
      <c r="AH958" s="9"/>
      <c r="AI958" s="10"/>
      <c r="AJ958" s="20"/>
      <c r="AK958" s="20"/>
      <c r="AL958" s="20"/>
      <c r="AM958" s="20"/>
      <c r="AN958" s="20"/>
      <c r="AO958" s="20"/>
      <c r="AP958" s="20"/>
      <c r="AQ958" s="20"/>
      <c r="AS958" s="9"/>
      <c r="AT958" s="9"/>
      <c r="AU958" s="10"/>
      <c r="AV958" s="20"/>
      <c r="AW958" s="20"/>
      <c r="AX958" s="20"/>
      <c r="AY958" s="20"/>
      <c r="AZ958" s="20"/>
      <c r="BA958" s="20"/>
      <c r="BB958" s="20"/>
      <c r="BC958" s="20"/>
      <c r="BE958" s="20">
        <v>0.32564890710382516</v>
      </c>
      <c r="BF958" s="9">
        <v>66.2</v>
      </c>
      <c r="BG958" s="9">
        <v>64.92052474716337</v>
      </c>
      <c r="BH958" s="9">
        <v>64.108637720746003</v>
      </c>
      <c r="BI958" s="9">
        <v>27.274927286321677</v>
      </c>
      <c r="BJ958" s="9">
        <v>66.105290820808349</v>
      </c>
      <c r="BK958" s="9">
        <v>64.374120027876302</v>
      </c>
      <c r="BL958" s="9">
        <v>61.38691403096783</v>
      </c>
      <c r="BM958" s="9">
        <f ca="1"/>
        <v>64.153564050765013</v>
      </c>
      <c r="BN958" s="9">
        <v>65.365572651233975</v>
      </c>
    </row>
    <row r="959" spans="1:66" x14ac:dyDescent="0.25">
      <c r="A959" s="6">
        <v>61.4</v>
      </c>
      <c r="B959" s="7" t="b">
        <v>1</v>
      </c>
      <c r="U959" s="9"/>
      <c r="V959" s="9"/>
      <c r="W959" s="10"/>
      <c r="X959" s="20"/>
      <c r="Y959" s="20"/>
      <c r="Z959" s="20"/>
      <c r="AA959" s="20"/>
      <c r="AB959" s="20"/>
      <c r="AC959" s="20"/>
      <c r="AD959" s="20"/>
      <c r="AE959" s="20"/>
      <c r="AG959" s="9"/>
      <c r="AH959" s="9"/>
      <c r="AI959" s="10"/>
      <c r="AJ959" s="20"/>
      <c r="AK959" s="20"/>
      <c r="AL959" s="20"/>
      <c r="AM959" s="20"/>
      <c r="AN959" s="20"/>
      <c r="AO959" s="20"/>
      <c r="AP959" s="20"/>
      <c r="AQ959" s="20"/>
      <c r="AS959" s="9"/>
      <c r="AT959" s="9"/>
      <c r="AU959" s="10"/>
      <c r="AV959" s="20"/>
      <c r="AW959" s="20"/>
      <c r="AX959" s="20"/>
      <c r="AY959" s="20"/>
      <c r="AZ959" s="20"/>
      <c r="BA959" s="20"/>
      <c r="BB959" s="20"/>
      <c r="BC959" s="20"/>
      <c r="BE959" s="20">
        <v>0.32599043715846993</v>
      </c>
      <c r="BF959" s="9">
        <v>66.2</v>
      </c>
      <c r="BG959" s="9">
        <v>64.929552827787361</v>
      </c>
      <c r="BH959" s="9">
        <v>64.117575429134462</v>
      </c>
      <c r="BI959" s="9">
        <v>27.309995641526545</v>
      </c>
      <c r="BJ959" s="9">
        <v>66.114615415262463</v>
      </c>
      <c r="BK959" s="9">
        <v>64.383097468234382</v>
      </c>
      <c r="BL959" s="9">
        <v>61.400093383920819</v>
      </c>
      <c r="BM959" s="9">
        <f ca="1"/>
        <v>64.161869346222772</v>
      </c>
      <c r="BN959" s="9">
        <v>65.376264817217731</v>
      </c>
    </row>
    <row r="960" spans="1:66" x14ac:dyDescent="0.25">
      <c r="A960" s="6">
        <v>65</v>
      </c>
      <c r="B960" s="7" t="b">
        <v>1</v>
      </c>
      <c r="U960" s="9"/>
      <c r="V960" s="9"/>
      <c r="W960" s="10"/>
      <c r="X960" s="20"/>
      <c r="Y960" s="20"/>
      <c r="Z960" s="20"/>
      <c r="AA960" s="20"/>
      <c r="AB960" s="20"/>
      <c r="AC960" s="20"/>
      <c r="AD960" s="20"/>
      <c r="AE960" s="20"/>
      <c r="AG960" s="9"/>
      <c r="AH960" s="9"/>
      <c r="AI960" s="10"/>
      <c r="AJ960" s="20"/>
      <c r="AK960" s="20"/>
      <c r="AL960" s="20"/>
      <c r="AM960" s="20"/>
      <c r="AN960" s="20"/>
      <c r="AO960" s="20"/>
      <c r="AP960" s="20"/>
      <c r="AQ960" s="20"/>
      <c r="AS960" s="9"/>
      <c r="AT960" s="9"/>
      <c r="AU960" s="10"/>
      <c r="AV960" s="20"/>
      <c r="AW960" s="20"/>
      <c r="AX960" s="20"/>
      <c r="AY960" s="20"/>
      <c r="AZ960" s="20"/>
      <c r="BA960" s="20"/>
      <c r="BB960" s="20"/>
      <c r="BC960" s="20"/>
      <c r="BE960" s="20">
        <v>0.32633196721311475</v>
      </c>
      <c r="BF960" s="9">
        <v>66.2</v>
      </c>
      <c r="BG960" s="9">
        <v>64.938577050252448</v>
      </c>
      <c r="BH960" s="9">
        <v>64.126510563236963</v>
      </c>
      <c r="BI960" s="9">
        <v>27.345081770860521</v>
      </c>
      <c r="BJ960" s="9">
        <v>66.123934074593549</v>
      </c>
      <c r="BK960" s="9">
        <v>64.392071911244045</v>
      </c>
      <c r="BL960" s="9">
        <v>61.413265834880789</v>
      </c>
      <c r="BM960" s="9">
        <f ca="1"/>
        <v>64.170170952819873</v>
      </c>
      <c r="BN960" s="9">
        <v>65.386951930628243</v>
      </c>
    </row>
    <row r="961" spans="1:66" x14ac:dyDescent="0.25">
      <c r="A961" s="6">
        <v>59.7</v>
      </c>
      <c r="B961" s="7" t="b">
        <v>1</v>
      </c>
      <c r="U961" s="9"/>
      <c r="V961" s="9"/>
      <c r="W961" s="10"/>
      <c r="X961" s="20"/>
      <c r="Y961" s="20"/>
      <c r="Z961" s="20"/>
      <c r="AA961" s="20"/>
      <c r="AB961" s="20"/>
      <c r="AC961" s="20"/>
      <c r="AD961" s="20"/>
      <c r="AE961" s="20"/>
      <c r="AG961" s="9"/>
      <c r="AH961" s="9"/>
      <c r="AI961" s="10"/>
      <c r="AJ961" s="20"/>
      <c r="AK961" s="20"/>
      <c r="AL961" s="20"/>
      <c r="AM961" s="20"/>
      <c r="AN961" s="20"/>
      <c r="AO961" s="20"/>
      <c r="AP961" s="20"/>
      <c r="AQ961" s="20"/>
      <c r="AS961" s="9"/>
      <c r="AT961" s="9"/>
      <c r="AU961" s="10"/>
      <c r="AV961" s="20"/>
      <c r="AW961" s="20"/>
      <c r="AX961" s="20"/>
      <c r="AY961" s="20"/>
      <c r="AZ961" s="20"/>
      <c r="BA961" s="20"/>
      <c r="BB961" s="20"/>
      <c r="BC961" s="20"/>
      <c r="BE961" s="20">
        <v>0.32667349726775957</v>
      </c>
      <c r="BF961" s="9">
        <v>66.2</v>
      </c>
      <c r="BG961" s="9">
        <v>64.947597425950036</v>
      </c>
      <c r="BH961" s="9">
        <v>64.135443132911419</v>
      </c>
      <c r="BI961" s="9">
        <v>27.380185692350089</v>
      </c>
      <c r="BJ961" s="9">
        <v>66.133246813243005</v>
      </c>
      <c r="BK961" s="9">
        <v>64.401043367189558</v>
      </c>
      <c r="BL961" s="9">
        <v>61.426431394680066</v>
      </c>
      <c r="BM961" s="9">
        <f ca="1"/>
        <v>64.178468879969202</v>
      </c>
      <c r="BN961" s="9">
        <v>65.397634002884644</v>
      </c>
    </row>
    <row r="962" spans="1:66" x14ac:dyDescent="0.25">
      <c r="A962" s="6">
        <v>59.7</v>
      </c>
      <c r="B962" s="7" t="b">
        <v>1</v>
      </c>
      <c r="U962" s="9"/>
      <c r="V962" s="9"/>
      <c r="W962" s="10"/>
      <c r="X962" s="20"/>
      <c r="Y962" s="20"/>
      <c r="Z962" s="20"/>
      <c r="AA962" s="20"/>
      <c r="AB962" s="20"/>
      <c r="AC962" s="20"/>
      <c r="AD962" s="20"/>
      <c r="AE962" s="20"/>
      <c r="AG962" s="9"/>
      <c r="AH962" s="9"/>
      <c r="AI962" s="10"/>
      <c r="AJ962" s="20"/>
      <c r="AK962" s="20"/>
      <c r="AL962" s="20"/>
      <c r="AM962" s="20"/>
      <c r="AN962" s="20"/>
      <c r="AO962" s="20"/>
      <c r="AP962" s="20"/>
      <c r="AQ962" s="20"/>
      <c r="AS962" s="9"/>
      <c r="AT962" s="9"/>
      <c r="AU962" s="10"/>
      <c r="AV962" s="20"/>
      <c r="AW962" s="20"/>
      <c r="AX962" s="20"/>
      <c r="AY962" s="20"/>
      <c r="AZ962" s="20"/>
      <c r="BA962" s="20"/>
      <c r="BB962" s="20"/>
      <c r="BC962" s="20"/>
      <c r="BE962" s="20">
        <v>0.32701502732240439</v>
      </c>
      <c r="BF962" s="9">
        <v>66.2</v>
      </c>
      <c r="BG962" s="9">
        <v>64.956613966243253</v>
      </c>
      <c r="BH962" s="9">
        <v>64.14437314799423</v>
      </c>
      <c r="BI962" s="9">
        <v>27.415307424049189</v>
      </c>
      <c r="BJ962" s="9">
        <v>66.142553645612097</v>
      </c>
      <c r="BK962" s="9">
        <v>64.410011846331642</v>
      </c>
      <c r="BL962" s="9">
        <v>61.439590074122677</v>
      </c>
      <c r="BM962" s="9">
        <f ca="1"/>
        <v>64.186763137059856</v>
      </c>
      <c r="BN962" s="9">
        <v>65.408311045376806</v>
      </c>
    </row>
    <row r="963" spans="1:66" x14ac:dyDescent="0.25">
      <c r="A963" s="6">
        <v>59.7</v>
      </c>
      <c r="B963" s="7" t="b">
        <v>1</v>
      </c>
      <c r="U963" s="9"/>
      <c r="V963" s="9"/>
      <c r="W963" s="10"/>
      <c r="X963" s="20"/>
      <c r="Y963" s="20"/>
      <c r="Z963" s="20"/>
      <c r="AA963" s="20"/>
      <c r="AB963" s="20"/>
      <c r="AC963" s="20"/>
      <c r="AD963" s="20"/>
      <c r="AE963" s="20"/>
      <c r="AG963" s="9"/>
      <c r="AH963" s="9"/>
      <c r="AI963" s="10"/>
      <c r="AJ963" s="20"/>
      <c r="AK963" s="20"/>
      <c r="AL963" s="20"/>
      <c r="AM963" s="20"/>
      <c r="AN963" s="20"/>
      <c r="AO963" s="20"/>
      <c r="AP963" s="20"/>
      <c r="AQ963" s="20"/>
      <c r="AS963" s="9"/>
      <c r="AT963" s="9"/>
      <c r="AU963" s="10"/>
      <c r="AV963" s="20"/>
      <c r="AW963" s="20"/>
      <c r="AX963" s="20"/>
      <c r="AY963" s="20"/>
      <c r="AZ963" s="20"/>
      <c r="BA963" s="20"/>
      <c r="BB963" s="20"/>
      <c r="BC963" s="20"/>
      <c r="BE963" s="20">
        <v>0.32735655737704916</v>
      </c>
      <c r="BF963" s="9">
        <v>66.3</v>
      </c>
      <c r="BG963" s="9">
        <v>64.965626682466919</v>
      </c>
      <c r="BH963" s="9">
        <v>64.153300618300335</v>
      </c>
      <c r="BI963" s="9">
        <v>27.45044698403925</v>
      </c>
      <c r="BJ963" s="9">
        <v>66.151854586062271</v>
      </c>
      <c r="BK963" s="9">
        <v>64.418977358907441</v>
      </c>
      <c r="BL963" s="9">
        <v>61.452741883984416</v>
      </c>
      <c r="BM963" s="9">
        <f ca="1"/>
        <v>64.195053733457485</v>
      </c>
      <c r="BN963" s="9">
        <v>65.418983069465526</v>
      </c>
    </row>
    <row r="964" spans="1:66" x14ac:dyDescent="0.25">
      <c r="A964" s="6">
        <v>59.8</v>
      </c>
      <c r="B964" s="7" t="b">
        <v>1</v>
      </c>
      <c r="U964" s="9"/>
      <c r="V964" s="9"/>
      <c r="W964" s="10"/>
      <c r="X964" s="20"/>
      <c r="Y964" s="20"/>
      <c r="Z964" s="20"/>
      <c r="AA964" s="20"/>
      <c r="AB964" s="20"/>
      <c r="AC964" s="20"/>
      <c r="AD964" s="20"/>
      <c r="AE964" s="20"/>
      <c r="AG964" s="9"/>
      <c r="AH964" s="9"/>
      <c r="AI964" s="10"/>
      <c r="AJ964" s="20"/>
      <c r="AK964" s="20"/>
      <c r="AL964" s="20"/>
      <c r="AM964" s="20"/>
      <c r="AN964" s="20"/>
      <c r="AO964" s="20"/>
      <c r="AP964" s="20"/>
      <c r="AQ964" s="20"/>
      <c r="AS964" s="9"/>
      <c r="AT964" s="9"/>
      <c r="AU964" s="10"/>
      <c r="AV964" s="20"/>
      <c r="AW964" s="20"/>
      <c r="AX964" s="20"/>
      <c r="AY964" s="20"/>
      <c r="AZ964" s="20"/>
      <c r="BA964" s="20"/>
      <c r="BB964" s="20"/>
      <c r="BC964" s="20"/>
      <c r="BE964" s="20">
        <v>0.32769808743169399</v>
      </c>
      <c r="BF964" s="9">
        <v>66.3</v>
      </c>
      <c r="BG964" s="9">
        <v>64.9746355859278</v>
      </c>
      <c r="BH964" s="9">
        <v>64.162225553623259</v>
      </c>
      <c r="BI964" s="9">
        <v>27.485604390429263</v>
      </c>
      <c r="BJ964" s="9">
        <v>66.16114964891527</v>
      </c>
      <c r="BK964" s="9">
        <v>64.427939915130764</v>
      </c>
      <c r="BL964" s="9">
        <v>61.465886835013023</v>
      </c>
      <c r="BM964" s="9">
        <f ca="1"/>
        <v>64.203340678504162</v>
      </c>
      <c r="BN964" s="9">
        <v>65.42965008648261</v>
      </c>
    </row>
    <row r="965" spans="1:66" x14ac:dyDescent="0.25">
      <c r="A965" s="6">
        <v>61</v>
      </c>
      <c r="B965" s="7" t="b">
        <v>1</v>
      </c>
      <c r="U965" s="9"/>
      <c r="V965" s="9"/>
      <c r="W965" s="10"/>
      <c r="X965" s="20"/>
      <c r="Y965" s="20"/>
      <c r="Z965" s="20"/>
      <c r="AA965" s="20"/>
      <c r="AB965" s="20"/>
      <c r="AC965" s="20"/>
      <c r="AD965" s="20"/>
      <c r="AE965" s="20"/>
      <c r="AG965" s="9"/>
      <c r="AH965" s="9"/>
      <c r="AI965" s="10"/>
      <c r="AJ965" s="20"/>
      <c r="AK965" s="20"/>
      <c r="AL965" s="20"/>
      <c r="AM965" s="20"/>
      <c r="AN965" s="20"/>
      <c r="AO965" s="20"/>
      <c r="AP965" s="20"/>
      <c r="AQ965" s="20"/>
      <c r="AS965" s="9"/>
      <c r="AT965" s="9"/>
      <c r="AU965" s="10"/>
      <c r="AV965" s="20"/>
      <c r="AW965" s="20"/>
      <c r="AX965" s="20"/>
      <c r="AY965" s="20"/>
      <c r="AZ965" s="20"/>
      <c r="BA965" s="20"/>
      <c r="BB965" s="20"/>
      <c r="BC965" s="20"/>
      <c r="BE965" s="20">
        <v>0.32803961748633881</v>
      </c>
      <c r="BF965" s="9">
        <v>66.3</v>
      </c>
      <c r="BG965" s="9">
        <v>64.983640687904654</v>
      </c>
      <c r="BH965" s="9">
        <v>64.171147963735336</v>
      </c>
      <c r="BI965" s="9">
        <v>27.520779661355824</v>
      </c>
      <c r="BJ965" s="9">
        <v>66.170438848453287</v>
      </c>
      <c r="BK965" s="9">
        <v>64.43689952519216</v>
      </c>
      <c r="BL965" s="9">
        <v>61.479024937928209</v>
      </c>
      <c r="BM965" s="9">
        <f ca="1"/>
        <v>64.211623981518642</v>
      </c>
      <c r="BN965" s="9">
        <v>65.440312107730961</v>
      </c>
    </row>
    <row r="966" spans="1:66" x14ac:dyDescent="0.25">
      <c r="A966" s="6">
        <v>61.1</v>
      </c>
      <c r="B966" s="7" t="b">
        <v>1</v>
      </c>
      <c r="U966" s="9"/>
      <c r="V966" s="9"/>
      <c r="W966" s="10"/>
      <c r="X966" s="20"/>
      <c r="Y966" s="20"/>
      <c r="Z966" s="20"/>
      <c r="AA966" s="20"/>
      <c r="AB966" s="20"/>
      <c r="AC966" s="20"/>
      <c r="AD966" s="20"/>
      <c r="AE966" s="20"/>
      <c r="AG966" s="9"/>
      <c r="AH966" s="9"/>
      <c r="AI966" s="10"/>
      <c r="AJ966" s="20"/>
      <c r="AK966" s="20"/>
      <c r="AL966" s="20"/>
      <c r="AM966" s="20"/>
      <c r="AN966" s="20"/>
      <c r="AO966" s="20"/>
      <c r="AP966" s="20"/>
      <c r="AQ966" s="20"/>
      <c r="AS966" s="9"/>
      <c r="AT966" s="9"/>
      <c r="AU966" s="10"/>
      <c r="AV966" s="20"/>
      <c r="AW966" s="20"/>
      <c r="AX966" s="20"/>
      <c r="AY966" s="20"/>
      <c r="AZ966" s="20"/>
      <c r="BA966" s="20"/>
      <c r="BB966" s="20"/>
      <c r="BC966" s="20"/>
      <c r="BE966" s="20">
        <v>0.32838114754098363</v>
      </c>
      <c r="BF966" s="9">
        <v>66.3</v>
      </c>
      <c r="BG966" s="9">
        <v>64.992641999648356</v>
      </c>
      <c r="BH966" s="9">
        <v>64.180067858387758</v>
      </c>
      <c r="BI966" s="9">
        <v>27.555972814983168</v>
      </c>
      <c r="BJ966" s="9">
        <v>66.179722198919109</v>
      </c>
      <c r="BK966" s="9">
        <v>64.445856199258955</v>
      </c>
      <c r="BL966" s="9">
        <v>61.492156203421814</v>
      </c>
      <c r="BM966" s="9">
        <f ca="1"/>
        <v>64.219903651796386</v>
      </c>
      <c r="BN966" s="9">
        <v>65.450969144484759</v>
      </c>
    </row>
    <row r="967" spans="1:66" x14ac:dyDescent="0.25">
      <c r="A967" s="6">
        <v>68</v>
      </c>
      <c r="B967" s="7" t="b">
        <v>1</v>
      </c>
      <c r="U967" s="9"/>
      <c r="V967" s="9"/>
      <c r="W967" s="10"/>
      <c r="X967" s="20"/>
      <c r="Y967" s="20"/>
      <c r="Z967" s="20"/>
      <c r="AA967" s="20"/>
      <c r="AB967" s="20"/>
      <c r="AC967" s="20"/>
      <c r="AD967" s="20"/>
      <c r="AE967" s="20"/>
      <c r="AG967" s="9"/>
      <c r="AH967" s="9"/>
      <c r="AI967" s="10"/>
      <c r="AJ967" s="20"/>
      <c r="AK967" s="20"/>
      <c r="AL967" s="20"/>
      <c r="AM967" s="20"/>
      <c r="AN967" s="20"/>
      <c r="AO967" s="20"/>
      <c r="AP967" s="20"/>
      <c r="AQ967" s="20"/>
      <c r="AS967" s="9"/>
      <c r="AT967" s="9"/>
      <c r="AU967" s="10"/>
      <c r="AV967" s="20"/>
      <c r="AW967" s="20"/>
      <c r="AX967" s="20"/>
      <c r="AY967" s="20"/>
      <c r="AZ967" s="20"/>
      <c r="BA967" s="20"/>
      <c r="BB967" s="20"/>
      <c r="BC967" s="20"/>
      <c r="BE967" s="20">
        <v>0.3287226775956284</v>
      </c>
      <c r="BF967" s="9">
        <v>66.3</v>
      </c>
      <c r="BG967" s="9">
        <v>65.001639532382072</v>
      </c>
      <c r="BH967" s="9">
        <v>64.188985247310725</v>
      </c>
      <c r="BI967" s="9">
        <v>27.591183869503251</v>
      </c>
      <c r="BJ967" s="9">
        <v>66.188999714516399</v>
      </c>
      <c r="BK967" s="9">
        <v>64.454809947475454</v>
      </c>
      <c r="BL967" s="9">
        <v>61.505280642157857</v>
      </c>
      <c r="BM967" s="9">
        <f ca="1"/>
        <v>64.228179698609679</v>
      </c>
      <c r="BN967" s="9">
        <v>65.461621207989509</v>
      </c>
    </row>
    <row r="968" spans="1:66" x14ac:dyDescent="0.25">
      <c r="A968" s="6">
        <v>66</v>
      </c>
      <c r="B968" s="7" t="b">
        <v>1</v>
      </c>
      <c r="U968" s="9"/>
      <c r="V968" s="9"/>
      <c r="W968" s="10"/>
      <c r="X968" s="20"/>
      <c r="Y968" s="20"/>
      <c r="Z968" s="20"/>
      <c r="AA968" s="20"/>
      <c r="AB968" s="20"/>
      <c r="AC968" s="20"/>
      <c r="AD968" s="20"/>
      <c r="AE968" s="20"/>
      <c r="AG968" s="9"/>
      <c r="AH968" s="9"/>
      <c r="AI968" s="10"/>
      <c r="AJ968" s="20"/>
      <c r="AK968" s="20"/>
      <c r="AL968" s="20"/>
      <c r="AM968" s="20"/>
      <c r="AN968" s="20"/>
      <c r="AO968" s="20"/>
      <c r="AP968" s="20"/>
      <c r="AQ968" s="20"/>
      <c r="AS968" s="9"/>
      <c r="AT968" s="9"/>
      <c r="AU968" s="10"/>
      <c r="AV968" s="20"/>
      <c r="AW968" s="20"/>
      <c r="AX968" s="20"/>
      <c r="AY968" s="20"/>
      <c r="AZ968" s="20"/>
      <c r="BA968" s="20"/>
      <c r="BB968" s="20"/>
      <c r="BC968" s="20"/>
      <c r="BE968" s="20">
        <v>0.32906420765027322</v>
      </c>
      <c r="BF968" s="9">
        <v>66.3</v>
      </c>
      <c r="BG968" s="9">
        <v>65.010633297301325</v>
      </c>
      <c r="BH968" s="9">
        <v>64.197900140213321</v>
      </c>
      <c r="BI968" s="9">
        <v>27.626412843135817</v>
      </c>
      <c r="BJ968" s="9">
        <v>66.198271409409713</v>
      </c>
      <c r="BK968" s="9">
        <v>64.463760779962982</v>
      </c>
      <c r="BL968" s="9">
        <v>61.518398264772685</v>
      </c>
      <c r="BM968" s="9">
        <f ca="1"/>
        <v>64.236452131207727</v>
      </c>
      <c r="BN968" s="9">
        <v>65.472268309462208</v>
      </c>
    </row>
    <row r="969" spans="1:66" x14ac:dyDescent="0.25">
      <c r="A969" s="6">
        <v>62</v>
      </c>
      <c r="B969" s="7" t="b">
        <v>1</v>
      </c>
      <c r="U969" s="9"/>
      <c r="V969" s="9"/>
      <c r="W969" s="10"/>
      <c r="X969" s="20"/>
      <c r="Y969" s="20"/>
      <c r="Z969" s="20"/>
      <c r="AA969" s="20"/>
      <c r="AB969" s="20"/>
      <c r="AC969" s="20"/>
      <c r="AD969" s="20"/>
      <c r="AE969" s="20"/>
      <c r="AG969" s="9"/>
      <c r="AH969" s="9"/>
      <c r="AI969" s="10"/>
      <c r="AJ969" s="20"/>
      <c r="AK969" s="20"/>
      <c r="AL969" s="20"/>
      <c r="AM969" s="20"/>
      <c r="AN969" s="20"/>
      <c r="AO969" s="20"/>
      <c r="AP969" s="20"/>
      <c r="AQ969" s="20"/>
      <c r="AS969" s="9"/>
      <c r="AT969" s="9"/>
      <c r="AU969" s="10"/>
      <c r="AV969" s="20"/>
      <c r="AW969" s="20"/>
      <c r="AX969" s="20"/>
      <c r="AY969" s="20"/>
      <c r="AZ969" s="20"/>
      <c r="BA969" s="20"/>
      <c r="BB969" s="20"/>
      <c r="BC969" s="20"/>
      <c r="BE969" s="20">
        <v>0.32940573770491804</v>
      </c>
      <c r="BF969" s="9">
        <v>66.400000000000006</v>
      </c>
      <c r="BG969" s="9">
        <v>65.019623305574157</v>
      </c>
      <c r="BH969" s="9">
        <v>64.206812546783951</v>
      </c>
      <c r="BI969" s="9">
        <v>27.661659754128447</v>
      </c>
      <c r="BJ969" s="9">
        <v>66.207537297724755</v>
      </c>
      <c r="BK969" s="9">
        <v>64.472708706820015</v>
      </c>
      <c r="BL969" s="9">
        <v>61.531509081875058</v>
      </c>
      <c r="BM969" s="9">
        <f ca="1"/>
        <v>64.244720958816757</v>
      </c>
      <c r="BN969" s="9">
        <v>65.482910460091446</v>
      </c>
    </row>
    <row r="970" spans="1:66" x14ac:dyDescent="0.25">
      <c r="A970" s="6">
        <v>59.8</v>
      </c>
      <c r="B970" s="7" t="b">
        <v>1</v>
      </c>
      <c r="U970" s="9"/>
      <c r="V970" s="9"/>
      <c r="W970" s="10"/>
      <c r="X970" s="20"/>
      <c r="Y970" s="20"/>
      <c r="Z970" s="20"/>
      <c r="AA970" s="20"/>
      <c r="AB970" s="20"/>
      <c r="AC970" s="20"/>
      <c r="AD970" s="20"/>
      <c r="AE970" s="20"/>
      <c r="AG970" s="9"/>
      <c r="AH970" s="9"/>
      <c r="AI970" s="10"/>
      <c r="AJ970" s="20"/>
      <c r="AK970" s="20"/>
      <c r="AL970" s="20"/>
      <c r="AM970" s="20"/>
      <c r="AN970" s="20"/>
      <c r="AO970" s="20"/>
      <c r="AP970" s="20"/>
      <c r="AQ970" s="20"/>
      <c r="AS970" s="9"/>
      <c r="AT970" s="9"/>
      <c r="AU970" s="10"/>
      <c r="AV970" s="20"/>
      <c r="AW970" s="20"/>
      <c r="AX970" s="20"/>
      <c r="AY970" s="20"/>
      <c r="AZ970" s="20"/>
      <c r="BA970" s="20"/>
      <c r="BB970" s="20"/>
      <c r="BC970" s="20"/>
      <c r="BE970" s="20">
        <v>0.32974726775956287</v>
      </c>
      <c r="BF970" s="9">
        <v>66.400000000000006</v>
      </c>
      <c r="BG970" s="9">
        <v>65.028609568341224</v>
      </c>
      <c r="BH970" s="9">
        <v>64.215722476690161</v>
      </c>
      <c r="BI970" s="9">
        <v>27.696924620756601</v>
      </c>
      <c r="BJ970" s="9">
        <v>66.216797393548546</v>
      </c>
      <c r="BK970" s="9">
        <v>64.48165373812229</v>
      </c>
      <c r="BL970" s="9">
        <v>61.544613104046235</v>
      </c>
      <c r="BM970" s="9">
        <f ca="1"/>
        <v>64.252986190640073</v>
      </c>
      <c r="BN970" s="9">
        <v>65.493547671037504</v>
      </c>
    </row>
    <row r="971" spans="1:66" x14ac:dyDescent="0.25">
      <c r="A971" s="6">
        <v>59.3</v>
      </c>
      <c r="B971" s="7" t="b">
        <v>1</v>
      </c>
      <c r="U971" s="9"/>
      <c r="V971" s="9"/>
      <c r="W971" s="10"/>
      <c r="X971" s="20"/>
      <c r="Y971" s="20"/>
      <c r="Z971" s="20"/>
      <c r="AA971" s="20"/>
      <c r="AB971" s="20"/>
      <c r="AC971" s="20"/>
      <c r="AD971" s="20"/>
      <c r="AE971" s="20"/>
      <c r="AG971" s="9"/>
      <c r="AH971" s="9"/>
      <c r="AI971" s="10"/>
      <c r="AJ971" s="20"/>
      <c r="AK971" s="20"/>
      <c r="AL971" s="20"/>
      <c r="AM971" s="20"/>
      <c r="AN971" s="20"/>
      <c r="AO971" s="20"/>
      <c r="AP971" s="20"/>
      <c r="AQ971" s="20"/>
      <c r="AS971" s="9"/>
      <c r="AT971" s="9"/>
      <c r="AU971" s="10"/>
      <c r="AV971" s="20"/>
      <c r="AW971" s="20"/>
      <c r="AX971" s="20"/>
      <c r="AY971" s="20"/>
      <c r="AZ971" s="20"/>
      <c r="BA971" s="20"/>
      <c r="BB971" s="20"/>
      <c r="BC971" s="20"/>
      <c r="BE971" s="20">
        <v>0.33008879781420764</v>
      </c>
      <c r="BF971" s="9">
        <v>66.400000000000006</v>
      </c>
      <c r="BG971" s="9">
        <v>65.03759209671594</v>
      </c>
      <c r="BH971" s="9">
        <v>64.224629939578875</v>
      </c>
      <c r="BI971" s="9">
        <v>27.732207461323664</v>
      </c>
      <c r="BJ971" s="9">
        <v>66.226051710929525</v>
      </c>
      <c r="BK971" s="9">
        <v>64.490595883922836</v>
      </c>
      <c r="BL971" s="9">
        <v>61.557710341840092</v>
      </c>
      <c r="BM971" s="9">
        <f ca="1"/>
        <v>64.261247835858242</v>
      </c>
      <c r="BN971" s="9">
        <v>65.504179953432484</v>
      </c>
    </row>
    <row r="972" spans="1:66" x14ac:dyDescent="0.25">
      <c r="A972" s="6">
        <v>59</v>
      </c>
      <c r="B972" s="7" t="b">
        <v>1</v>
      </c>
      <c r="U972" s="9"/>
      <c r="V972" s="9"/>
      <c r="W972" s="10"/>
      <c r="X972" s="20"/>
      <c r="Y972" s="20"/>
      <c r="Z972" s="20"/>
      <c r="AA972" s="20"/>
      <c r="AB972" s="20"/>
      <c r="AC972" s="20"/>
      <c r="AD972" s="20"/>
      <c r="AE972" s="20"/>
      <c r="AG972" s="9"/>
      <c r="AH972" s="9"/>
      <c r="AI972" s="10"/>
      <c r="AJ972" s="20"/>
      <c r="AK972" s="20"/>
      <c r="AL972" s="20"/>
      <c r="AM972" s="20"/>
      <c r="AN972" s="20"/>
      <c r="AO972" s="20"/>
      <c r="AP972" s="20"/>
      <c r="AQ972" s="20"/>
      <c r="AS972" s="9"/>
      <c r="AT972" s="9"/>
      <c r="AU972" s="10"/>
      <c r="AV972" s="20"/>
      <c r="AW972" s="20"/>
      <c r="AX972" s="20"/>
      <c r="AY972" s="20"/>
      <c r="AZ972" s="20"/>
      <c r="BA972" s="20"/>
      <c r="BB972" s="20"/>
      <c r="BC972" s="20"/>
      <c r="BE972" s="20">
        <v>0.33043032786885246</v>
      </c>
      <c r="BF972" s="9">
        <v>66.400000000000006</v>
      </c>
      <c r="BG972" s="9">
        <v>65.046570901784591</v>
      </c>
      <c r="BH972" s="9">
        <v>64.233534945076485</v>
      </c>
      <c r="BI972" s="9">
        <v>27.767508294161054</v>
      </c>
      <c r="BJ972" s="9">
        <v>66.235300263877761</v>
      </c>
      <c r="BK972" s="9">
        <v>64.499535154252229</v>
      </c>
      <c r="BL972" s="9">
        <v>61.570800805783193</v>
      </c>
      <c r="BM972" s="9">
        <f ca="1"/>
        <v>64.26950590362911</v>
      </c>
      <c r="BN972" s="9">
        <v>65.514807318380434</v>
      </c>
    </row>
    <row r="973" spans="1:66" x14ac:dyDescent="0.25">
      <c r="A973" s="6">
        <v>58.7</v>
      </c>
      <c r="B973" s="7" t="b">
        <v>1</v>
      </c>
      <c r="U973" s="9"/>
      <c r="V973" s="9"/>
      <c r="W973" s="10"/>
      <c r="X973" s="20"/>
      <c r="Y973" s="20"/>
      <c r="Z973" s="20"/>
      <c r="AA973" s="20"/>
      <c r="AB973" s="20"/>
      <c r="AC973" s="20"/>
      <c r="AD973" s="20"/>
      <c r="AE973" s="20"/>
      <c r="AG973" s="9"/>
      <c r="AH973" s="9"/>
      <c r="AI973" s="10"/>
      <c r="AJ973" s="20"/>
      <c r="AK973" s="20"/>
      <c r="AL973" s="20"/>
      <c r="AM973" s="20"/>
      <c r="AN973" s="20"/>
      <c r="AO973" s="20"/>
      <c r="AP973" s="20"/>
      <c r="AQ973" s="20"/>
      <c r="AS973" s="9"/>
      <c r="AT973" s="9"/>
      <c r="AU973" s="10"/>
      <c r="AV973" s="20"/>
      <c r="AW973" s="20"/>
      <c r="AX973" s="20"/>
      <c r="AY973" s="20"/>
      <c r="AZ973" s="20"/>
      <c r="BA973" s="20"/>
      <c r="BB973" s="20"/>
      <c r="BC973" s="20"/>
      <c r="BE973" s="20">
        <v>0.33077185792349728</v>
      </c>
      <c r="BF973" s="9">
        <v>66.400000000000006</v>
      </c>
      <c r="BG973" s="9">
        <v>65.055545994606405</v>
      </c>
      <c r="BH973" s="9">
        <v>64.242437502788889</v>
      </c>
      <c r="BI973" s="9">
        <v>27.802827137628213</v>
      </c>
      <c r="BJ973" s="9">
        <v>66.244543066365125</v>
      </c>
      <c r="BK973" s="9">
        <v>64.508471559118519</v>
      </c>
      <c r="BL973" s="9">
        <v>61.583884506374929</v>
      </c>
      <c r="BM973" s="9">
        <f ca="1"/>
        <v>64.277760403087896</v>
      </c>
      <c r="BN973" s="9">
        <v>65.525429776957424</v>
      </c>
    </row>
    <row r="974" spans="1:66" x14ac:dyDescent="0.25">
      <c r="A974" s="6">
        <v>58.5</v>
      </c>
      <c r="B974" s="7" t="b">
        <v>1</v>
      </c>
      <c r="U974" s="9"/>
      <c r="V974" s="9"/>
      <c r="W974" s="10"/>
      <c r="X974" s="20"/>
      <c r="Y974" s="20"/>
      <c r="Z974" s="20"/>
      <c r="AA974" s="20"/>
      <c r="AB974" s="20"/>
      <c r="AC974" s="20"/>
      <c r="AD974" s="20"/>
      <c r="AE974" s="20"/>
      <c r="AG974" s="9"/>
      <c r="AH974" s="9"/>
      <c r="AI974" s="10"/>
      <c r="AJ974" s="20"/>
      <c r="AK974" s="20"/>
      <c r="AL974" s="20"/>
      <c r="AM974" s="20"/>
      <c r="AN974" s="20"/>
      <c r="AO974" s="20"/>
      <c r="AP974" s="20"/>
      <c r="AQ974" s="20"/>
      <c r="AS974" s="9"/>
      <c r="AT974" s="9"/>
      <c r="AU974" s="10"/>
      <c r="AV974" s="20"/>
      <c r="AW974" s="20"/>
      <c r="AX974" s="20"/>
      <c r="AY974" s="20"/>
      <c r="AZ974" s="20"/>
      <c r="BA974" s="20"/>
      <c r="BB974" s="20"/>
      <c r="BC974" s="20"/>
      <c r="BE974" s="20">
        <v>0.3311133879781421</v>
      </c>
      <c r="BF974" s="9">
        <v>66.400000000000006</v>
      </c>
      <c r="BG974" s="9">
        <v>65.064517386213765</v>
      </c>
      <c r="BH974" s="9">
        <v>64.251337622301591</v>
      </c>
      <c r="BI974" s="9">
        <v>27.838164010112727</v>
      </c>
      <c r="BJ974" s="9">
        <v>66.253780132325375</v>
      </c>
      <c r="BK974" s="9">
        <v>64.517405108507489</v>
      </c>
      <c r="BL974" s="9">
        <v>61.596961454087598</v>
      </c>
      <c r="BM974" s="9">
        <f ca="1"/>
        <v>64.286011343347369</v>
      </c>
      <c r="BN974" s="9">
        <v>65.536047340211709</v>
      </c>
    </row>
    <row r="975" spans="1:66" x14ac:dyDescent="0.25">
      <c r="A975" s="6">
        <v>58.2</v>
      </c>
      <c r="B975" s="7" t="b">
        <v>1</v>
      </c>
      <c r="U975" s="9"/>
      <c r="V975" s="9"/>
      <c r="W975" s="10"/>
      <c r="X975" s="20"/>
      <c r="Y975" s="20"/>
      <c r="Z975" s="20"/>
      <c r="AA975" s="20"/>
      <c r="AB975" s="20"/>
      <c r="AC975" s="20"/>
      <c r="AD975" s="20"/>
      <c r="AE975" s="20"/>
      <c r="AG975" s="9"/>
      <c r="AH975" s="9"/>
      <c r="AI975" s="10"/>
      <c r="AJ975" s="20"/>
      <c r="AK975" s="20"/>
      <c r="AL975" s="20"/>
      <c r="AM975" s="20"/>
      <c r="AN975" s="20"/>
      <c r="AO975" s="20"/>
      <c r="AP975" s="20"/>
      <c r="AQ975" s="20"/>
      <c r="AS975" s="9"/>
      <c r="AT975" s="9"/>
      <c r="AU975" s="10"/>
      <c r="AV975" s="20"/>
      <c r="AW975" s="20"/>
      <c r="AX975" s="20"/>
      <c r="AY975" s="20"/>
      <c r="AZ975" s="20"/>
      <c r="BA975" s="20"/>
      <c r="BB975" s="20"/>
      <c r="BC975" s="20"/>
      <c r="BE975" s="20">
        <v>0.33145491803278687</v>
      </c>
      <c r="BF975" s="9">
        <v>66.5</v>
      </c>
      <c r="BG975" s="9">
        <v>65.073485087612269</v>
      </c>
      <c r="BH975" s="9">
        <v>64.260235313179805</v>
      </c>
      <c r="BI975" s="9">
        <v>27.87351893003035</v>
      </c>
      <c r="BJ975" s="9">
        <v>66.263011475654437</v>
      </c>
      <c r="BK975" s="9">
        <v>64.526335812382612</v>
      </c>
      <c r="BL975" s="9">
        <v>61.610031659366477</v>
      </c>
      <c r="BM975" s="9">
        <f ca="1"/>
        <v>64.294258733497813</v>
      </c>
      <c r="BN975" s="9">
        <v>65.546660019163795</v>
      </c>
    </row>
    <row r="976" spans="1:66" x14ac:dyDescent="0.25">
      <c r="A976" s="6">
        <v>57.7</v>
      </c>
      <c r="B976" s="7" t="b">
        <v>1</v>
      </c>
      <c r="U976" s="9"/>
      <c r="V976" s="9"/>
      <c r="W976" s="10"/>
      <c r="X976" s="20"/>
      <c r="Y976" s="20"/>
      <c r="Z976" s="20"/>
      <c r="AA976" s="20"/>
      <c r="AB976" s="20"/>
      <c r="AC976" s="20"/>
      <c r="AD976" s="20"/>
      <c r="AE976" s="20"/>
      <c r="AG976" s="9"/>
      <c r="AH976" s="9"/>
      <c r="AI976" s="10"/>
      <c r="AJ976" s="20"/>
      <c r="AK976" s="20"/>
      <c r="AL976" s="20"/>
      <c r="AM976" s="20"/>
      <c r="AN976" s="20"/>
      <c r="AO976" s="20"/>
      <c r="AP976" s="20"/>
      <c r="AQ976" s="20"/>
      <c r="AS976" s="9"/>
      <c r="AT976" s="9"/>
      <c r="AU976" s="10"/>
      <c r="AV976" s="20"/>
      <c r="AW976" s="20"/>
      <c r="AX976" s="20"/>
      <c r="AY976" s="20"/>
      <c r="AZ976" s="20"/>
      <c r="BA976" s="20"/>
      <c r="BB976" s="20"/>
      <c r="BC976" s="20"/>
      <c r="BE976" s="20">
        <v>0.33179644808743169</v>
      </c>
      <c r="BF976" s="9">
        <v>66.5</v>
      </c>
      <c r="BG976" s="9">
        <v>65.082449109780811</v>
      </c>
      <c r="BH976" s="9">
        <v>64.269130584968664</v>
      </c>
      <c r="BI976" s="9">
        <v>27.90889191582507</v>
      </c>
      <c r="BJ976" s="9">
        <v>66.272237110210426</v>
      </c>
      <c r="BK976" s="9">
        <v>64.535263680685276</v>
      </c>
      <c r="BL976" s="9">
        <v>61.62309513262997</v>
      </c>
      <c r="BM976" s="9">
        <f ca="1"/>
        <v>64.302502582607275</v>
      </c>
      <c r="BN976" s="9">
        <v>65.557267824806587</v>
      </c>
    </row>
    <row r="977" spans="1:66" x14ac:dyDescent="0.25">
      <c r="A977" s="6">
        <v>57.3</v>
      </c>
      <c r="B977" s="7" t="b">
        <v>1</v>
      </c>
      <c r="U977" s="9"/>
      <c r="V977" s="9"/>
      <c r="W977" s="10"/>
      <c r="X977" s="20"/>
      <c r="Y977" s="20"/>
      <c r="Z977" s="20"/>
      <c r="AA977" s="20"/>
      <c r="AB977" s="20"/>
      <c r="AC977" s="20"/>
      <c r="AD977" s="20"/>
      <c r="AE977" s="20"/>
      <c r="AG977" s="9"/>
      <c r="AH977" s="9"/>
      <c r="AI977" s="10"/>
      <c r="AJ977" s="20"/>
      <c r="AK977" s="20"/>
      <c r="AL977" s="20"/>
      <c r="AM977" s="20"/>
      <c r="AN977" s="20"/>
      <c r="AO977" s="20"/>
      <c r="AP977" s="20"/>
      <c r="AQ977" s="20"/>
      <c r="AS977" s="9"/>
      <c r="AT977" s="9"/>
      <c r="AU977" s="10"/>
      <c r="AV977" s="20"/>
      <c r="AW977" s="20"/>
      <c r="AX977" s="20"/>
      <c r="AY977" s="20"/>
      <c r="AZ977" s="20"/>
      <c r="BA977" s="20"/>
      <c r="BB977" s="20"/>
      <c r="BC977" s="20"/>
      <c r="BE977" s="20">
        <v>0.33213797814207652</v>
      </c>
      <c r="BF977" s="9">
        <v>66.5</v>
      </c>
      <c r="BG977" s="9">
        <v>65.091409463671795</v>
      </c>
      <c r="BH977" s="9">
        <v>64.278023447193121</v>
      </c>
      <c r="BI977" s="9">
        <v>27.944282985969139</v>
      </c>
      <c r="BJ977" s="9">
        <v>66.281457049813923</v>
      </c>
      <c r="BK977" s="9">
        <v>64.544188723334813</v>
      </c>
      <c r="BL977" s="9">
        <v>61.636151884269665</v>
      </c>
      <c r="BM977" s="9">
        <f ca="1"/>
        <v>64.310742899721532</v>
      </c>
      <c r="BN977" s="9">
        <v>65.567870768105465</v>
      </c>
    </row>
    <row r="978" spans="1:66" x14ac:dyDescent="0.25">
      <c r="A978" s="6">
        <v>57</v>
      </c>
      <c r="B978" s="7" t="b">
        <v>1</v>
      </c>
      <c r="U978" s="9"/>
      <c r="V978" s="9"/>
      <c r="W978" s="10"/>
      <c r="X978" s="20"/>
      <c r="Y978" s="20"/>
      <c r="Z978" s="20"/>
      <c r="AA978" s="20"/>
      <c r="AB978" s="20"/>
      <c r="AC978" s="20"/>
      <c r="AD978" s="20"/>
      <c r="AE978" s="20"/>
      <c r="AG978" s="9"/>
      <c r="AH978" s="9"/>
      <c r="AI978" s="10"/>
      <c r="AJ978" s="20"/>
      <c r="AK978" s="20"/>
      <c r="AL978" s="20"/>
      <c r="AM978" s="20"/>
      <c r="AN978" s="20"/>
      <c r="AO978" s="20"/>
      <c r="AP978" s="20"/>
      <c r="AQ978" s="20"/>
      <c r="AS978" s="9"/>
      <c r="AT978" s="9"/>
      <c r="AU978" s="10"/>
      <c r="AV978" s="20"/>
      <c r="AW978" s="20"/>
      <c r="AX978" s="20"/>
      <c r="AY978" s="20"/>
      <c r="AZ978" s="20"/>
      <c r="BA978" s="20"/>
      <c r="BB978" s="20"/>
      <c r="BC978" s="20"/>
      <c r="BE978" s="20">
        <v>0.33247950819672129</v>
      </c>
      <c r="BF978" s="9">
        <v>66.5</v>
      </c>
      <c r="BG978" s="9">
        <v>65.100366160211166</v>
      </c>
      <c r="BH978" s="9">
        <v>64.286913909358205</v>
      </c>
      <c r="BI978" s="9">
        <v>27.979692158963168</v>
      </c>
      <c r="BJ978" s="9">
        <v>66.290671308248079</v>
      </c>
      <c r="BK978" s="9">
        <v>64.553110950228628</v>
      </c>
      <c r="BL978" s="9">
        <v>61.649201924650427</v>
      </c>
      <c r="BM978" s="9">
        <f ca="1"/>
        <v>64.318979693864208</v>
      </c>
      <c r="BN978" s="9">
        <v>65.578468859998424</v>
      </c>
    </row>
    <row r="979" spans="1:66" x14ac:dyDescent="0.25">
      <c r="A979" s="6">
        <v>56.6</v>
      </c>
      <c r="B979" s="7" t="b">
        <v>1</v>
      </c>
      <c r="U979" s="9"/>
      <c r="V979" s="9"/>
      <c r="W979" s="10"/>
      <c r="X979" s="20"/>
      <c r="Y979" s="20"/>
      <c r="Z979" s="20"/>
      <c r="AA979" s="20"/>
      <c r="AB979" s="20"/>
      <c r="AC979" s="20"/>
      <c r="AD979" s="20"/>
      <c r="AE979" s="20"/>
      <c r="AG979" s="9"/>
      <c r="AH979" s="9"/>
      <c r="AI979" s="10"/>
      <c r="AJ979" s="20"/>
      <c r="AK979" s="20"/>
      <c r="AL979" s="20"/>
      <c r="AM979" s="20"/>
      <c r="AN979" s="20"/>
      <c r="AO979" s="20"/>
      <c r="AP979" s="20"/>
      <c r="AQ979" s="20"/>
      <c r="AS979" s="9"/>
      <c r="AT979" s="9"/>
      <c r="AU979" s="10"/>
      <c r="AV979" s="20"/>
      <c r="AW979" s="20"/>
      <c r="AX979" s="20"/>
      <c r="AY979" s="20"/>
      <c r="AZ979" s="20"/>
      <c r="BA979" s="20"/>
      <c r="BB979" s="20"/>
      <c r="BC979" s="20"/>
      <c r="BE979" s="20">
        <v>0.33282103825136611</v>
      </c>
      <c r="BF979" s="9">
        <v>66.599999999999994</v>
      </c>
      <c r="BG979" s="9">
        <v>65.10931921029858</v>
      </c>
      <c r="BH979" s="9">
        <v>64.29580198094898</v>
      </c>
      <c r="BI979" s="9">
        <v>28.01511945333618</v>
      </c>
      <c r="BJ979" s="9">
        <v>66.299879899258741</v>
      </c>
      <c r="BK979" s="9">
        <v>64.562030371242258</v>
      </c>
      <c r="BL979" s="9">
        <v>61.662245264110553</v>
      </c>
      <c r="BM979" s="9">
        <f ca="1"/>
        <v>64.327212974036925</v>
      </c>
      <c r="BN979" s="9">
        <v>65.58906211139616</v>
      </c>
    </row>
    <row r="980" spans="1:66" x14ac:dyDescent="0.25">
      <c r="A980" s="6">
        <v>56.3</v>
      </c>
      <c r="B980" s="7" t="b">
        <v>1</v>
      </c>
      <c r="U980" s="9"/>
      <c r="V980" s="9"/>
      <c r="W980" s="10"/>
      <c r="X980" s="20"/>
      <c r="Y980" s="20"/>
      <c r="Z980" s="20"/>
      <c r="AA980" s="20"/>
      <c r="AB980" s="20"/>
      <c r="AC980" s="20"/>
      <c r="AD980" s="20"/>
      <c r="AE980" s="20"/>
      <c r="AG980" s="9"/>
      <c r="AH980" s="9"/>
      <c r="AI980" s="10"/>
      <c r="AJ980" s="20"/>
      <c r="AK980" s="20"/>
      <c r="AL980" s="20"/>
      <c r="AM980" s="20"/>
      <c r="AN980" s="20"/>
      <c r="AO980" s="20"/>
      <c r="AP980" s="20"/>
      <c r="AQ980" s="20"/>
      <c r="AS980" s="9"/>
      <c r="AT980" s="9"/>
      <c r="AU980" s="10"/>
      <c r="AV980" s="20"/>
      <c r="AW980" s="20"/>
      <c r="AX980" s="20"/>
      <c r="AY980" s="20"/>
      <c r="AZ980" s="20"/>
      <c r="BA980" s="20"/>
      <c r="BB980" s="20"/>
      <c r="BC980" s="20"/>
      <c r="BE980" s="20">
        <v>0.33316256830601093</v>
      </c>
      <c r="BF980" s="9">
        <v>66.599999999999994</v>
      </c>
      <c r="BG980" s="9">
        <v>65.118268624807484</v>
      </c>
      <c r="BH980" s="9">
        <v>64.304687671430699</v>
      </c>
      <c r="BI980" s="9">
        <v>28.05056488764566</v>
      </c>
      <c r="BJ980" s="9">
        <v>66.309082836554694</v>
      </c>
      <c r="BK980" s="9">
        <v>64.570946996229551</v>
      </c>
      <c r="BL980" s="9">
        <v>61.675281912961793</v>
      </c>
      <c r="BM980" s="9">
        <f ca="1"/>
        <v>64.335442749219354</v>
      </c>
      <c r="BN980" s="9">
        <v>65.599650533182199</v>
      </c>
    </row>
    <row r="981" spans="1:66" x14ac:dyDescent="0.25">
      <c r="A981" s="6">
        <v>55.9</v>
      </c>
      <c r="B981" s="7" t="b">
        <v>1</v>
      </c>
      <c r="U981" s="9"/>
      <c r="V981" s="9"/>
      <c r="W981" s="10"/>
      <c r="X981" s="20"/>
      <c r="Y981" s="20"/>
      <c r="Z981" s="20"/>
      <c r="AA981" s="20"/>
      <c r="AB981" s="20"/>
      <c r="AC981" s="20"/>
      <c r="AD981" s="20"/>
      <c r="AE981" s="20"/>
      <c r="AG981" s="9"/>
      <c r="AH981" s="9"/>
      <c r="AI981" s="10"/>
      <c r="AJ981" s="20"/>
      <c r="AK981" s="20"/>
      <c r="AL981" s="20"/>
      <c r="AM981" s="20"/>
      <c r="AN981" s="20"/>
      <c r="AO981" s="20"/>
      <c r="AP981" s="20"/>
      <c r="AQ981" s="20"/>
      <c r="AS981" s="9"/>
      <c r="AT981" s="9"/>
      <c r="AU981" s="10"/>
      <c r="AV981" s="20"/>
      <c r="AW981" s="20"/>
      <c r="AX981" s="20"/>
      <c r="AY981" s="20"/>
      <c r="AZ981" s="20"/>
      <c r="BA981" s="20"/>
      <c r="BB981" s="20"/>
      <c r="BC981" s="20"/>
      <c r="BE981" s="20">
        <v>0.33350409836065575</v>
      </c>
      <c r="BF981" s="9">
        <v>66.599999999999994</v>
      </c>
      <c r="BG981" s="9">
        <v>65.127214414585254</v>
      </c>
      <c r="BH981" s="9">
        <v>64.313570990249076</v>
      </c>
      <c r="BI981" s="9">
        <v>28.086028480477623</v>
      </c>
      <c r="BJ981" s="9">
        <v>66.318280133807733</v>
      </c>
      <c r="BK981" s="9">
        <v>64.579860835022671</v>
      </c>
      <c r="BL981" s="9">
        <v>61.688311881489469</v>
      </c>
      <c r="BM981" s="9">
        <f ca="1"/>
        <v>64.343669028369291</v>
      </c>
      <c r="BN981" s="9">
        <v>65.610234136213023</v>
      </c>
    </row>
    <row r="982" spans="1:66" x14ac:dyDescent="0.25">
      <c r="A982" s="6">
        <v>74.400000000000006</v>
      </c>
      <c r="B982" s="7" t="b">
        <v>1</v>
      </c>
      <c r="U982" s="9"/>
      <c r="V982" s="9"/>
      <c r="W982" s="10"/>
      <c r="X982" s="20"/>
      <c r="Y982" s="20"/>
      <c r="Z982" s="20"/>
      <c r="AA982" s="20"/>
      <c r="AB982" s="20"/>
      <c r="AC982" s="20"/>
      <c r="AD982" s="20"/>
      <c r="AE982" s="20"/>
      <c r="AG982" s="9"/>
      <c r="AH982" s="9"/>
      <c r="AI982" s="10"/>
      <c r="AJ982" s="20"/>
      <c r="AK982" s="20"/>
      <c r="AL982" s="20"/>
      <c r="AM982" s="20"/>
      <c r="AN982" s="20"/>
      <c r="AO982" s="20"/>
      <c r="AP982" s="20"/>
      <c r="AQ982" s="20"/>
      <c r="AS982" s="9"/>
      <c r="AT982" s="9"/>
      <c r="AU982" s="10"/>
      <c r="AV982" s="20"/>
      <c r="AW982" s="20"/>
      <c r="AX982" s="20"/>
      <c r="AY982" s="20"/>
      <c r="AZ982" s="20"/>
      <c r="BA982" s="20"/>
      <c r="BB982" s="20"/>
      <c r="BC982" s="20"/>
      <c r="BE982" s="20">
        <v>0.33384562841530052</v>
      </c>
      <c r="BF982" s="9">
        <v>66.599999999999994</v>
      </c>
      <c r="BG982" s="9">
        <v>65.136156590453297</v>
      </c>
      <c r="BH982" s="9">
        <v>64.322451946829872</v>
      </c>
      <c r="BI982" s="9">
        <v>28.121510250446619</v>
      </c>
      <c r="BJ982" s="9">
        <v>66.327471804652845</v>
      </c>
      <c r="BK982" s="9">
        <v>64.588771897432281</v>
      </c>
      <c r="BL982" s="9">
        <v>61.701335179952594</v>
      </c>
      <c r="BM982" s="9">
        <f ca="1"/>
        <v>64.35189182042275</v>
      </c>
      <c r="BN982" s="9">
        <v>65.620812931318085</v>
      </c>
    </row>
    <row r="983" spans="1:66" x14ac:dyDescent="0.25">
      <c r="A983" s="6">
        <v>74.5</v>
      </c>
      <c r="B983" s="7" t="b">
        <v>1</v>
      </c>
      <c r="U983" s="9"/>
      <c r="V983" s="9"/>
      <c r="W983" s="10"/>
      <c r="X983" s="20"/>
      <c r="Y983" s="20"/>
      <c r="Z983" s="20"/>
      <c r="AA983" s="20"/>
      <c r="AB983" s="20"/>
      <c r="AC983" s="20"/>
      <c r="AD983" s="20"/>
      <c r="AE983" s="20"/>
      <c r="AG983" s="9"/>
      <c r="AH983" s="9"/>
      <c r="AI983" s="10"/>
      <c r="AJ983" s="20"/>
      <c r="AK983" s="20"/>
      <c r="AL983" s="20"/>
      <c r="AM983" s="20"/>
      <c r="AN983" s="20"/>
      <c r="AO983" s="20"/>
      <c r="AP983" s="20"/>
      <c r="AQ983" s="20"/>
      <c r="AS983" s="9"/>
      <c r="AT983" s="9"/>
      <c r="AU983" s="10"/>
      <c r="AV983" s="20"/>
      <c r="AW983" s="20"/>
      <c r="AX983" s="20"/>
      <c r="AY983" s="20"/>
      <c r="AZ983" s="20"/>
      <c r="BA983" s="20"/>
      <c r="BB983" s="20"/>
      <c r="BC983" s="20"/>
      <c r="BE983" s="20">
        <v>0.33418715846994534</v>
      </c>
      <c r="BF983" s="9">
        <v>66.599999999999994</v>
      </c>
      <c r="BG983" s="9">
        <v>65.145095163207188</v>
      </c>
      <c r="BH983" s="9">
        <v>64.331330550579679</v>
      </c>
      <c r="BI983" s="9">
        <v>28.157010216195903</v>
      </c>
      <c r="BJ983" s="9">
        <v>66.336657862688398</v>
      </c>
      <c r="BK983" s="9">
        <v>64.597680193247555</v>
      </c>
      <c r="BL983" s="9">
        <v>61.714351818583957</v>
      </c>
      <c r="BM983" s="9">
        <f ca="1"/>
        <v>64.360111134294129</v>
      </c>
      <c r="BN983" s="9">
        <v>65.631386929300078</v>
      </c>
    </row>
    <row r="984" spans="1:66" x14ac:dyDescent="0.25">
      <c r="A984" s="6">
        <v>74.5</v>
      </c>
      <c r="B984" s="7" t="b">
        <v>1</v>
      </c>
      <c r="U984" s="9"/>
      <c r="V984" s="9"/>
      <c r="W984" s="10"/>
      <c r="X984" s="20"/>
      <c r="Y984" s="20"/>
      <c r="Z984" s="20"/>
      <c r="AA984" s="20"/>
      <c r="AB984" s="20"/>
      <c r="AC984" s="20"/>
      <c r="AD984" s="20"/>
      <c r="AE984" s="20"/>
      <c r="AG984" s="9"/>
      <c r="AH984" s="9"/>
      <c r="AI984" s="10"/>
      <c r="AJ984" s="20"/>
      <c r="AK984" s="20"/>
      <c r="AL984" s="20"/>
      <c r="AM984" s="20"/>
      <c r="AN984" s="20"/>
      <c r="AO984" s="20"/>
      <c r="AP984" s="20"/>
      <c r="AQ984" s="20"/>
      <c r="AS984" s="9"/>
      <c r="AT984" s="9"/>
      <c r="AU984" s="10"/>
      <c r="AV984" s="20"/>
      <c r="AW984" s="20"/>
      <c r="AX984" s="20"/>
      <c r="AY984" s="20"/>
      <c r="AZ984" s="20"/>
      <c r="BA984" s="20"/>
      <c r="BB984" s="20"/>
      <c r="BC984" s="20"/>
      <c r="BE984" s="20">
        <v>0.33452868852459017</v>
      </c>
      <c r="BF984" s="9">
        <v>66.599999999999994</v>
      </c>
      <c r="BG984" s="9">
        <v>65.154030143616723</v>
      </c>
      <c r="BH984" s="9">
        <v>64.340206810885462</v>
      </c>
      <c r="BI984" s="9">
        <v>28.192528396397353</v>
      </c>
      <c r="BJ984" s="9">
        <v>66.345838321476251</v>
      </c>
      <c r="BK984" s="9">
        <v>64.606585732236397</v>
      </c>
      <c r="BL984" s="9">
        <v>61.727361807590199</v>
      </c>
      <c r="BM984" s="9">
        <f ca="1"/>
        <v>64.368326978876198</v>
      </c>
      <c r="BN984" s="9">
        <v>65.64195614093488</v>
      </c>
    </row>
    <row r="985" spans="1:66" x14ac:dyDescent="0.25">
      <c r="A985" s="6">
        <v>74.2</v>
      </c>
      <c r="B985" s="7" t="b">
        <v>1</v>
      </c>
      <c r="U985" s="9"/>
      <c r="V985" s="9"/>
      <c r="W985" s="10"/>
      <c r="X985" s="20"/>
      <c r="Y985" s="20"/>
      <c r="Z985" s="20"/>
      <c r="AA985" s="20"/>
      <c r="AB985" s="20"/>
      <c r="AC985" s="20"/>
      <c r="AD985" s="20"/>
      <c r="AE985" s="20"/>
      <c r="AG985" s="9"/>
      <c r="AH985" s="9"/>
      <c r="AI985" s="10"/>
      <c r="AJ985" s="20"/>
      <c r="AK985" s="20"/>
      <c r="AL985" s="20"/>
      <c r="AM985" s="20"/>
      <c r="AN985" s="20"/>
      <c r="AO985" s="20"/>
      <c r="AP985" s="20"/>
      <c r="AQ985" s="20"/>
      <c r="AS985" s="9"/>
      <c r="AT985" s="9"/>
      <c r="AU985" s="10"/>
      <c r="AV985" s="20"/>
      <c r="AW985" s="20"/>
      <c r="AX985" s="20"/>
      <c r="AY985" s="20"/>
      <c r="AZ985" s="20"/>
      <c r="BA985" s="20"/>
      <c r="BB985" s="20"/>
      <c r="BC985" s="20"/>
      <c r="BE985" s="20">
        <v>0.33487021857923499</v>
      </c>
      <c r="BF985" s="9">
        <v>66.599999999999994</v>
      </c>
      <c r="BG985" s="9">
        <v>65.162961542426103</v>
      </c>
      <c r="BH985" s="9">
        <v>64.349080737114775</v>
      </c>
      <c r="BI985" s="9">
        <v>28.228064809751661</v>
      </c>
      <c r="BJ985" s="9">
        <v>66.355013194541925</v>
      </c>
      <c r="BK985" s="9">
        <v>64.615488524145377</v>
      </c>
      <c r="BL985" s="9">
        <v>61.740365157151913</v>
      </c>
      <c r="BM985" s="9">
        <f ca="1"/>
        <v>64.376539363040237</v>
      </c>
      <c r="BN985" s="9">
        <v>65.652520576971767</v>
      </c>
    </row>
    <row r="986" spans="1:66" x14ac:dyDescent="0.25">
      <c r="A986" s="6">
        <v>73.900000000000006</v>
      </c>
      <c r="B986" s="7" t="b">
        <v>1</v>
      </c>
      <c r="U986" s="9"/>
      <c r="V986" s="9"/>
      <c r="W986" s="10"/>
      <c r="X986" s="20"/>
      <c r="Y986" s="20"/>
      <c r="Z986" s="20"/>
      <c r="AA986" s="20"/>
      <c r="AB986" s="20"/>
      <c r="AC986" s="20"/>
      <c r="AD986" s="20"/>
      <c r="AE986" s="20"/>
      <c r="AG986" s="9"/>
      <c r="AH986" s="9"/>
      <c r="AI986" s="10"/>
      <c r="AJ986" s="20"/>
      <c r="AK986" s="20"/>
      <c r="AL986" s="20"/>
      <c r="AM986" s="20"/>
      <c r="AN986" s="20"/>
      <c r="AO986" s="20"/>
      <c r="AP986" s="20"/>
      <c r="AQ986" s="20"/>
      <c r="AS986" s="9"/>
      <c r="AT986" s="9"/>
      <c r="AU986" s="10"/>
      <c r="AV986" s="20"/>
      <c r="AW986" s="20"/>
      <c r="AX986" s="20"/>
      <c r="AY986" s="20"/>
      <c r="AZ986" s="20"/>
      <c r="BA986" s="20"/>
      <c r="BB986" s="20"/>
      <c r="BC986" s="20"/>
      <c r="BE986" s="20">
        <v>0.33521174863387976</v>
      </c>
      <c r="BF986" s="9">
        <v>66.599999999999994</v>
      </c>
      <c r="BG986" s="9">
        <v>65.171889370354023</v>
      </c>
      <c r="BH986" s="9">
        <v>64.357952338616087</v>
      </c>
      <c r="BI986" s="9">
        <v>28.263619474988307</v>
      </c>
      <c r="BJ986" s="9">
        <v>66.364182495374735</v>
      </c>
      <c r="BK986" s="9">
        <v>64.624388578699978</v>
      </c>
      <c r="BL986" s="9">
        <v>61.753361877423757</v>
      </c>
      <c r="BM986" s="9">
        <f ca="1"/>
        <v>64.384748295636115</v>
      </c>
      <c r="BN986" s="9">
        <v>65.663080248133468</v>
      </c>
    </row>
    <row r="987" spans="1:66" x14ac:dyDescent="0.25">
      <c r="A987" s="6">
        <v>73.8</v>
      </c>
      <c r="B987" s="7" t="b">
        <v>1</v>
      </c>
      <c r="U987" s="9"/>
      <c r="V987" s="9"/>
      <c r="W987" s="10"/>
      <c r="X987" s="20"/>
      <c r="Y987" s="20"/>
      <c r="Z987" s="20"/>
      <c r="AA987" s="20"/>
      <c r="AB987" s="20"/>
      <c r="AC987" s="20"/>
      <c r="AD987" s="20"/>
      <c r="AE987" s="20"/>
      <c r="AG987" s="9"/>
      <c r="AH987" s="9"/>
      <c r="AI987" s="10"/>
      <c r="AJ987" s="20"/>
      <c r="AK987" s="20"/>
      <c r="AL987" s="20"/>
      <c r="AM987" s="20"/>
      <c r="AN987" s="20"/>
      <c r="AO987" s="20"/>
      <c r="AP987" s="20"/>
      <c r="AQ987" s="20"/>
      <c r="AS987" s="9"/>
      <c r="AT987" s="9"/>
      <c r="AU987" s="10"/>
      <c r="AV987" s="20"/>
      <c r="AW987" s="20"/>
      <c r="AX987" s="20"/>
      <c r="AY987" s="20"/>
      <c r="AZ987" s="20"/>
      <c r="BA987" s="20"/>
      <c r="BB987" s="20"/>
      <c r="BC987" s="20"/>
      <c r="BE987" s="20">
        <v>0.33555327868852458</v>
      </c>
      <c r="BF987" s="9">
        <v>66.599999999999994</v>
      </c>
      <c r="BG987" s="9">
        <v>65.180813638093767</v>
      </c>
      <c r="BH987" s="9">
        <v>64.366821624718597</v>
      </c>
      <c r="BI987" s="9">
        <v>28.299192410865668</v>
      </c>
      <c r="BJ987" s="9">
        <v>66.373346237427981</v>
      </c>
      <c r="BK987" s="9">
        <v>64.633285905604609</v>
      </c>
      <c r="BL987" s="9">
        <v>61.766351978534495</v>
      </c>
      <c r="BM987" s="9">
        <f ca="1"/>
        <v>64.392953785492409</v>
      </c>
      <c r="BN987" s="9">
        <v>65.673635165116281</v>
      </c>
    </row>
    <row r="988" spans="1:66" x14ac:dyDescent="0.25">
      <c r="A988" s="6">
        <v>73.2</v>
      </c>
      <c r="B988" s="7" t="b">
        <v>1</v>
      </c>
      <c r="U988" s="9"/>
      <c r="V988" s="9"/>
      <c r="W988" s="10"/>
      <c r="X988" s="20"/>
      <c r="Y988" s="20"/>
      <c r="Z988" s="20"/>
      <c r="AA988" s="20"/>
      <c r="AB988" s="20"/>
      <c r="AC988" s="20"/>
      <c r="AD988" s="20"/>
      <c r="AE988" s="20"/>
      <c r="AG988" s="9"/>
      <c r="AH988" s="9"/>
      <c r="AI988" s="10"/>
      <c r="AJ988" s="20"/>
      <c r="AK988" s="20"/>
      <c r="AL988" s="20"/>
      <c r="AM988" s="20"/>
      <c r="AN988" s="20"/>
      <c r="AO988" s="20"/>
      <c r="AP988" s="20"/>
      <c r="AQ988" s="20"/>
      <c r="AS988" s="9"/>
      <c r="AT988" s="9"/>
      <c r="AU988" s="10"/>
      <c r="AV988" s="20"/>
      <c r="AW988" s="20"/>
      <c r="AX988" s="20"/>
      <c r="AY988" s="20"/>
      <c r="AZ988" s="20"/>
      <c r="BA988" s="20"/>
      <c r="BB988" s="20"/>
      <c r="BC988" s="20"/>
      <c r="BE988" s="20">
        <v>0.3358948087431694</v>
      </c>
      <c r="BF988" s="9">
        <v>66.599999999999994</v>
      </c>
      <c r="BG988" s="9">
        <v>65.189734356313309</v>
      </c>
      <c r="BH988" s="9">
        <v>64.37568860473246</v>
      </c>
      <c r="BI988" s="9">
        <v>28.334783636171014</v>
      </c>
      <c r="BJ988" s="9">
        <v>66.382504434119028</v>
      </c>
      <c r="BK988" s="9">
        <v>64.642180514542702</v>
      </c>
      <c r="BL988" s="9">
        <v>61.779335470587171</v>
      </c>
      <c r="BM988" s="9">
        <f ca="1"/>
        <v>64.401155841416454</v>
      </c>
      <c r="BN988" s="9">
        <v>65.684185338590211</v>
      </c>
    </row>
    <row r="989" spans="1:66" x14ac:dyDescent="0.25">
      <c r="A989" s="6">
        <v>73.900000000000006</v>
      </c>
      <c r="B989" s="7" t="b">
        <v>1</v>
      </c>
      <c r="U989" s="9"/>
      <c r="V989" s="9"/>
      <c r="W989" s="10"/>
      <c r="X989" s="20"/>
      <c r="Y989" s="20"/>
      <c r="Z989" s="20"/>
      <c r="AA989" s="20"/>
      <c r="AB989" s="20"/>
      <c r="AC989" s="20"/>
      <c r="AD989" s="20"/>
      <c r="AE989" s="20"/>
      <c r="AG989" s="9"/>
      <c r="AH989" s="9"/>
      <c r="AI989" s="10"/>
      <c r="AJ989" s="20"/>
      <c r="AK989" s="20"/>
      <c r="AL989" s="20"/>
      <c r="AM989" s="20"/>
      <c r="AN989" s="20"/>
      <c r="AO989" s="20"/>
      <c r="AP989" s="20"/>
      <c r="AQ989" s="20"/>
      <c r="AS989" s="9"/>
      <c r="AT989" s="9"/>
      <c r="AU989" s="10"/>
      <c r="AV989" s="20"/>
      <c r="AW989" s="20"/>
      <c r="AX989" s="20"/>
      <c r="AY989" s="20"/>
      <c r="AZ989" s="20"/>
      <c r="BA989" s="20"/>
      <c r="BB989" s="20"/>
      <c r="BC989" s="20"/>
      <c r="BE989" s="20">
        <v>0.33623633879781423</v>
      </c>
      <c r="BF989" s="9">
        <v>66.7</v>
      </c>
      <c r="BG989" s="9">
        <v>65.1986515356555</v>
      </c>
      <c r="BH989" s="9">
        <v>64.384553287948819</v>
      </c>
      <c r="BI989" s="9">
        <v>28.370393169720632</v>
      </c>
      <c r="BJ989" s="9">
        <v>66.391657098829569</v>
      </c>
      <c r="BK989" s="9">
        <v>64.651072415176856</v>
      </c>
      <c r="BL989" s="9">
        <v>61.792312363659136</v>
      </c>
      <c r="BM989" s="9">
        <f ca="1"/>
        <v>64.409354472194423</v>
      </c>
      <c r="BN989" s="9">
        <v>65.694730779199034</v>
      </c>
    </row>
    <row r="990" spans="1:66" x14ac:dyDescent="0.25">
      <c r="A990" s="6">
        <v>74.400000000000006</v>
      </c>
      <c r="B990" s="7" t="b">
        <v>1</v>
      </c>
      <c r="U990" s="9"/>
      <c r="V990" s="9"/>
      <c r="W990" s="10"/>
      <c r="X990" s="20"/>
      <c r="Y990" s="20"/>
      <c r="Z990" s="20"/>
      <c r="AA990" s="20"/>
      <c r="AB990" s="20"/>
      <c r="AC990" s="20"/>
      <c r="AD990" s="20"/>
      <c r="AE990" s="20"/>
      <c r="AG990" s="9"/>
      <c r="AH990" s="9"/>
      <c r="AI990" s="10"/>
      <c r="AJ990" s="20"/>
      <c r="AK990" s="20"/>
      <c r="AL990" s="20"/>
      <c r="AM990" s="20"/>
      <c r="AN990" s="20"/>
      <c r="AO990" s="20"/>
      <c r="AP990" s="20"/>
      <c r="AQ990" s="20"/>
      <c r="AS990" s="9"/>
      <c r="AT990" s="9"/>
      <c r="AU990" s="10"/>
      <c r="AV990" s="20"/>
      <c r="AW990" s="20"/>
      <c r="AX990" s="20"/>
      <c r="AY990" s="20"/>
      <c r="AZ990" s="20"/>
      <c r="BA990" s="20"/>
      <c r="BB990" s="20"/>
      <c r="BC990" s="20"/>
      <c r="BE990" s="20">
        <v>0.33657786885245899</v>
      </c>
      <c r="BF990" s="9">
        <v>66.7</v>
      </c>
      <c r="BG990" s="9">
        <v>65.207565186738051</v>
      </c>
      <c r="BH990" s="9">
        <v>64.393415683639972</v>
      </c>
      <c r="BI990" s="9">
        <v>28.406021030359863</v>
      </c>
      <c r="BJ990" s="9">
        <v>66.400804244905643</v>
      </c>
      <c r="BK990" s="9">
        <v>64.659961617148852</v>
      </c>
      <c r="BL990" s="9">
        <v>61.805282667802132</v>
      </c>
      <c r="BM990" s="9">
        <f ca="1"/>
        <v>64.417549686591485</v>
      </c>
      <c r="BN990" s="9">
        <v>65.705271497560403</v>
      </c>
    </row>
    <row r="991" spans="1:66" x14ac:dyDescent="0.25">
      <c r="A991" s="6">
        <v>73.900000000000006</v>
      </c>
      <c r="B991" s="7" t="b">
        <v>1</v>
      </c>
      <c r="U991" s="9"/>
      <c r="V991" s="9"/>
      <c r="W991" s="10"/>
      <c r="X991" s="20"/>
      <c r="Y991" s="20"/>
      <c r="Z991" s="20"/>
      <c r="AA991" s="20"/>
      <c r="AB991" s="20"/>
      <c r="AC991" s="20"/>
      <c r="AD991" s="20"/>
      <c r="AE991" s="20"/>
      <c r="AG991" s="9"/>
      <c r="AH991" s="9"/>
      <c r="AI991" s="10"/>
      <c r="AJ991" s="20"/>
      <c r="AK991" s="20"/>
      <c r="AL991" s="20"/>
      <c r="AM991" s="20"/>
      <c r="AN991" s="20"/>
      <c r="AO991" s="20"/>
      <c r="AP991" s="20"/>
      <c r="AQ991" s="20"/>
      <c r="AS991" s="9"/>
      <c r="AT991" s="9"/>
      <c r="AU991" s="10"/>
      <c r="AV991" s="20"/>
      <c r="AW991" s="20"/>
      <c r="AX991" s="20"/>
      <c r="AY991" s="20"/>
      <c r="AZ991" s="20"/>
      <c r="BA991" s="20"/>
      <c r="BB991" s="20"/>
      <c r="BC991" s="20"/>
      <c r="BE991" s="20">
        <v>0.33691939890710382</v>
      </c>
      <c r="BF991" s="9">
        <v>66.7</v>
      </c>
      <c r="BG991" s="9">
        <v>65.216475320153776</v>
      </c>
      <c r="BH991" s="9">
        <v>64.402275801059275</v>
      </c>
      <c r="BI991" s="9">
        <v>28.441667236963156</v>
      </c>
      <c r="BJ991" s="9">
        <v>66.409945885657862</v>
      </c>
      <c r="BK991" s="9">
        <v>64.66884813007988</v>
      </c>
      <c r="BL991" s="9">
        <v>61.818246393042443</v>
      </c>
      <c r="BM991" s="9">
        <f ca="1"/>
        <v>64.425741493351808</v>
      </c>
      <c r="BN991" s="9">
        <v>65.715807504265982</v>
      </c>
    </row>
    <row r="992" spans="1:66" x14ac:dyDescent="0.25">
      <c r="A992" s="6">
        <v>73.900000000000006</v>
      </c>
      <c r="B992" s="7" t="b">
        <v>1</v>
      </c>
      <c r="U992" s="9"/>
      <c r="V992" s="9"/>
      <c r="W992" s="10"/>
      <c r="X992" s="20"/>
      <c r="Y992" s="20"/>
      <c r="Z992" s="20"/>
      <c r="AA992" s="20"/>
      <c r="AB992" s="20"/>
      <c r="AC992" s="20"/>
      <c r="AD992" s="20"/>
      <c r="AE992" s="20"/>
      <c r="AG992" s="9"/>
      <c r="AH992" s="9"/>
      <c r="AI992" s="10"/>
      <c r="AJ992" s="20"/>
      <c r="AK992" s="20"/>
      <c r="AL992" s="20"/>
      <c r="AM992" s="20"/>
      <c r="AN992" s="20"/>
      <c r="AO992" s="20"/>
      <c r="AP992" s="20"/>
      <c r="AQ992" s="20"/>
      <c r="AS992" s="9"/>
      <c r="AT992" s="9"/>
      <c r="AU992" s="10"/>
      <c r="AV992" s="20"/>
      <c r="AW992" s="20"/>
      <c r="AX992" s="20"/>
      <c r="AY992" s="20"/>
      <c r="AZ992" s="20"/>
      <c r="BA992" s="20"/>
      <c r="BB992" s="20"/>
      <c r="BC992" s="20"/>
      <c r="BE992" s="20">
        <v>0.33726092896174864</v>
      </c>
      <c r="BF992" s="9">
        <v>66.7</v>
      </c>
      <c r="BG992" s="9">
        <v>65.225381946470605</v>
      </c>
      <c r="BH992" s="9">
        <v>64.411133649441553</v>
      </c>
      <c r="BI992" s="9">
        <v>28.477331808434148</v>
      </c>
      <c r="BJ992" s="9">
        <v>66.41908203436158</v>
      </c>
      <c r="BK992" s="9">
        <v>64.677731963570452</v>
      </c>
      <c r="BL992" s="9">
        <v>61.831203549380938</v>
      </c>
      <c r="BM992" s="9">
        <f ca="1"/>
        <v>64.433929901198681</v>
      </c>
      <c r="BN992" s="9">
        <v>65.726338809881526</v>
      </c>
    </row>
    <row r="993" spans="1:66" x14ac:dyDescent="0.25">
      <c r="A993" s="6">
        <v>72.3</v>
      </c>
      <c r="B993" s="7" t="b">
        <v>1</v>
      </c>
      <c r="U993" s="9"/>
      <c r="V993" s="9"/>
      <c r="W993" s="10"/>
      <c r="X993" s="20"/>
      <c r="Y993" s="20"/>
      <c r="Z993" s="20"/>
      <c r="AA993" s="20"/>
      <c r="AB993" s="20"/>
      <c r="AC993" s="20"/>
      <c r="AD993" s="20"/>
      <c r="AE993" s="20"/>
      <c r="AG993" s="9"/>
      <c r="AH993" s="9"/>
      <c r="AI993" s="10"/>
      <c r="AJ993" s="20"/>
      <c r="AK993" s="20"/>
      <c r="AL993" s="20"/>
      <c r="AM993" s="20"/>
      <c r="AN993" s="20"/>
      <c r="AO993" s="20"/>
      <c r="AP993" s="20"/>
      <c r="AQ993" s="20"/>
      <c r="AS993" s="9"/>
      <c r="AT993" s="9"/>
      <c r="AU993" s="10"/>
      <c r="AV993" s="20"/>
      <c r="AW993" s="20"/>
      <c r="AX993" s="20"/>
      <c r="AY993" s="20"/>
      <c r="AZ993" s="20"/>
      <c r="BA993" s="20"/>
      <c r="BB993" s="20"/>
      <c r="BC993" s="20"/>
      <c r="BE993" s="20">
        <v>0.33760245901639346</v>
      </c>
      <c r="BF993" s="9">
        <v>66.7</v>
      </c>
      <c r="BG993" s="9">
        <v>65.234285076231757</v>
      </c>
      <c r="BH993" s="9">
        <v>64.419989238002884</v>
      </c>
      <c r="BI993" s="9">
        <v>28.513014763705684</v>
      </c>
      <c r="BJ993" s="9">
        <v>66.42821270425695</v>
      </c>
      <c r="BK993" s="9">
        <v>64.686613127200687</v>
      </c>
      <c r="BL993" s="9">
        <v>61.844154146793173</v>
      </c>
      <c r="BM993" s="9">
        <f ca="1"/>
        <v>64.442114918834648</v>
      </c>
      <c r="BN993" s="9">
        <v>65.736865424946998</v>
      </c>
    </row>
    <row r="994" spans="1:66" x14ac:dyDescent="0.25">
      <c r="A994" s="6">
        <v>72.7</v>
      </c>
      <c r="B994" s="7" t="b">
        <v>1</v>
      </c>
      <c r="U994" s="9"/>
      <c r="V994" s="9"/>
      <c r="W994" s="10"/>
      <c r="X994" s="20"/>
      <c r="Y994" s="20"/>
      <c r="Z994" s="20"/>
      <c r="AA994" s="20"/>
      <c r="AB994" s="20"/>
      <c r="AC994" s="20"/>
      <c r="AD994" s="20"/>
      <c r="AE994" s="20"/>
      <c r="AG994" s="9"/>
      <c r="AH994" s="9"/>
      <c r="AI994" s="10"/>
      <c r="AJ994" s="20"/>
      <c r="AK994" s="20"/>
      <c r="AL994" s="20"/>
      <c r="AM994" s="20"/>
      <c r="AN994" s="20"/>
      <c r="AO994" s="20"/>
      <c r="AP994" s="20"/>
      <c r="AQ994" s="20"/>
      <c r="AS994" s="9"/>
      <c r="AT994" s="9"/>
      <c r="AU994" s="10"/>
      <c r="AV994" s="20"/>
      <c r="AW994" s="20"/>
      <c r="AX994" s="20"/>
      <c r="AY994" s="20"/>
      <c r="AZ994" s="20"/>
      <c r="BA994" s="20"/>
      <c r="BB994" s="20"/>
      <c r="BC994" s="20"/>
      <c r="BE994" s="20">
        <v>0.33794398907103823</v>
      </c>
      <c r="BF994" s="9">
        <v>66.8</v>
      </c>
      <c r="BG994" s="9">
        <v>65.243184719955764</v>
      </c>
      <c r="BH994" s="9">
        <v>64.428842575940749</v>
      </c>
      <c r="BI994" s="9">
        <v>28.548716121739893</v>
      </c>
      <c r="BJ994" s="9">
        <v>66.437337908549125</v>
      </c>
      <c r="BK994" s="9">
        <v>64.695491630530228</v>
      </c>
      <c r="BL994" s="9">
        <v>61.857098195229483</v>
      </c>
      <c r="BM994" s="9">
        <f ca="1"/>
        <v>64.45029655494146</v>
      </c>
      <c r="BN994" s="9">
        <v>65.747387359976642</v>
      </c>
    </row>
    <row r="995" spans="1:66" x14ac:dyDescent="0.25">
      <c r="A995" s="6">
        <v>71.7</v>
      </c>
      <c r="B995" s="7" t="b">
        <v>1</v>
      </c>
      <c r="U995" s="9"/>
      <c r="V995" s="9"/>
      <c r="W995" s="10"/>
      <c r="X995" s="20"/>
      <c r="Y995" s="20"/>
      <c r="Z995" s="20"/>
      <c r="AA995" s="20"/>
      <c r="AB995" s="20"/>
      <c r="AC995" s="20"/>
      <c r="AD995" s="20"/>
      <c r="AE995" s="20"/>
      <c r="AG995" s="9"/>
      <c r="AH995" s="9"/>
      <c r="AI995" s="10"/>
      <c r="AJ995" s="20"/>
      <c r="AK995" s="20"/>
      <c r="AL995" s="20"/>
      <c r="AM995" s="20"/>
      <c r="AN995" s="20"/>
      <c r="AO995" s="20"/>
      <c r="AP995" s="20"/>
      <c r="AQ995" s="20"/>
      <c r="AS995" s="9"/>
      <c r="AT995" s="9"/>
      <c r="AU995" s="10"/>
      <c r="AV995" s="20"/>
      <c r="AW995" s="20"/>
      <c r="AX995" s="20"/>
      <c r="AY995" s="20"/>
      <c r="AZ995" s="20"/>
      <c r="BA995" s="20"/>
      <c r="BB995" s="20"/>
      <c r="BC995" s="20"/>
      <c r="BE995" s="20">
        <v>0.33828551912568305</v>
      </c>
      <c r="BF995" s="9">
        <v>66.8</v>
      </c>
      <c r="BG995" s="9">
        <v>65.252080888136703</v>
      </c>
      <c r="BH995" s="9">
        <v>64.437693672434364</v>
      </c>
      <c r="BI995" s="9">
        <v>28.584435901528295</v>
      </c>
      <c r="BJ995" s="9">
        <v>66.446457660408441</v>
      </c>
      <c r="BK995" s="9">
        <v>64.704367483098494</v>
      </c>
      <c r="BL995" s="9">
        <v>61.870035704615056</v>
      </c>
      <c r="BM995" s="9">
        <f ca="1"/>
        <v>64.458474818180349</v>
      </c>
      <c r="BN995" s="9">
        <v>65.757904625459119</v>
      </c>
    </row>
    <row r="996" spans="1:66" x14ac:dyDescent="0.25">
      <c r="A996" s="6">
        <v>73</v>
      </c>
      <c r="B996" s="7" t="b">
        <v>1</v>
      </c>
      <c r="U996" s="9"/>
      <c r="V996" s="9"/>
      <c r="W996" s="10"/>
      <c r="X996" s="20"/>
      <c r="Y996" s="20"/>
      <c r="Z996" s="20"/>
      <c r="AA996" s="20"/>
      <c r="AB996" s="20"/>
      <c r="AC996" s="20"/>
      <c r="AD996" s="20"/>
      <c r="AE996" s="20"/>
      <c r="AG996" s="9"/>
      <c r="AH996" s="9"/>
      <c r="AI996" s="10"/>
      <c r="AJ996" s="20"/>
      <c r="AK996" s="20"/>
      <c r="AL996" s="20"/>
      <c r="AM996" s="20"/>
      <c r="AN996" s="20"/>
      <c r="AO996" s="20"/>
      <c r="AP996" s="20"/>
      <c r="AQ996" s="20"/>
      <c r="AS996" s="9"/>
      <c r="AT996" s="9"/>
      <c r="AU996" s="10"/>
      <c r="AV996" s="20"/>
      <c r="AW996" s="20"/>
      <c r="AX996" s="20"/>
      <c r="AY996" s="20"/>
      <c r="AZ996" s="20"/>
      <c r="BA996" s="20"/>
      <c r="BB996" s="20"/>
      <c r="BC996" s="20"/>
      <c r="BE996" s="20">
        <v>0.33862704918032788</v>
      </c>
      <c r="BF996" s="9">
        <v>66.8</v>
      </c>
      <c r="BG996" s="9">
        <v>65.260973591244181</v>
      </c>
      <c r="BH996" s="9">
        <v>64.44654253664433</v>
      </c>
      <c r="BI996" s="9">
        <v>28.6201741220918</v>
      </c>
      <c r="BJ996" s="9">
        <v>66.455571972970475</v>
      </c>
      <c r="BK996" s="9">
        <v>64.713240694424627</v>
      </c>
      <c r="BL996" s="9">
        <v>61.882966684850068</v>
      </c>
      <c r="BM996" s="9">
        <f ca="1"/>
        <v>64.466649717191942</v>
      </c>
      <c r="BN996" s="9">
        <v>65.768417231857612</v>
      </c>
    </row>
    <row r="997" spans="1:66" x14ac:dyDescent="0.25">
      <c r="A997" s="6">
        <v>71.8</v>
      </c>
      <c r="B997" s="7" t="b">
        <v>1</v>
      </c>
      <c r="U997" s="9"/>
      <c r="V997" s="9"/>
      <c r="W997" s="10"/>
      <c r="X997" s="20"/>
      <c r="Y997" s="20"/>
      <c r="Z997" s="20"/>
      <c r="AA997" s="20"/>
      <c r="AB997" s="20"/>
      <c r="AC997" s="20"/>
      <c r="AD997" s="20"/>
      <c r="AE997" s="20"/>
      <c r="AG997" s="9"/>
      <c r="AH997" s="9"/>
      <c r="AI997" s="10"/>
      <c r="AJ997" s="20"/>
      <c r="AK997" s="20"/>
      <c r="AL997" s="20"/>
      <c r="AM997" s="20"/>
      <c r="AN997" s="20"/>
      <c r="AO997" s="20"/>
      <c r="AP997" s="20"/>
      <c r="AQ997" s="20"/>
      <c r="AS997" s="9"/>
      <c r="AT997" s="9"/>
      <c r="AU997" s="10"/>
      <c r="AV997" s="20"/>
      <c r="AW997" s="20"/>
      <c r="AX997" s="20"/>
      <c r="AY997" s="20"/>
      <c r="AZ997" s="20"/>
      <c r="BA997" s="20"/>
      <c r="BB997" s="20"/>
      <c r="BC997" s="20"/>
      <c r="BE997" s="20">
        <v>0.3389685792349727</v>
      </c>
      <c r="BF997" s="9">
        <v>66.8</v>
      </c>
      <c r="BG997" s="9">
        <v>65.269862839723515</v>
      </c>
      <c r="BH997" s="9">
        <v>64.455389177713087</v>
      </c>
      <c r="BI997" s="9">
        <v>28.655930802480807</v>
      </c>
      <c r="BJ997" s="9">
        <v>66.464680859336269</v>
      </c>
      <c r="BK997" s="9">
        <v>64.722111274007688</v>
      </c>
      <c r="BL997" s="9">
        <v>61.895891145809699</v>
      </c>
      <c r="BM997" s="9">
        <f ca="1"/>
        <v>64.474821260596443</v>
      </c>
      <c r="BN997" s="9">
        <v>65.778925189609893</v>
      </c>
    </row>
    <row r="998" spans="1:66" x14ac:dyDescent="0.25">
      <c r="A998" s="6">
        <v>81</v>
      </c>
      <c r="B998" s="7" t="b">
        <v>1</v>
      </c>
      <c r="U998" s="9"/>
      <c r="V998" s="9"/>
      <c r="W998" s="10"/>
      <c r="X998" s="20"/>
      <c r="Y998" s="20"/>
      <c r="Z998" s="20"/>
      <c r="AA998" s="20"/>
      <c r="AB998" s="20"/>
      <c r="AC998" s="20"/>
      <c r="AD998" s="20"/>
      <c r="AE998" s="20"/>
      <c r="AG998" s="9"/>
      <c r="AH998" s="9"/>
      <c r="AI998" s="10"/>
      <c r="AJ998" s="20"/>
      <c r="AK998" s="20"/>
      <c r="AL998" s="20"/>
      <c r="AM998" s="20"/>
      <c r="AN998" s="20"/>
      <c r="AO998" s="20"/>
      <c r="AP998" s="20"/>
      <c r="AQ998" s="20"/>
      <c r="AS998" s="9"/>
      <c r="AT998" s="9"/>
      <c r="AU998" s="10"/>
      <c r="AV998" s="20"/>
      <c r="AW998" s="20"/>
      <c r="AX998" s="20"/>
      <c r="AY998" s="20"/>
      <c r="AZ998" s="20"/>
      <c r="BA998" s="20"/>
      <c r="BB998" s="20"/>
      <c r="BC998" s="20"/>
      <c r="BE998" s="20">
        <v>0.33931010928961747</v>
      </c>
      <c r="BF998" s="9">
        <v>66.8</v>
      </c>
      <c r="BG998" s="9">
        <v>65.278748643995812</v>
      </c>
      <c r="BH998" s="9">
        <v>64.464233604764885</v>
      </c>
      <c r="BI998" s="9">
        <v>28.691705961775213</v>
      </c>
      <c r="BJ998" s="9">
        <v>66.473784332572393</v>
      </c>
      <c r="BK998" s="9">
        <v>64.730979231326714</v>
      </c>
      <c r="BL998" s="9">
        <v>61.908809097344289</v>
      </c>
      <c r="BM998" s="9">
        <f ca="1"/>
        <v>64.482989456993678</v>
      </c>
      <c r="BN998" s="9">
        <v>65.789428509128456</v>
      </c>
    </row>
    <row r="999" spans="1:66" x14ac:dyDescent="0.25">
      <c r="A999" s="6">
        <v>89</v>
      </c>
      <c r="B999" s="7" t="b">
        <v>1</v>
      </c>
      <c r="U999" s="9"/>
      <c r="V999" s="9"/>
      <c r="W999" s="10"/>
      <c r="X999" s="20"/>
      <c r="Y999" s="20"/>
      <c r="Z999" s="20"/>
      <c r="AA999" s="20"/>
      <c r="AB999" s="20"/>
      <c r="AC999" s="20"/>
      <c r="AD999" s="20"/>
      <c r="AE999" s="20"/>
      <c r="AG999" s="9"/>
      <c r="AH999" s="9"/>
      <c r="AI999" s="10"/>
      <c r="AJ999" s="20"/>
      <c r="AK999" s="20"/>
      <c r="AL999" s="20"/>
      <c r="AM999" s="20"/>
      <c r="AN999" s="20"/>
      <c r="AO999" s="20"/>
      <c r="AP999" s="20"/>
      <c r="AQ999" s="20"/>
      <c r="AS999" s="9"/>
      <c r="AT999" s="9"/>
      <c r="AU999" s="10"/>
      <c r="AV999" s="20"/>
      <c r="AW999" s="20"/>
      <c r="AX999" s="20"/>
      <c r="AY999" s="20"/>
      <c r="AZ999" s="20"/>
      <c r="BA999" s="20"/>
      <c r="BB999" s="20"/>
      <c r="BC999" s="20"/>
      <c r="BE999" s="20">
        <v>0.33965163934426229</v>
      </c>
      <c r="BF999" s="9">
        <v>66.8</v>
      </c>
      <c r="BG999" s="9">
        <v>65.287631014458086</v>
      </c>
      <c r="BH999" s="9">
        <v>64.473075826905898</v>
      </c>
      <c r="BI999" s="9">
        <v>28.727499619084572</v>
      </c>
      <c r="BJ999" s="9">
        <v>66.482882405711166</v>
      </c>
      <c r="BK999" s="9">
        <v>64.739844575840806</v>
      </c>
      <c r="BL999" s="9">
        <v>61.921720549279399</v>
      </c>
      <c r="BM999" s="9">
        <f ca="1"/>
        <v>64.491154314963225</v>
      </c>
      <c r="BN999" s="9">
        <v>65.799927200800568</v>
      </c>
    </row>
    <row r="1000" spans="1:66" x14ac:dyDescent="0.25">
      <c r="A1000" s="6">
        <v>86</v>
      </c>
      <c r="B1000" s="7" t="b">
        <v>1</v>
      </c>
      <c r="U1000" s="9"/>
      <c r="V1000" s="9"/>
      <c r="W1000" s="10"/>
      <c r="X1000" s="20"/>
      <c r="Y1000" s="20"/>
      <c r="Z1000" s="20"/>
      <c r="AA1000" s="20"/>
      <c r="AB1000" s="20"/>
      <c r="AC1000" s="20"/>
      <c r="AD1000" s="20"/>
      <c r="AE1000" s="20"/>
      <c r="AG1000" s="9"/>
      <c r="AH1000" s="9"/>
      <c r="AI1000" s="10"/>
      <c r="AJ1000" s="20"/>
      <c r="AK1000" s="20"/>
      <c r="AL1000" s="20"/>
      <c r="AM1000" s="20"/>
      <c r="AN1000" s="20"/>
      <c r="AO1000" s="20"/>
      <c r="AP1000" s="20"/>
      <c r="AQ1000" s="20"/>
      <c r="AS1000" s="9"/>
      <c r="AT1000" s="9"/>
      <c r="AU1000" s="10"/>
      <c r="AV1000" s="20"/>
      <c r="AW1000" s="20"/>
      <c r="AX1000" s="20"/>
      <c r="AY1000" s="20"/>
      <c r="AZ1000" s="20"/>
      <c r="BA1000" s="20"/>
      <c r="BB1000" s="20"/>
      <c r="BC1000" s="20"/>
      <c r="BE1000" s="20">
        <v>0.33999316939890711</v>
      </c>
      <c r="BF1000" s="9">
        <v>66.8</v>
      </c>
      <c r="BG1000" s="9">
        <v>65.296509961483352</v>
      </c>
      <c r="BH1000" s="9">
        <v>64.481915853224081</v>
      </c>
      <c r="BI1000" s="9">
        <v>28.763311793548038</v>
      </c>
      <c r="BJ1000" s="9">
        <v>66.491975091750774</v>
      </c>
      <c r="BK1000" s="9">
        <v>64.748707316989211</v>
      </c>
      <c r="BL1000" s="9">
        <v>61.934625511415867</v>
      </c>
      <c r="BM1000" s="9">
        <f ca="1"/>
        <v>64.499315843064423</v>
      </c>
      <c r="BN1000" s="9">
        <v>65.810421274988457</v>
      </c>
    </row>
    <row r="1001" spans="1:66" x14ac:dyDescent="0.25">
      <c r="A1001" s="6">
        <v>86</v>
      </c>
      <c r="B1001" s="7" t="b">
        <v>1</v>
      </c>
      <c r="U1001" s="9"/>
      <c r="V1001" s="9"/>
      <c r="W1001" s="10"/>
      <c r="X1001" s="20"/>
      <c r="Y1001" s="20"/>
      <c r="Z1001" s="20"/>
      <c r="AA1001" s="20"/>
      <c r="AB1001" s="20"/>
      <c r="AC1001" s="20"/>
      <c r="AD1001" s="20"/>
      <c r="AE1001" s="20"/>
      <c r="AG1001" s="9"/>
      <c r="AH1001" s="9"/>
      <c r="AI1001" s="10"/>
      <c r="AJ1001" s="20"/>
      <c r="AK1001" s="20"/>
      <c r="AL1001" s="20"/>
      <c r="AM1001" s="20"/>
      <c r="AN1001" s="20"/>
      <c r="AO1001" s="20"/>
      <c r="AP1001" s="20"/>
      <c r="AQ1001" s="20"/>
      <c r="AS1001" s="9"/>
      <c r="AT1001" s="9"/>
      <c r="AU1001" s="10"/>
      <c r="AV1001" s="20"/>
      <c r="AW1001" s="20"/>
      <c r="AX1001" s="20"/>
      <c r="AY1001" s="20"/>
      <c r="AZ1001" s="20"/>
      <c r="BA1001" s="20"/>
      <c r="BB1001" s="20"/>
      <c r="BC1001" s="20"/>
      <c r="BE1001" s="20">
        <v>0.34033469945355194</v>
      </c>
      <c r="BF1001" s="9">
        <v>66.8</v>
      </c>
      <c r="BG1001" s="9">
        <v>65.305385495420751</v>
      </c>
      <c r="BH1001" s="9">
        <v>64.490753692789681</v>
      </c>
      <c r="BI1001" s="9">
        <v>28.799142504334515</v>
      </c>
      <c r="BJ1001" s="9">
        <v>66.501062403655354</v>
      </c>
      <c r="BK1001" s="9">
        <v>64.757567464191425</v>
      </c>
      <c r="BL1001" s="9">
        <v>61.947523993529956</v>
      </c>
      <c r="BM1001" s="9">
        <f ca="1"/>
        <v>64.507474049836546</v>
      </c>
      <c r="BN1001" s="9">
        <v>65.820910742029326</v>
      </c>
    </row>
    <row r="1002" spans="1:66" x14ac:dyDescent="0.25">
      <c r="A1002" s="6">
        <v>85</v>
      </c>
      <c r="B1002" s="7" t="b">
        <v>1</v>
      </c>
      <c r="U1002" s="9"/>
      <c r="V1002" s="9"/>
      <c r="W1002" s="10"/>
      <c r="X1002" s="20"/>
      <c r="Y1002" s="20"/>
      <c r="Z1002" s="20"/>
      <c r="AA1002" s="20"/>
      <c r="AB1002" s="20"/>
      <c r="AC1002" s="20"/>
      <c r="AD1002" s="20"/>
      <c r="AE1002" s="20"/>
      <c r="AG1002" s="9"/>
      <c r="AH1002" s="9"/>
      <c r="AI1002" s="10"/>
      <c r="AJ1002" s="20"/>
      <c r="AK1002" s="20"/>
      <c r="AL1002" s="20"/>
      <c r="AM1002" s="20"/>
      <c r="AN1002" s="20"/>
      <c r="AO1002" s="20"/>
      <c r="AP1002" s="20"/>
      <c r="AQ1002" s="20"/>
      <c r="AS1002" s="9"/>
      <c r="AT1002" s="9"/>
      <c r="AU1002" s="10"/>
      <c r="AV1002" s="20"/>
      <c r="AW1002" s="20"/>
      <c r="AX1002" s="20"/>
      <c r="AY1002" s="20"/>
      <c r="AZ1002" s="20"/>
      <c r="BA1002" s="20"/>
      <c r="BB1002" s="20"/>
      <c r="BC1002" s="20"/>
      <c r="BE1002" s="20">
        <v>0.3406762295081967</v>
      </c>
      <c r="BF1002" s="9">
        <v>66.900000000000006</v>
      </c>
      <c r="BG1002" s="9">
        <v>65.314257626595619</v>
      </c>
      <c r="BH1002" s="9">
        <v>64.499589354654958</v>
      </c>
      <c r="BI1002" s="9">
        <v>28.834991770642684</v>
      </c>
      <c r="BJ1002" s="9">
        <v>66.510144354355219</v>
      </c>
      <c r="BK1002" s="9">
        <v>64.766425026847287</v>
      </c>
      <c r="BL1002" s="9">
        <v>61.960416005373382</v>
      </c>
      <c r="BM1002" s="9">
        <f ca="1"/>
        <v>64.515628943798774</v>
      </c>
      <c r="BN1002" s="9">
        <v>65.831395612235468</v>
      </c>
    </row>
    <row r="1003" spans="1:66" x14ac:dyDescent="0.25">
      <c r="A1003" s="6">
        <v>81</v>
      </c>
      <c r="B1003" s="7" t="b">
        <v>1</v>
      </c>
      <c r="U1003" s="9"/>
      <c r="V1003" s="9"/>
      <c r="W1003" s="10"/>
      <c r="X1003" s="20"/>
      <c r="Y1003" s="20"/>
      <c r="Z1003" s="20"/>
      <c r="AA1003" s="20"/>
      <c r="AB1003" s="20"/>
      <c r="AC1003" s="20"/>
      <c r="AD1003" s="20"/>
      <c r="AE1003" s="20"/>
      <c r="AG1003" s="9"/>
      <c r="AH1003" s="9"/>
      <c r="AI1003" s="10"/>
      <c r="AJ1003" s="20"/>
      <c r="AK1003" s="20"/>
      <c r="AL1003" s="20"/>
      <c r="AM1003" s="20"/>
      <c r="AN1003" s="20"/>
      <c r="AO1003" s="20"/>
      <c r="AP1003" s="20"/>
      <c r="AQ1003" s="20"/>
      <c r="AS1003" s="9"/>
      <c r="AT1003" s="9"/>
      <c r="AU1003" s="10"/>
      <c r="AV1003" s="20"/>
      <c r="AW1003" s="20"/>
      <c r="AX1003" s="20"/>
      <c r="AY1003" s="20"/>
      <c r="AZ1003" s="20"/>
      <c r="BA1003" s="20"/>
      <c r="BB1003" s="20"/>
      <c r="BC1003" s="20"/>
      <c r="BE1003" s="20">
        <v>0.34101775956284153</v>
      </c>
      <c r="BF1003" s="9">
        <v>66.900000000000006</v>
      </c>
      <c r="BG1003" s="9">
        <v>65.323126365309619</v>
      </c>
      <c r="BH1003" s="9">
        <v>64.508422847854334</v>
      </c>
      <c r="BI1003" s="9">
        <v>28.870859611701079</v>
      </c>
      <c r="BJ1003" s="9">
        <v>66.519220956746963</v>
      </c>
      <c r="BK1003" s="9">
        <v>64.775280014337099</v>
      </c>
      <c r="BL1003" s="9">
        <v>61.973301556673455</v>
      </c>
      <c r="BM1003" s="9">
        <f ca="1"/>
        <v>64.52378053345042</v>
      </c>
      <c r="BN1003" s="9">
        <v>65.841875895894447</v>
      </c>
    </row>
    <row r="1004" spans="1:66" x14ac:dyDescent="0.25">
      <c r="A1004" s="6">
        <v>80</v>
      </c>
      <c r="B1004" s="7" t="b">
        <v>1</v>
      </c>
      <c r="U1004" s="9"/>
      <c r="V1004" s="9"/>
      <c r="W1004" s="10"/>
      <c r="X1004" s="20"/>
      <c r="Y1004" s="20"/>
      <c r="Z1004" s="20"/>
      <c r="AA1004" s="20"/>
      <c r="AB1004" s="20"/>
      <c r="AC1004" s="20"/>
      <c r="AD1004" s="20"/>
      <c r="AE1004" s="20"/>
      <c r="AG1004" s="9"/>
      <c r="AH1004" s="9"/>
      <c r="AI1004" s="10"/>
      <c r="AJ1004" s="20"/>
      <c r="AK1004" s="20"/>
      <c r="AL1004" s="20"/>
      <c r="AM1004" s="20"/>
      <c r="AN1004" s="20"/>
      <c r="AO1004" s="20"/>
      <c r="AP1004" s="20"/>
      <c r="AQ1004" s="20"/>
      <c r="AS1004" s="9"/>
      <c r="AT1004" s="9"/>
      <c r="AU1004" s="10"/>
      <c r="AV1004" s="20"/>
      <c r="AW1004" s="20"/>
      <c r="AX1004" s="20"/>
      <c r="AY1004" s="20"/>
      <c r="AZ1004" s="20"/>
      <c r="BA1004" s="20"/>
      <c r="BB1004" s="20"/>
      <c r="BC1004" s="20"/>
      <c r="BE1004" s="20">
        <v>0.34135928961748635</v>
      </c>
      <c r="BF1004" s="9">
        <v>66.900000000000006</v>
      </c>
      <c r="BG1004" s="9">
        <v>65.331991721840822</v>
      </c>
      <c r="BH1004" s="9">
        <v>64.517254181404695</v>
      </c>
      <c r="BI1004" s="9">
        <v>28.906746046768113</v>
      </c>
      <c r="BJ1004" s="9">
        <v>66.528292223693541</v>
      </c>
      <c r="BK1004" s="9">
        <v>64.784132436021594</v>
      </c>
      <c r="BL1004" s="9">
        <v>61.986180657133119</v>
      </c>
      <c r="BM1004" s="9">
        <f ca="1"/>
        <v>64.531928827270832</v>
      </c>
      <c r="BN1004" s="9">
        <v>65.852351603269042</v>
      </c>
    </row>
    <row r="1005" spans="1:66" x14ac:dyDescent="0.25">
      <c r="A1005" s="6">
        <v>79.900000000000006</v>
      </c>
      <c r="B1005" s="7" t="b">
        <v>1</v>
      </c>
      <c r="U1005" s="9"/>
      <c r="V1005" s="9"/>
      <c r="W1005" s="10"/>
      <c r="X1005" s="20"/>
      <c r="Y1005" s="20"/>
      <c r="Z1005" s="20"/>
      <c r="AA1005" s="20"/>
      <c r="AB1005" s="20"/>
      <c r="AC1005" s="20"/>
      <c r="AD1005" s="20"/>
      <c r="AE1005" s="20"/>
      <c r="AG1005" s="9"/>
      <c r="AH1005" s="9"/>
      <c r="AI1005" s="10"/>
      <c r="AJ1005" s="20"/>
      <c r="AK1005" s="20"/>
      <c r="AL1005" s="20"/>
      <c r="AM1005" s="20"/>
      <c r="AN1005" s="20"/>
      <c r="AO1005" s="20"/>
      <c r="AP1005" s="20"/>
      <c r="AQ1005" s="20"/>
      <c r="AS1005" s="9"/>
      <c r="AT1005" s="9"/>
      <c r="AU1005" s="10"/>
      <c r="AV1005" s="20"/>
      <c r="AW1005" s="20"/>
      <c r="AX1005" s="20"/>
      <c r="AY1005" s="20"/>
      <c r="AZ1005" s="20"/>
      <c r="BA1005" s="20"/>
      <c r="BB1005" s="20"/>
      <c r="BC1005" s="20"/>
      <c r="BE1005" s="20">
        <v>0.34170081967213117</v>
      </c>
      <c r="BF1005" s="9">
        <v>66.900000000000006</v>
      </c>
      <c r="BG1005" s="9">
        <v>65.340853706443852</v>
      </c>
      <c r="BH1005" s="9">
        <v>64.526083364305137</v>
      </c>
      <c r="BI1005" s="9">
        <v>28.942651095132163</v>
      </c>
      <c r="BJ1005" s="9">
        <v>66.537358168024539</v>
      </c>
      <c r="BK1005" s="9">
        <v>64.792982301242176</v>
      </c>
      <c r="BL1005" s="9">
        <v>61.999053316431052</v>
      </c>
      <c r="BM1005" s="9">
        <f ca="1"/>
        <v>64.540073833719674</v>
      </c>
      <c r="BN1005" s="9">
        <v>65.86282274459748</v>
      </c>
    </row>
    <row r="1006" spans="1:66" x14ac:dyDescent="0.25">
      <c r="A1006" s="6">
        <v>79.8</v>
      </c>
      <c r="B1006" s="7" t="b">
        <v>1</v>
      </c>
      <c r="U1006" s="9"/>
      <c r="V1006" s="9"/>
      <c r="W1006" s="10"/>
      <c r="X1006" s="20"/>
      <c r="Y1006" s="20"/>
      <c r="Z1006" s="20"/>
      <c r="AA1006" s="20"/>
      <c r="AB1006" s="20"/>
      <c r="AC1006" s="20"/>
      <c r="AD1006" s="20"/>
      <c r="AE1006" s="20"/>
      <c r="AG1006" s="9"/>
      <c r="AH1006" s="9"/>
      <c r="AI1006" s="10"/>
      <c r="AJ1006" s="20"/>
      <c r="AK1006" s="20"/>
      <c r="AL1006" s="20"/>
      <c r="AM1006" s="20"/>
      <c r="AN1006" s="20"/>
      <c r="AO1006" s="20"/>
      <c r="AP1006" s="20"/>
      <c r="AQ1006" s="20"/>
      <c r="AS1006" s="9"/>
      <c r="AT1006" s="9"/>
      <c r="AU1006" s="10"/>
      <c r="AV1006" s="20"/>
      <c r="AW1006" s="20"/>
      <c r="AX1006" s="20"/>
      <c r="AY1006" s="20"/>
      <c r="AZ1006" s="20"/>
      <c r="BA1006" s="20"/>
      <c r="BB1006" s="20"/>
      <c r="BC1006" s="20"/>
      <c r="BE1006" s="20">
        <v>0.34204234972677594</v>
      </c>
      <c r="BF1006" s="9">
        <v>66.900000000000006</v>
      </c>
      <c r="BG1006" s="9">
        <v>65.349712329349956</v>
      </c>
      <c r="BH1006" s="9">
        <v>64.534910405537445</v>
      </c>
      <c r="BI1006" s="9">
        <v>28.978574776111667</v>
      </c>
      <c r="BJ1006" s="9">
        <v>66.546418802536181</v>
      </c>
      <c r="BK1006" s="9">
        <v>64.801829619320927</v>
      </c>
      <c r="BL1006" s="9">
        <v>62.011919544221755</v>
      </c>
      <c r="BM1006" s="9">
        <f ca="1"/>
        <v>64.54821556123683</v>
      </c>
      <c r="BN1006" s="9">
        <v>65.873289330093513</v>
      </c>
    </row>
    <row r="1007" spans="1:66" x14ac:dyDescent="0.25">
      <c r="A1007" s="6">
        <v>79.599999999999994</v>
      </c>
      <c r="B1007" s="7" t="b">
        <v>1</v>
      </c>
      <c r="U1007" s="9"/>
      <c r="V1007" s="9"/>
      <c r="W1007" s="10"/>
      <c r="X1007" s="20"/>
      <c r="Y1007" s="20"/>
      <c r="Z1007" s="20"/>
      <c r="AA1007" s="20"/>
      <c r="AB1007" s="20"/>
      <c r="AC1007" s="20"/>
      <c r="AD1007" s="20"/>
      <c r="AE1007" s="20"/>
      <c r="AG1007" s="9"/>
      <c r="AH1007" s="9"/>
      <c r="AI1007" s="10"/>
      <c r="AJ1007" s="20"/>
      <c r="AK1007" s="20"/>
      <c r="AL1007" s="20"/>
      <c r="AM1007" s="20"/>
      <c r="AN1007" s="20"/>
      <c r="AO1007" s="20"/>
      <c r="AP1007" s="20"/>
      <c r="AQ1007" s="20"/>
      <c r="AS1007" s="9"/>
      <c r="AT1007" s="9"/>
      <c r="AU1007" s="10"/>
      <c r="AV1007" s="20"/>
      <c r="AW1007" s="20"/>
      <c r="AX1007" s="20"/>
      <c r="AY1007" s="20"/>
      <c r="AZ1007" s="20"/>
      <c r="BA1007" s="20"/>
      <c r="BB1007" s="20"/>
      <c r="BC1007" s="20"/>
      <c r="BE1007" s="20">
        <v>0.34238387978142076</v>
      </c>
      <c r="BF1007" s="9">
        <v>67</v>
      </c>
      <c r="BG1007" s="9">
        <v>65.358567600767074</v>
      </c>
      <c r="BH1007" s="9">
        <v>64.543735314065714</v>
      </c>
      <c r="BI1007" s="9">
        <v>29.014517109055134</v>
      </c>
      <c r="BJ1007" s="9">
        <v>66.555474139991546</v>
      </c>
      <c r="BK1007" s="9">
        <v>64.81067439956071</v>
      </c>
      <c r="BL1007" s="9">
        <v>62.024779350135653</v>
      </c>
      <c r="BM1007" s="9">
        <f ca="1"/>
        <v>64.556354018242629</v>
      </c>
      <c r="BN1007" s="9">
        <v>65.883751369946424</v>
      </c>
    </row>
    <row r="1008" spans="1:66" x14ac:dyDescent="0.25">
      <c r="A1008" s="6">
        <v>79.2</v>
      </c>
      <c r="B1008" s="7" t="b">
        <v>1</v>
      </c>
      <c r="U1008" s="9"/>
      <c r="V1008" s="9"/>
      <c r="W1008" s="10"/>
      <c r="X1008" s="20"/>
      <c r="Y1008" s="20"/>
      <c r="Z1008" s="20"/>
      <c r="AA1008" s="20"/>
      <c r="AB1008" s="20"/>
      <c r="AC1008" s="20"/>
      <c r="AD1008" s="20"/>
      <c r="AE1008" s="20"/>
      <c r="AG1008" s="9"/>
      <c r="AH1008" s="9"/>
      <c r="AI1008" s="10"/>
      <c r="AJ1008" s="20"/>
      <c r="AK1008" s="20"/>
      <c r="AL1008" s="20"/>
      <c r="AM1008" s="20"/>
      <c r="AN1008" s="20"/>
      <c r="AO1008" s="20"/>
      <c r="AP1008" s="20"/>
      <c r="AQ1008" s="20"/>
      <c r="AS1008" s="9"/>
      <c r="AT1008" s="9"/>
      <c r="AU1008" s="10"/>
      <c r="AV1008" s="20"/>
      <c r="AW1008" s="20"/>
      <c r="AX1008" s="20"/>
      <c r="AY1008" s="20"/>
      <c r="AZ1008" s="20"/>
      <c r="BA1008" s="20"/>
      <c r="BB1008" s="20"/>
      <c r="BC1008" s="20"/>
      <c r="BE1008" s="20">
        <v>0.34272540983606559</v>
      </c>
      <c r="BF1008" s="9">
        <v>67</v>
      </c>
      <c r="BG1008" s="9">
        <v>65.367419530880028</v>
      </c>
      <c r="BH1008" s="9">
        <v>64.552558098836869</v>
      </c>
      <c r="BI1008" s="9">
        <v>29.050478113341242</v>
      </c>
      <c r="BJ1008" s="9">
        <v>66.564524193120661</v>
      </c>
      <c r="BK1008" s="9">
        <v>64.819516651245252</v>
      </c>
      <c r="BL1008" s="9">
        <v>62.037632743779135</v>
      </c>
      <c r="BM1008" s="9">
        <f ca="1"/>
        <v>64.564489213137804</v>
      </c>
      <c r="BN1008" s="9">
        <v>65.894208874321222</v>
      </c>
    </row>
    <row r="1009" spans="1:66" x14ac:dyDescent="0.25">
      <c r="A1009" s="6">
        <v>79.099999999999994</v>
      </c>
      <c r="B1009" s="7" t="b">
        <v>1</v>
      </c>
      <c r="U1009" s="9"/>
      <c r="V1009" s="9"/>
      <c r="W1009" s="10"/>
      <c r="X1009" s="20"/>
      <c r="Y1009" s="20"/>
      <c r="Z1009" s="20"/>
      <c r="AA1009" s="20"/>
      <c r="AB1009" s="20"/>
      <c r="AC1009" s="20"/>
      <c r="AD1009" s="20"/>
      <c r="AE1009" s="20"/>
      <c r="AG1009" s="9"/>
      <c r="AH1009" s="9"/>
      <c r="AI1009" s="10"/>
      <c r="AJ1009" s="20"/>
      <c r="AK1009" s="20"/>
      <c r="AL1009" s="20"/>
      <c r="AM1009" s="20"/>
      <c r="AN1009" s="20"/>
      <c r="AO1009" s="20"/>
      <c r="AP1009" s="20"/>
      <c r="AQ1009" s="20"/>
      <c r="AS1009" s="9"/>
      <c r="AT1009" s="9"/>
      <c r="AU1009" s="10"/>
      <c r="AV1009" s="20"/>
      <c r="AW1009" s="20"/>
      <c r="AX1009" s="20"/>
      <c r="AY1009" s="20"/>
      <c r="AZ1009" s="20"/>
      <c r="BA1009" s="20"/>
      <c r="BB1009" s="20"/>
      <c r="BC1009" s="20"/>
      <c r="BE1009" s="20">
        <v>0.34306693989071041</v>
      </c>
      <c r="BF1009" s="9">
        <v>67</v>
      </c>
      <c r="BG1009" s="9">
        <v>65.37626812985053</v>
      </c>
      <c r="BH1009" s="9">
        <v>64.561378768780486</v>
      </c>
      <c r="BI1009" s="9">
        <v>29.08645780837886</v>
      </c>
      <c r="BJ1009" s="9">
        <v>66.57356897462067</v>
      </c>
      <c r="BK1009" s="9">
        <v>64.828356383639218</v>
      </c>
      <c r="BL1009" s="9">
        <v>62.050479734734679</v>
      </c>
      <c r="BM1009" s="9">
        <f ca="1"/>
        <v>64.572621154303661</v>
      </c>
      <c r="BN1009" s="9">
        <v>65.904661853358689</v>
      </c>
    </row>
    <row r="1010" spans="1:66" x14ac:dyDescent="0.25">
      <c r="A1010" s="6">
        <v>78.5</v>
      </c>
      <c r="B1010" s="7" t="b">
        <v>1</v>
      </c>
      <c r="U1010" s="9"/>
      <c r="V1010" s="9"/>
      <c r="W1010" s="10"/>
      <c r="X1010" s="20"/>
      <c r="Y1010" s="20"/>
      <c r="Z1010" s="20"/>
      <c r="AA1010" s="20"/>
      <c r="AB1010" s="20"/>
      <c r="AC1010" s="20"/>
      <c r="AD1010" s="20"/>
      <c r="AE1010" s="20"/>
      <c r="AG1010" s="9"/>
      <c r="AH1010" s="9"/>
      <c r="AI1010" s="10"/>
      <c r="AJ1010" s="20"/>
      <c r="AK1010" s="20"/>
      <c r="AL1010" s="20"/>
      <c r="AM1010" s="20"/>
      <c r="AN1010" s="20"/>
      <c r="AO1010" s="20"/>
      <c r="AP1010" s="20"/>
      <c r="AQ1010" s="20"/>
      <c r="AS1010" s="9"/>
      <c r="AT1010" s="9"/>
      <c r="AU1010" s="10"/>
      <c r="AV1010" s="20"/>
      <c r="AW1010" s="20"/>
      <c r="AX1010" s="20"/>
      <c r="AY1010" s="20"/>
      <c r="AZ1010" s="20"/>
      <c r="BA1010" s="20"/>
      <c r="BB1010" s="20"/>
      <c r="BC1010" s="20"/>
      <c r="BE1010" s="20">
        <v>0.34340846994535518</v>
      </c>
      <c r="BF1010" s="9">
        <v>67</v>
      </c>
      <c r="BG1010" s="9">
        <v>65.385113407817357</v>
      </c>
      <c r="BH1010" s="9">
        <v>64.570197332808931</v>
      </c>
      <c r="BI1010" s="9">
        <v>29.122456213607137</v>
      </c>
      <c r="BJ1010" s="9">
        <v>66.582608497155945</v>
      </c>
      <c r="BK1010" s="9">
        <v>64.837193605988361</v>
      </c>
      <c r="BL1010" s="9">
        <v>62.06332033256092</v>
      </c>
      <c r="BM1010" s="9">
        <f ca="1"/>
        <v>64.580749850102123</v>
      </c>
      <c r="BN1010" s="9">
        <v>65.915110317175504</v>
      </c>
    </row>
    <row r="1011" spans="1:66" x14ac:dyDescent="0.25">
      <c r="A1011" s="6">
        <v>78.400000000000006</v>
      </c>
      <c r="B1011" s="7" t="b">
        <v>1</v>
      </c>
      <c r="U1011" s="9"/>
      <c r="V1011" s="9"/>
      <c r="W1011" s="10"/>
      <c r="X1011" s="20"/>
      <c r="Y1011" s="20"/>
      <c r="Z1011" s="20"/>
      <c r="AA1011" s="20"/>
      <c r="AB1011" s="20"/>
      <c r="AC1011" s="20"/>
      <c r="AD1011" s="20"/>
      <c r="AE1011" s="20"/>
      <c r="AG1011" s="9"/>
      <c r="AH1011" s="9"/>
      <c r="AI1011" s="10"/>
      <c r="AJ1011" s="20"/>
      <c r="AK1011" s="20"/>
      <c r="AL1011" s="20"/>
      <c r="AM1011" s="20"/>
      <c r="AN1011" s="20"/>
      <c r="AO1011" s="20"/>
      <c r="AP1011" s="20"/>
      <c r="AQ1011" s="20"/>
      <c r="AS1011" s="9"/>
      <c r="AT1011" s="9"/>
      <c r="AU1011" s="10"/>
      <c r="AV1011" s="20"/>
      <c r="AW1011" s="20"/>
      <c r="AX1011" s="20"/>
      <c r="AY1011" s="20"/>
      <c r="AZ1011" s="20"/>
      <c r="BA1011" s="20"/>
      <c r="BB1011" s="20"/>
      <c r="BC1011" s="20"/>
      <c r="BE1011" s="20">
        <v>0.34375</v>
      </c>
      <c r="BF1011" s="9">
        <v>67</v>
      </c>
      <c r="BG1011" s="9">
        <v>65.393955374896407</v>
      </c>
      <c r="BH1011" s="9">
        <v>64.579013799817417</v>
      </c>
      <c r="BI1011" s="9">
        <v>29.158473348495583</v>
      </c>
      <c r="BJ1011" s="9">
        <v>66.591642773358231</v>
      </c>
      <c r="BK1011" s="9">
        <v>64.84602832751952</v>
      </c>
      <c r="BL1011" s="9">
        <v>62.076154546792722</v>
      </c>
      <c r="BM1011" s="9">
        <f ca="1"/>
        <v>64.588875308875771</v>
      </c>
      <c r="BN1011" s="9">
        <v>65.925554275864314</v>
      </c>
    </row>
    <row r="1012" spans="1:66" x14ac:dyDescent="0.25">
      <c r="A1012" s="6">
        <v>78.3</v>
      </c>
      <c r="B1012" s="7" t="b">
        <v>1</v>
      </c>
      <c r="U1012" s="9"/>
      <c r="V1012" s="9"/>
      <c r="W1012" s="10"/>
      <c r="X1012" s="20"/>
      <c r="Y1012" s="20"/>
      <c r="Z1012" s="20"/>
      <c r="AA1012" s="20"/>
      <c r="AB1012" s="20"/>
      <c r="AC1012" s="20"/>
      <c r="AD1012" s="20"/>
      <c r="AE1012" s="20"/>
      <c r="AG1012" s="9"/>
      <c r="AH1012" s="9"/>
      <c r="AI1012" s="10"/>
      <c r="AJ1012" s="20"/>
      <c r="AK1012" s="20"/>
      <c r="AL1012" s="20"/>
      <c r="AM1012" s="20"/>
      <c r="AN1012" s="20"/>
      <c r="AO1012" s="20"/>
      <c r="AP1012" s="20"/>
      <c r="AQ1012" s="20"/>
      <c r="AS1012" s="9"/>
      <c r="AT1012" s="9"/>
      <c r="AU1012" s="10"/>
      <c r="AV1012" s="20"/>
      <c r="AW1012" s="20"/>
      <c r="AX1012" s="20"/>
      <c r="AY1012" s="20"/>
      <c r="AZ1012" s="20"/>
      <c r="BA1012" s="20"/>
      <c r="BB1012" s="20"/>
      <c r="BC1012" s="20"/>
      <c r="BE1012" s="20">
        <v>0.34409153005464482</v>
      </c>
      <c r="BF1012" s="9">
        <v>67</v>
      </c>
      <c r="BG1012" s="9">
        <v>65.402794041180783</v>
      </c>
      <c r="BH1012" s="9">
        <v>64.587828178684205</v>
      </c>
      <c r="BI1012" s="9">
        <v>29.194509232544114</v>
      </c>
      <c r="BJ1012" s="9">
        <v>66.600671815826786</v>
      </c>
      <c r="BK1012" s="9">
        <v>64.854860557440773</v>
      </c>
      <c r="BL1012" s="9">
        <v>62.088982386941282</v>
      </c>
      <c r="BM1012" s="9">
        <f ca="1"/>
        <v>64.596997538948045</v>
      </c>
      <c r="BN1012" s="9">
        <v>65.93599373949381</v>
      </c>
    </row>
    <row r="1013" spans="1:66" x14ac:dyDescent="0.25">
      <c r="A1013" s="6">
        <v>78</v>
      </c>
      <c r="B1013" s="7" t="b">
        <v>1</v>
      </c>
      <c r="U1013" s="9"/>
      <c r="V1013" s="9"/>
      <c r="W1013" s="10"/>
      <c r="X1013" s="20"/>
      <c r="Y1013" s="20"/>
      <c r="Z1013" s="20"/>
      <c r="AA1013" s="20"/>
      <c r="AB1013" s="20"/>
      <c r="AC1013" s="20"/>
      <c r="AD1013" s="20"/>
      <c r="AE1013" s="20"/>
      <c r="AG1013" s="9"/>
      <c r="AH1013" s="9"/>
      <c r="AI1013" s="10"/>
      <c r="AJ1013" s="20"/>
      <c r="AK1013" s="20"/>
      <c r="AL1013" s="20"/>
      <c r="AM1013" s="20"/>
      <c r="AN1013" s="20"/>
      <c r="AO1013" s="20"/>
      <c r="AP1013" s="20"/>
      <c r="AQ1013" s="20"/>
      <c r="AS1013" s="9"/>
      <c r="AT1013" s="9"/>
      <c r="AU1013" s="10"/>
      <c r="AV1013" s="20"/>
      <c r="AW1013" s="20"/>
      <c r="AX1013" s="20"/>
      <c r="AY1013" s="20"/>
      <c r="AZ1013" s="20"/>
      <c r="BA1013" s="20"/>
      <c r="BB1013" s="20"/>
      <c r="BC1013" s="20"/>
      <c r="BE1013" s="20">
        <v>0.34443306010928959</v>
      </c>
      <c r="BF1013" s="9">
        <v>67</v>
      </c>
      <c r="BG1013" s="9">
        <v>65.411629416740965</v>
      </c>
      <c r="BH1013" s="9">
        <v>64.596640478270544</v>
      </c>
      <c r="BI1013" s="9">
        <v>29.2305638852831</v>
      </c>
      <c r="BJ1013" s="9">
        <v>66.609695637128482</v>
      </c>
      <c r="BK1013" s="9">
        <v>64.863690304941471</v>
      </c>
      <c r="BL1013" s="9">
        <v>62.101803862494194</v>
      </c>
      <c r="BM1013" s="9">
        <f ca="1"/>
        <v>64.605116548623172</v>
      </c>
      <c r="BN1013" s="9">
        <v>65.946428718108891</v>
      </c>
    </row>
    <row r="1014" spans="1:66" x14ac:dyDescent="0.25">
      <c r="A1014" s="6">
        <v>62.4</v>
      </c>
      <c r="B1014" s="7" t="b">
        <v>1</v>
      </c>
      <c r="U1014" s="9"/>
      <c r="V1014" s="9"/>
      <c r="W1014" s="10"/>
      <c r="X1014" s="20"/>
      <c r="Y1014" s="20"/>
      <c r="Z1014" s="20"/>
      <c r="AA1014" s="20"/>
      <c r="AB1014" s="20"/>
      <c r="AC1014" s="20"/>
      <c r="AD1014" s="20"/>
      <c r="AE1014" s="20"/>
      <c r="AG1014" s="9"/>
      <c r="AH1014" s="9"/>
      <c r="AI1014" s="10"/>
      <c r="AJ1014" s="20"/>
      <c r="AK1014" s="20"/>
      <c r="AL1014" s="20"/>
      <c r="AM1014" s="20"/>
      <c r="AN1014" s="20"/>
      <c r="AO1014" s="20"/>
      <c r="AP1014" s="20"/>
      <c r="AQ1014" s="20"/>
      <c r="AS1014" s="9"/>
      <c r="AT1014" s="9"/>
      <c r="AU1014" s="10"/>
      <c r="AV1014" s="20"/>
      <c r="AW1014" s="20"/>
      <c r="AX1014" s="20"/>
      <c r="AY1014" s="20"/>
      <c r="AZ1014" s="20"/>
      <c r="BA1014" s="20"/>
      <c r="BB1014" s="20"/>
      <c r="BC1014" s="20"/>
      <c r="BE1014" s="20">
        <v>0.34477459016393441</v>
      </c>
      <c r="BF1014" s="9">
        <v>67</v>
      </c>
      <c r="BG1014" s="9">
        <v>65.420461511624822</v>
      </c>
      <c r="BH1014" s="9">
        <v>64.605450707420772</v>
      </c>
      <c r="BI1014" s="9">
        <v>29.266637326273464</v>
      </c>
      <c r="BJ1014" s="9">
        <v>66.618714249797989</v>
      </c>
      <c r="BK1014" s="9">
        <v>64.87251757919239</v>
      </c>
      <c r="BL1014" s="9">
        <v>62.114618982915559</v>
      </c>
      <c r="BM1014" s="9">
        <f ca="1"/>
        <v>64.613232346186351</v>
      </c>
      <c r="BN1014" s="9">
        <v>65.956859221730681</v>
      </c>
    </row>
    <row r="1015" spans="1:66" x14ac:dyDescent="0.25">
      <c r="A1015" s="6">
        <v>62.1</v>
      </c>
      <c r="B1015" s="7" t="b">
        <v>1</v>
      </c>
      <c r="U1015" s="9"/>
      <c r="V1015" s="9"/>
      <c r="W1015" s="10"/>
      <c r="X1015" s="20"/>
      <c r="Y1015" s="20"/>
      <c r="Z1015" s="20"/>
      <c r="AA1015" s="20"/>
      <c r="AB1015" s="20"/>
      <c r="AC1015" s="20"/>
      <c r="AD1015" s="20"/>
      <c r="AE1015" s="20"/>
      <c r="AG1015" s="9"/>
      <c r="AH1015" s="9"/>
      <c r="AI1015" s="10"/>
      <c r="AJ1015" s="20"/>
      <c r="AK1015" s="20"/>
      <c r="AL1015" s="20"/>
      <c r="AM1015" s="20"/>
      <c r="AN1015" s="20"/>
      <c r="AO1015" s="20"/>
      <c r="AP1015" s="20"/>
      <c r="AQ1015" s="20"/>
      <c r="AS1015" s="9"/>
      <c r="AT1015" s="9"/>
      <c r="AU1015" s="10"/>
      <c r="AV1015" s="20"/>
      <c r="AW1015" s="20"/>
      <c r="AX1015" s="20"/>
      <c r="AY1015" s="20"/>
      <c r="AZ1015" s="20"/>
      <c r="BA1015" s="20"/>
      <c r="BB1015" s="20"/>
      <c r="BC1015" s="20"/>
      <c r="BE1015" s="20">
        <v>0.34511612021857924</v>
      </c>
      <c r="BF1015" s="9">
        <v>67</v>
      </c>
      <c r="BG1015" s="9">
        <v>65.429290335857772</v>
      </c>
      <c r="BH1015" s="9">
        <v>64.614258874962559</v>
      </c>
      <c r="BI1015" s="9">
        <v>29.302729575106696</v>
      </c>
      <c r="BJ1015" s="9">
        <v>66.627727666337861</v>
      </c>
      <c r="BK1015" s="9">
        <v>64.881342389345733</v>
      </c>
      <c r="BL1015" s="9">
        <v>62.127427757646018</v>
      </c>
      <c r="BM1015" s="9">
        <f ca="1"/>
        <v>64.621344939903778</v>
      </c>
      <c r="BN1015" s="9">
        <v>65.967285260356675</v>
      </c>
    </row>
    <row r="1016" spans="1:66" x14ac:dyDescent="0.25">
      <c r="A1016" s="6">
        <v>61.9</v>
      </c>
      <c r="B1016" s="7" t="b">
        <v>1</v>
      </c>
      <c r="U1016" s="9"/>
      <c r="V1016" s="9"/>
      <c r="W1016" s="10"/>
      <c r="X1016" s="20"/>
      <c r="Y1016" s="20"/>
      <c r="Z1016" s="20"/>
      <c r="AA1016" s="20"/>
      <c r="AB1016" s="20"/>
      <c r="AC1016" s="20"/>
      <c r="AD1016" s="20"/>
      <c r="AE1016" s="20"/>
      <c r="AG1016" s="9"/>
      <c r="AH1016" s="9"/>
      <c r="AI1016" s="10"/>
      <c r="AJ1016" s="20"/>
      <c r="AK1016" s="20"/>
      <c r="AL1016" s="20"/>
      <c r="AM1016" s="20"/>
      <c r="AN1016" s="20"/>
      <c r="AO1016" s="20"/>
      <c r="AP1016" s="20"/>
      <c r="AQ1016" s="20"/>
      <c r="AS1016" s="9"/>
      <c r="AT1016" s="9"/>
      <c r="AU1016" s="10"/>
      <c r="AV1016" s="20"/>
      <c r="AW1016" s="20"/>
      <c r="AX1016" s="20"/>
      <c r="AY1016" s="20"/>
      <c r="AZ1016" s="20"/>
      <c r="BA1016" s="20"/>
      <c r="BB1016" s="20"/>
      <c r="BC1016" s="20"/>
      <c r="BE1016" s="20">
        <v>0.34545765027322406</v>
      </c>
      <c r="BF1016" s="9">
        <v>67</v>
      </c>
      <c r="BG1016" s="9">
        <v>65.438115899442863</v>
      </c>
      <c r="BH1016" s="9">
        <v>64.623064989706663</v>
      </c>
      <c r="BI1016" s="9">
        <v>29.338840651404951</v>
      </c>
      <c r="BJ1016" s="9">
        <v>66.636735899218692</v>
      </c>
      <c r="BK1016" s="9">
        <v>64.890164744535298</v>
      </c>
      <c r="BL1016" s="9">
        <v>62.140230196102877</v>
      </c>
      <c r="BM1016" s="9">
        <f ca="1"/>
        <v>64.629454338022754</v>
      </c>
      <c r="BN1016" s="9">
        <v>65.977706843960789</v>
      </c>
    </row>
    <row r="1017" spans="1:66" x14ac:dyDescent="0.25">
      <c r="A1017" s="6">
        <v>61.6</v>
      </c>
      <c r="B1017" s="7" t="b">
        <v>1</v>
      </c>
      <c r="U1017" s="9"/>
      <c r="V1017" s="9"/>
      <c r="W1017" s="10"/>
      <c r="X1017" s="20"/>
      <c r="Y1017" s="20"/>
      <c r="Z1017" s="20"/>
      <c r="AA1017" s="20"/>
      <c r="AB1017" s="20"/>
      <c r="AC1017" s="20"/>
      <c r="AD1017" s="20"/>
      <c r="AE1017" s="20"/>
      <c r="AG1017" s="9"/>
      <c r="AH1017" s="9"/>
      <c r="AI1017" s="10"/>
      <c r="AJ1017" s="20"/>
      <c r="AK1017" s="20"/>
      <c r="AL1017" s="20"/>
      <c r="AM1017" s="20"/>
      <c r="AN1017" s="20"/>
      <c r="AO1017" s="20"/>
      <c r="AP1017" s="20"/>
      <c r="AQ1017" s="20"/>
      <c r="AS1017" s="9"/>
      <c r="AT1017" s="9"/>
      <c r="AU1017" s="10"/>
      <c r="AV1017" s="20"/>
      <c r="AW1017" s="20"/>
      <c r="AX1017" s="20"/>
      <c r="AY1017" s="20"/>
      <c r="AZ1017" s="20"/>
      <c r="BA1017" s="20"/>
      <c r="BB1017" s="20"/>
      <c r="BC1017" s="20"/>
      <c r="BE1017" s="20">
        <v>0.34579918032786883</v>
      </c>
      <c r="BF1017" s="9">
        <v>67</v>
      </c>
      <c r="BG1017" s="9">
        <v>65.446938212360863</v>
      </c>
      <c r="BH1017" s="9">
        <v>64.631869060447315</v>
      </c>
      <c r="BI1017" s="9">
        <v>29.374970574821127</v>
      </c>
      <c r="BJ1017" s="9">
        <v>66.645738960879243</v>
      </c>
      <c r="BK1017" s="9">
        <v>64.898984653876497</v>
      </c>
      <c r="BL1017" s="9">
        <v>62.153026307680165</v>
      </c>
      <c r="BM1017" s="9">
        <f ca="1"/>
        <v>64.637560548771759</v>
      </c>
      <c r="BN1017" s="9">
        <v>65.988123982493477</v>
      </c>
    </row>
    <row r="1018" spans="1:66" x14ac:dyDescent="0.25">
      <c r="A1018" s="6">
        <v>61.2</v>
      </c>
      <c r="B1018" s="7" t="b">
        <v>1</v>
      </c>
      <c r="U1018" s="9"/>
      <c r="V1018" s="9"/>
      <c r="W1018" s="10"/>
      <c r="X1018" s="20"/>
      <c r="Y1018" s="20"/>
      <c r="Z1018" s="20"/>
      <c r="AA1018" s="20"/>
      <c r="AB1018" s="20"/>
      <c r="AC1018" s="20"/>
      <c r="AD1018" s="20"/>
      <c r="AE1018" s="20"/>
      <c r="AG1018" s="9"/>
      <c r="AH1018" s="9"/>
      <c r="AI1018" s="10"/>
      <c r="AJ1018" s="20"/>
      <c r="AK1018" s="20"/>
      <c r="AL1018" s="20"/>
      <c r="AM1018" s="20"/>
      <c r="AN1018" s="20"/>
      <c r="AO1018" s="20"/>
      <c r="AP1018" s="20"/>
      <c r="AQ1018" s="20"/>
      <c r="AS1018" s="9"/>
      <c r="AT1018" s="9"/>
      <c r="AU1018" s="10"/>
      <c r="AV1018" s="20"/>
      <c r="AW1018" s="20"/>
      <c r="AX1018" s="20"/>
      <c r="AY1018" s="20"/>
      <c r="AZ1018" s="20"/>
      <c r="BA1018" s="20"/>
      <c r="BB1018" s="20"/>
      <c r="BC1018" s="20"/>
      <c r="BE1018" s="20">
        <v>0.34614071038251365</v>
      </c>
      <c r="BF1018" s="9">
        <v>67</v>
      </c>
      <c r="BG1018" s="9">
        <v>65.455757284570339</v>
      </c>
      <c r="BH1018" s="9">
        <v>64.640671095962304</v>
      </c>
      <c r="BI1018" s="9">
        <v>29.4111193650389</v>
      </c>
      <c r="BJ1018" s="9">
        <v>66.654736863726583</v>
      </c>
      <c r="BK1018" s="9">
        <v>64.907802126466478</v>
      </c>
      <c r="BL1018" s="9">
        <v>62.165816101748739</v>
      </c>
      <c r="BM1018" s="9">
        <f ca="1"/>
        <v>64.645663580360491</v>
      </c>
      <c r="BN1018" s="9">
        <v>65.998536685881874</v>
      </c>
    </row>
    <row r="1019" spans="1:66" x14ac:dyDescent="0.25">
      <c r="A1019" s="6">
        <v>69</v>
      </c>
      <c r="B1019" s="7" t="b">
        <v>1</v>
      </c>
      <c r="U1019" s="9"/>
      <c r="V1019" s="9"/>
      <c r="W1019" s="10"/>
      <c r="X1019" s="20"/>
      <c r="Y1019" s="20"/>
      <c r="Z1019" s="20"/>
      <c r="AA1019" s="20"/>
      <c r="AB1019" s="20"/>
      <c r="AC1019" s="20"/>
      <c r="AD1019" s="20"/>
      <c r="AE1019" s="20"/>
      <c r="AG1019" s="9"/>
      <c r="AH1019" s="9"/>
      <c r="AI1019" s="10"/>
      <c r="AJ1019" s="20"/>
      <c r="AK1019" s="20"/>
      <c r="AL1019" s="20"/>
      <c r="AM1019" s="20"/>
      <c r="AN1019" s="20"/>
      <c r="AO1019" s="20"/>
      <c r="AP1019" s="20"/>
      <c r="AQ1019" s="20"/>
      <c r="AS1019" s="9"/>
      <c r="AT1019" s="9"/>
      <c r="AU1019" s="10"/>
      <c r="AV1019" s="20"/>
      <c r="AW1019" s="20"/>
      <c r="AX1019" s="20"/>
      <c r="AY1019" s="20"/>
      <c r="AZ1019" s="20"/>
      <c r="BA1019" s="20"/>
      <c r="BB1019" s="20"/>
      <c r="BC1019" s="20"/>
      <c r="BE1019" s="20">
        <v>0.34648224043715847</v>
      </c>
      <c r="BF1019" s="9">
        <v>67.099999999999994</v>
      </c>
      <c r="BG1019" s="9">
        <v>65.464573126007807</v>
      </c>
      <c r="BH1019" s="9">
        <v>64.649471105012651</v>
      </c>
      <c r="BI1019" s="9">
        <v>29.447287041772807</v>
      </c>
      <c r="BJ1019" s="9">
        <v>66.663729620136152</v>
      </c>
      <c r="BK1019" s="9">
        <v>64.916617171384175</v>
      </c>
      <c r="BL1019" s="9">
        <v>62.178599587656322</v>
      </c>
      <c r="BM1019" s="9">
        <f ca="1"/>
        <v>64.653763440980001</v>
      </c>
      <c r="BN1019" s="9">
        <v>66.008944964029737</v>
      </c>
    </row>
    <row r="1020" spans="1:66" x14ac:dyDescent="0.25">
      <c r="A1020" s="6">
        <v>66</v>
      </c>
      <c r="B1020" s="7" t="b">
        <v>1</v>
      </c>
      <c r="U1020" s="9"/>
      <c r="V1020" s="9"/>
      <c r="W1020" s="10"/>
      <c r="X1020" s="20"/>
      <c r="Y1020" s="20"/>
      <c r="Z1020" s="20"/>
      <c r="AA1020" s="20"/>
      <c r="AB1020" s="20"/>
      <c r="AC1020" s="20"/>
      <c r="AD1020" s="20"/>
      <c r="AE1020" s="20"/>
      <c r="AG1020" s="9"/>
      <c r="AH1020" s="9"/>
      <c r="AI1020" s="10"/>
      <c r="AJ1020" s="20"/>
      <c r="AK1020" s="20"/>
      <c r="AL1020" s="20"/>
      <c r="AM1020" s="20"/>
      <c r="AN1020" s="20"/>
      <c r="AO1020" s="20"/>
      <c r="AP1020" s="20"/>
      <c r="AQ1020" s="20"/>
      <c r="AS1020" s="9"/>
      <c r="AT1020" s="9"/>
      <c r="AU1020" s="10"/>
      <c r="AV1020" s="20"/>
      <c r="AW1020" s="20"/>
      <c r="AX1020" s="20"/>
      <c r="AY1020" s="20"/>
      <c r="AZ1020" s="20"/>
      <c r="BA1020" s="20"/>
      <c r="BB1020" s="20"/>
      <c r="BC1020" s="20"/>
      <c r="BE1020" s="20">
        <v>0.3468237704918033</v>
      </c>
      <c r="BF1020" s="9">
        <v>67.099999999999994</v>
      </c>
      <c r="BG1020" s="9">
        <v>65.473385746587766</v>
      </c>
      <c r="BH1020" s="9">
        <v>64.658269096343176</v>
      </c>
      <c r="BI1020" s="9">
        <v>29.483473624768287</v>
      </c>
      <c r="BJ1020" s="9">
        <v>66.672717242452009</v>
      </c>
      <c r="BK1020" s="9">
        <v>64.925429797690441</v>
      </c>
      <c r="BL1020" s="9">
        <v>62.191376774727615</v>
      </c>
      <c r="BM1020" s="9">
        <f ca="1"/>
        <v>64.661860138802723</v>
      </c>
      <c r="BN1020" s="9">
        <v>66.019348826817719</v>
      </c>
    </row>
    <row r="1021" spans="1:66" x14ac:dyDescent="0.25">
      <c r="A1021" s="6">
        <v>63</v>
      </c>
      <c r="B1021" s="7" t="b">
        <v>1</v>
      </c>
      <c r="U1021" s="9"/>
      <c r="V1021" s="9"/>
      <c r="W1021" s="10"/>
      <c r="X1021" s="20"/>
      <c r="Y1021" s="20"/>
      <c r="Z1021" s="20"/>
      <c r="AA1021" s="20"/>
      <c r="AB1021" s="20"/>
      <c r="AC1021" s="20"/>
      <c r="AD1021" s="20"/>
      <c r="AE1021" s="20"/>
      <c r="AG1021" s="9"/>
      <c r="AH1021" s="9"/>
      <c r="AI1021" s="10"/>
      <c r="AJ1021" s="20"/>
      <c r="AK1021" s="20"/>
      <c r="AL1021" s="20"/>
      <c r="AM1021" s="20"/>
      <c r="AN1021" s="20"/>
      <c r="AO1021" s="20"/>
      <c r="AP1021" s="20"/>
      <c r="AQ1021" s="20"/>
      <c r="AS1021" s="9"/>
      <c r="AT1021" s="9"/>
      <c r="AU1021" s="10"/>
      <c r="AV1021" s="20"/>
      <c r="AW1021" s="20"/>
      <c r="AX1021" s="20"/>
      <c r="AY1021" s="20"/>
      <c r="AZ1021" s="20"/>
      <c r="BA1021" s="20"/>
      <c r="BB1021" s="20"/>
      <c r="BC1021" s="20"/>
      <c r="BE1021" s="20">
        <v>0.34716530054644806</v>
      </c>
      <c r="BF1021" s="9">
        <v>67.099999999999994</v>
      </c>
      <c r="BG1021" s="9">
        <v>65.482195156202849</v>
      </c>
      <c r="BH1021" s="9">
        <v>64.667065078682398</v>
      </c>
      <c r="BI1021" s="9">
        <v>29.519679133801748</v>
      </c>
      <c r="BJ1021" s="9">
        <v>66.681699742986865</v>
      </c>
      <c r="BK1021" s="9">
        <v>64.934240014428084</v>
      </c>
      <c r="BL1021" s="9">
        <v>62.204147672264384</v>
      </c>
      <c r="BM1021" s="9">
        <f ca="1"/>
        <v>64.669953681982577</v>
      </c>
      <c r="BN1021" s="9">
        <v>66.029748284103334</v>
      </c>
    </row>
    <row r="1022" spans="1:66" x14ac:dyDescent="0.25">
      <c r="A1022" s="6">
        <v>59.9</v>
      </c>
      <c r="B1022" s="7" t="b">
        <v>1</v>
      </c>
      <c r="U1022" s="9"/>
      <c r="V1022" s="9"/>
      <c r="W1022" s="10"/>
      <c r="X1022" s="20"/>
      <c r="Y1022" s="20"/>
      <c r="Z1022" s="20"/>
      <c r="AA1022" s="20"/>
      <c r="AB1022" s="20"/>
      <c r="AC1022" s="20"/>
      <c r="AD1022" s="20"/>
      <c r="AE1022" s="20"/>
      <c r="AG1022" s="9"/>
      <c r="AH1022" s="9"/>
      <c r="AI1022" s="10"/>
      <c r="AJ1022" s="20"/>
      <c r="AK1022" s="20"/>
      <c r="AL1022" s="20"/>
      <c r="AM1022" s="20"/>
      <c r="AN1022" s="20"/>
      <c r="AO1022" s="20"/>
      <c r="AP1022" s="20"/>
      <c r="AQ1022" s="20"/>
      <c r="AS1022" s="9"/>
      <c r="AT1022" s="9"/>
      <c r="AU1022" s="10"/>
      <c r="AV1022" s="20"/>
      <c r="AW1022" s="20"/>
      <c r="AX1022" s="20"/>
      <c r="AY1022" s="20"/>
      <c r="AZ1022" s="20"/>
      <c r="BA1022" s="20"/>
      <c r="BB1022" s="20"/>
      <c r="BC1022" s="20"/>
      <c r="BE1022" s="20">
        <v>0.34750683060109289</v>
      </c>
      <c r="BF1022" s="9">
        <v>67.099999999999994</v>
      </c>
      <c r="BG1022" s="9">
        <v>65.491001364723871</v>
      </c>
      <c r="BH1022" s="9">
        <v>64.675859060742383</v>
      </c>
      <c r="BI1022" s="9">
        <v>29.555903588680671</v>
      </c>
      <c r="BJ1022" s="9">
        <v>66.690677134022224</v>
      </c>
      <c r="BK1022" s="9">
        <v>64.943047830621936</v>
      </c>
      <c r="BL1022" s="9">
        <v>62.216912289545519</v>
      </c>
      <c r="BM1022" s="9">
        <f ca="1"/>
        <v>64.678044078655034</v>
      </c>
      <c r="BN1022" s="9">
        <v>66.040143345721077</v>
      </c>
    </row>
    <row r="1023" spans="1:66" x14ac:dyDescent="0.25">
      <c r="A1023" s="6">
        <v>59.4</v>
      </c>
      <c r="B1023" s="7" t="b">
        <v>1</v>
      </c>
      <c r="U1023" s="9"/>
      <c r="V1023" s="9"/>
      <c r="W1023" s="10"/>
      <c r="X1023" s="20"/>
      <c r="Y1023" s="20"/>
      <c r="Z1023" s="20"/>
      <c r="AA1023" s="20"/>
      <c r="AB1023" s="20"/>
      <c r="AC1023" s="20"/>
      <c r="AD1023" s="20"/>
      <c r="AE1023" s="20"/>
      <c r="AG1023" s="9"/>
      <c r="AH1023" s="9"/>
      <c r="AI1023" s="10"/>
      <c r="AJ1023" s="20"/>
      <c r="AK1023" s="20"/>
      <c r="AL1023" s="20"/>
      <c r="AM1023" s="20"/>
      <c r="AN1023" s="20"/>
      <c r="AO1023" s="20"/>
      <c r="AP1023" s="20"/>
      <c r="AQ1023" s="20"/>
      <c r="AS1023" s="9"/>
      <c r="AT1023" s="9"/>
      <c r="AU1023" s="10"/>
      <c r="AV1023" s="20"/>
      <c r="AW1023" s="20"/>
      <c r="AX1023" s="20"/>
      <c r="AY1023" s="20"/>
      <c r="AZ1023" s="20"/>
      <c r="BA1023" s="20"/>
      <c r="BB1023" s="20"/>
      <c r="BC1023" s="20"/>
      <c r="BE1023" s="20">
        <v>0.34784836065573771</v>
      </c>
      <c r="BF1023" s="9">
        <v>67.099999999999994</v>
      </c>
      <c r="BG1023" s="9">
        <v>65.499804381999951</v>
      </c>
      <c r="BH1023" s="9">
        <v>64.684651051219262</v>
      </c>
      <c r="BI1023" s="9">
        <v>29.592147009243646</v>
      </c>
      <c r="BJ1023" s="9">
        <v>66.699649427808552</v>
      </c>
      <c r="BK1023" s="9">
        <v>64.951853255279048</v>
      </c>
      <c r="BL1023" s="9">
        <v>62.229670635827091</v>
      </c>
      <c r="BM1023" s="9">
        <f ca="1"/>
        <v>64.686131336937208</v>
      </c>
      <c r="BN1023" s="9">
        <v>66.050534021482576</v>
      </c>
    </row>
    <row r="1024" spans="1:66" x14ac:dyDescent="0.25">
      <c r="A1024" s="6">
        <v>58.9</v>
      </c>
      <c r="B1024" s="7" t="b">
        <v>1</v>
      </c>
      <c r="U1024" s="9"/>
      <c r="V1024" s="9"/>
      <c r="W1024" s="10"/>
      <c r="X1024" s="20"/>
      <c r="Y1024" s="20"/>
      <c r="Z1024" s="20"/>
      <c r="AA1024" s="20"/>
      <c r="AB1024" s="20"/>
      <c r="AC1024" s="20"/>
      <c r="AD1024" s="20"/>
      <c r="AE1024" s="20"/>
      <c r="AG1024" s="9"/>
      <c r="AH1024" s="9"/>
      <c r="AI1024" s="10"/>
      <c r="AJ1024" s="20"/>
      <c r="AK1024" s="20"/>
      <c r="AL1024" s="20"/>
      <c r="AM1024" s="20"/>
      <c r="AN1024" s="20"/>
      <c r="AO1024" s="20"/>
      <c r="AP1024" s="20"/>
      <c r="AQ1024" s="20"/>
      <c r="AS1024" s="9"/>
      <c r="AT1024" s="9"/>
      <c r="AU1024" s="10"/>
      <c r="AV1024" s="20"/>
      <c r="AW1024" s="20"/>
      <c r="AX1024" s="20"/>
      <c r="AY1024" s="20"/>
      <c r="AZ1024" s="20"/>
      <c r="BA1024" s="20"/>
      <c r="BB1024" s="20"/>
      <c r="BC1024" s="20"/>
      <c r="BE1024" s="20">
        <v>0.34818989071038253</v>
      </c>
      <c r="BF1024" s="9">
        <v>67.099999999999994</v>
      </c>
      <c r="BG1024" s="9">
        <v>65.508604217858618</v>
      </c>
      <c r="BH1024" s="9">
        <v>64.693441058792956</v>
      </c>
      <c r="BI1024" s="9">
        <v>29.628409415360441</v>
      </c>
      <c r="BJ1024" s="9">
        <v>66.708616636565353</v>
      </c>
      <c r="BK1024" s="9">
        <v>64.96065629738861</v>
      </c>
      <c r="BL1024" s="9">
        <v>62.242422720342482</v>
      </c>
      <c r="BM1024" s="9">
        <f ca="1"/>
        <v>64.694215464927865</v>
      </c>
      <c r="BN1024" s="9">
        <v>66.060920321176553</v>
      </c>
    </row>
    <row r="1025" spans="1:66" x14ac:dyDescent="0.25">
      <c r="A1025" s="6">
        <v>58.3</v>
      </c>
      <c r="B1025" s="7" t="b">
        <v>1</v>
      </c>
      <c r="U1025" s="9"/>
      <c r="V1025" s="9"/>
      <c r="W1025" s="10"/>
      <c r="X1025" s="20"/>
      <c r="Y1025" s="20"/>
      <c r="Z1025" s="20"/>
      <c r="AA1025" s="20"/>
      <c r="AB1025" s="20"/>
      <c r="AC1025" s="20"/>
      <c r="AD1025" s="20"/>
      <c r="AE1025" s="20"/>
      <c r="AG1025" s="9"/>
      <c r="AH1025" s="9"/>
      <c r="AI1025" s="10"/>
      <c r="AJ1025" s="20"/>
      <c r="AK1025" s="20"/>
      <c r="AL1025" s="20"/>
      <c r="AM1025" s="20"/>
      <c r="AN1025" s="20"/>
      <c r="AO1025" s="20"/>
      <c r="AP1025" s="20"/>
      <c r="AQ1025" s="20"/>
      <c r="AS1025" s="9"/>
      <c r="AT1025" s="9"/>
      <c r="AU1025" s="10"/>
      <c r="AV1025" s="20"/>
      <c r="AW1025" s="20"/>
      <c r="AX1025" s="20"/>
      <c r="AY1025" s="20"/>
      <c r="AZ1025" s="20"/>
      <c r="BA1025" s="20"/>
      <c r="BB1025" s="20"/>
      <c r="BC1025" s="20"/>
      <c r="BE1025" s="20">
        <v>0.3485314207650273</v>
      </c>
      <c r="BF1025" s="9">
        <v>67.2</v>
      </c>
      <c r="BG1025" s="9">
        <v>65.517400882105875</v>
      </c>
      <c r="BH1025" s="9">
        <v>64.702229092127268</v>
      </c>
      <c r="BI1025" s="9">
        <v>29.664690826932031</v>
      </c>
      <c r="BJ1025" s="9">
        <v>66.717578772481346</v>
      </c>
      <c r="BK1025" s="9">
        <v>64.969456965922134</v>
      </c>
      <c r="BL1025" s="9">
        <v>62.255168552302436</v>
      </c>
      <c r="BM1025" s="9">
        <f ca="1"/>
        <v>64.702296470707608</v>
      </c>
      <c r="BN1025" s="9">
        <v>66.071302254569076</v>
      </c>
    </row>
    <row r="1026" spans="1:66" x14ac:dyDescent="0.25">
      <c r="A1026" s="6">
        <v>57.9</v>
      </c>
      <c r="B1026" s="7" t="b">
        <v>1</v>
      </c>
      <c r="U1026" s="9"/>
      <c r="V1026" s="9"/>
      <c r="W1026" s="10"/>
      <c r="X1026" s="20"/>
      <c r="Y1026" s="20"/>
      <c r="Z1026" s="20"/>
      <c r="AA1026" s="20"/>
      <c r="AB1026" s="20"/>
      <c r="AC1026" s="20"/>
      <c r="AD1026" s="20"/>
      <c r="AE1026" s="20"/>
      <c r="AG1026" s="9"/>
      <c r="AH1026" s="9"/>
      <c r="AI1026" s="10"/>
      <c r="AJ1026" s="20"/>
      <c r="AK1026" s="20"/>
      <c r="AL1026" s="20"/>
      <c r="AM1026" s="20"/>
      <c r="AN1026" s="20"/>
      <c r="AO1026" s="20"/>
      <c r="AP1026" s="20"/>
      <c r="AQ1026" s="20"/>
      <c r="AS1026" s="9"/>
      <c r="AT1026" s="9"/>
      <c r="AU1026" s="10"/>
      <c r="AV1026" s="20"/>
      <c r="AW1026" s="20"/>
      <c r="AX1026" s="20"/>
      <c r="AY1026" s="20"/>
      <c r="AZ1026" s="20"/>
      <c r="BA1026" s="20"/>
      <c r="BB1026" s="20"/>
      <c r="BC1026" s="20"/>
      <c r="BE1026" s="20">
        <v>0.34887295081967212</v>
      </c>
      <c r="BF1026" s="9">
        <v>67.2</v>
      </c>
      <c r="BG1026" s="9">
        <v>65.526194384526278</v>
      </c>
      <c r="BH1026" s="9">
        <v>64.7110151598703</v>
      </c>
      <c r="BI1026" s="9">
        <v>29.700991263890756</v>
      </c>
      <c r="BJ1026" s="9">
        <v>66.726535847714558</v>
      </c>
      <c r="BK1026" s="9">
        <v>64.978255269833539</v>
      </c>
      <c r="BL1026" s="9">
        <v>62.267908140895145</v>
      </c>
      <c r="BM1026" s="9">
        <f ca="1"/>
        <v>64.710374362338868</v>
      </c>
      <c r="BN1026" s="9">
        <v>66.081679831403463</v>
      </c>
    </row>
    <row r="1027" spans="1:66" x14ac:dyDescent="0.25">
      <c r="A1027" s="6">
        <v>57.6</v>
      </c>
      <c r="B1027" s="7" t="b">
        <v>1</v>
      </c>
      <c r="U1027" s="9"/>
      <c r="V1027" s="9"/>
      <c r="W1027" s="10"/>
      <c r="X1027" s="20"/>
      <c r="Y1027" s="20"/>
      <c r="Z1027" s="20"/>
      <c r="AA1027" s="20"/>
      <c r="AB1027" s="20"/>
      <c r="AC1027" s="20"/>
      <c r="AD1027" s="20"/>
      <c r="AE1027" s="20"/>
      <c r="AG1027" s="9"/>
      <c r="AH1027" s="9"/>
      <c r="AI1027" s="10"/>
      <c r="AJ1027" s="20"/>
      <c r="AK1027" s="20"/>
      <c r="AL1027" s="20"/>
      <c r="AM1027" s="20"/>
      <c r="AN1027" s="20"/>
      <c r="AO1027" s="20"/>
      <c r="AP1027" s="20"/>
      <c r="AQ1027" s="20"/>
      <c r="AS1027" s="9"/>
      <c r="AT1027" s="9"/>
      <c r="AU1027" s="10"/>
      <c r="AV1027" s="20"/>
      <c r="AW1027" s="20"/>
      <c r="AX1027" s="20"/>
      <c r="AY1027" s="20"/>
      <c r="AZ1027" s="20"/>
      <c r="BA1027" s="20"/>
      <c r="BB1027" s="20"/>
      <c r="BC1027" s="20"/>
      <c r="BE1027" s="20">
        <v>0.34921448087431695</v>
      </c>
      <c r="BF1027" s="9">
        <v>67.2</v>
      </c>
      <c r="BG1027" s="9">
        <v>65.534984734883096</v>
      </c>
      <c r="BH1027" s="9">
        <v>64.719799270654065</v>
      </c>
      <c r="BI1027" s="9">
        <v>29.737310746200269</v>
      </c>
      <c r="BJ1027" s="9">
        <v>66.735487874392433</v>
      </c>
      <c r="BK1027" s="9">
        <v>64.987051218059165</v>
      </c>
      <c r="BL1027" s="9">
        <v>62.280641495286282</v>
      </c>
      <c r="BM1027" s="9">
        <f ca="1"/>
        <v>64.718449147866011</v>
      </c>
      <c r="BN1027" s="9">
        <v>66.092053061400549</v>
      </c>
    </row>
    <row r="1028" spans="1:66" x14ac:dyDescent="0.25">
      <c r="A1028" s="6">
        <v>57.4</v>
      </c>
      <c r="B1028" s="7" t="b">
        <v>1</v>
      </c>
      <c r="U1028" s="9"/>
      <c r="V1028" s="9"/>
      <c r="W1028" s="10"/>
      <c r="X1028" s="20"/>
      <c r="Y1028" s="20"/>
      <c r="Z1028" s="20"/>
      <c r="AA1028" s="20"/>
      <c r="AB1028" s="20"/>
      <c r="AC1028" s="20"/>
      <c r="AD1028" s="20"/>
      <c r="AE1028" s="20"/>
      <c r="AG1028" s="9"/>
      <c r="AH1028" s="9"/>
      <c r="AI1028" s="10"/>
      <c r="AJ1028" s="20"/>
      <c r="AK1028" s="20"/>
      <c r="AL1028" s="20"/>
      <c r="AM1028" s="20"/>
      <c r="AN1028" s="20"/>
      <c r="AO1028" s="20"/>
      <c r="AP1028" s="20"/>
      <c r="AQ1028" s="20"/>
      <c r="AS1028" s="9"/>
      <c r="AT1028" s="9"/>
      <c r="AU1028" s="10"/>
      <c r="AV1028" s="20"/>
      <c r="AW1028" s="20"/>
      <c r="AX1028" s="20"/>
      <c r="AY1028" s="20"/>
      <c r="AZ1028" s="20"/>
      <c r="BA1028" s="20"/>
      <c r="BB1028" s="20"/>
      <c r="BC1028" s="20"/>
      <c r="BE1028" s="20">
        <v>0.34955601092896177</v>
      </c>
      <c r="BF1028" s="9">
        <v>67.2</v>
      </c>
      <c r="BG1028" s="9">
        <v>65.543771942918369</v>
      </c>
      <c r="BH1028" s="9">
        <v>64.728581433094874</v>
      </c>
      <c r="BI1028" s="9">
        <v>29.773649293855694</v>
      </c>
      <c r="BJ1028" s="9">
        <v>66.744434864611989</v>
      </c>
      <c r="BK1028" s="9">
        <v>64.995844819517913</v>
      </c>
      <c r="BL1028" s="9">
        <v>62.293368624619163</v>
      </c>
      <c r="BM1028" s="9">
        <f ca="1"/>
        <v>64.726520835315384</v>
      </c>
      <c r="BN1028" s="9">
        <v>66.102421954258659</v>
      </c>
    </row>
    <row r="1029" spans="1:66" x14ac:dyDescent="0.25">
      <c r="A1029" s="6">
        <v>57.2</v>
      </c>
      <c r="B1029" s="7" t="b">
        <v>1</v>
      </c>
      <c r="U1029" s="9"/>
      <c r="V1029" s="9"/>
      <c r="W1029" s="10"/>
      <c r="X1029" s="20"/>
      <c r="Y1029" s="20"/>
      <c r="Z1029" s="20"/>
      <c r="AA1029" s="20"/>
      <c r="AB1029" s="20"/>
      <c r="AC1029" s="20"/>
      <c r="AD1029" s="20"/>
      <c r="AE1029" s="20"/>
      <c r="AG1029" s="9"/>
      <c r="AH1029" s="9"/>
      <c r="AI1029" s="10"/>
      <c r="AJ1029" s="20"/>
      <c r="AK1029" s="20"/>
      <c r="AL1029" s="20"/>
      <c r="AM1029" s="20"/>
      <c r="AN1029" s="20"/>
      <c r="AO1029" s="20"/>
      <c r="AP1029" s="20"/>
      <c r="AQ1029" s="20"/>
      <c r="AS1029" s="9"/>
      <c r="AT1029" s="9"/>
      <c r="AU1029" s="10"/>
      <c r="AV1029" s="20"/>
      <c r="AW1029" s="20"/>
      <c r="AX1029" s="20"/>
      <c r="AY1029" s="20"/>
      <c r="AZ1029" s="20"/>
      <c r="BA1029" s="20"/>
      <c r="BB1029" s="20"/>
      <c r="BC1029" s="20"/>
      <c r="BE1029" s="20">
        <v>0.34989754098360654</v>
      </c>
      <c r="BF1029" s="9">
        <v>67.2</v>
      </c>
      <c r="BG1029" s="9">
        <v>65.552556018352945</v>
      </c>
      <c r="BH1029" s="9">
        <v>64.737361655793336</v>
      </c>
      <c r="BI1029" s="9">
        <v>29.81000692688367</v>
      </c>
      <c r="BJ1029" s="9">
        <v>66.753376830439947</v>
      </c>
      <c r="BK1029" s="9">
        <v>65.004636083111322</v>
      </c>
      <c r="BL1029" s="9">
        <v>62.306089538014746</v>
      </c>
      <c r="BM1029" s="9">
        <f ca="1"/>
        <v>64.734589432695415</v>
      </c>
      <c r="BN1029" s="9">
        <v>66.112786519653724</v>
      </c>
    </row>
    <row r="1030" spans="1:66" x14ac:dyDescent="0.25">
      <c r="A1030" s="6">
        <v>81</v>
      </c>
      <c r="B1030" s="7" t="b">
        <v>1</v>
      </c>
      <c r="U1030" s="9"/>
      <c r="V1030" s="9"/>
      <c r="W1030" s="10"/>
      <c r="X1030" s="20"/>
      <c r="Y1030" s="20"/>
      <c r="Z1030" s="20"/>
      <c r="AA1030" s="20"/>
      <c r="AB1030" s="20"/>
      <c r="AC1030" s="20"/>
      <c r="AD1030" s="20"/>
      <c r="AE1030" s="20"/>
      <c r="AG1030" s="9"/>
      <c r="AH1030" s="9"/>
      <c r="AI1030" s="10"/>
      <c r="AJ1030" s="20"/>
      <c r="AK1030" s="20"/>
      <c r="AL1030" s="20"/>
      <c r="AM1030" s="20"/>
      <c r="AN1030" s="20"/>
      <c r="AO1030" s="20"/>
      <c r="AP1030" s="20"/>
      <c r="AQ1030" s="20"/>
      <c r="AS1030" s="9"/>
      <c r="AT1030" s="9"/>
      <c r="AU1030" s="10"/>
      <c r="AV1030" s="20"/>
      <c r="AW1030" s="20"/>
      <c r="AX1030" s="20"/>
      <c r="AY1030" s="20"/>
      <c r="AZ1030" s="20"/>
      <c r="BA1030" s="20"/>
      <c r="BB1030" s="20"/>
      <c r="BC1030" s="20"/>
      <c r="BE1030" s="20">
        <v>0.35023907103825136</v>
      </c>
      <c r="BF1030" s="9">
        <v>67.2</v>
      </c>
      <c r="BG1030" s="9">
        <v>65.561336970886657</v>
      </c>
      <c r="BH1030" s="9">
        <v>64.746139947334385</v>
      </c>
      <c r="BI1030" s="9">
        <v>29.846383665342398</v>
      </c>
      <c r="BJ1030" s="9">
        <v>66.762313783912802</v>
      </c>
      <c r="BK1030" s="9">
        <v>65.013425017723577</v>
      </c>
      <c r="BL1030" s="9">
        <v>62.318804244571758</v>
      </c>
      <c r="BM1030" s="9">
        <f ca="1"/>
        <v>64.742654947996726</v>
      </c>
      <c r="BN1030" s="9">
        <v>66.123146767239405</v>
      </c>
    </row>
    <row r="1031" spans="1:66" x14ac:dyDescent="0.25">
      <c r="A1031" s="6">
        <v>88</v>
      </c>
      <c r="B1031" s="7" t="b">
        <v>1</v>
      </c>
      <c r="U1031" s="9"/>
      <c r="V1031" s="9"/>
      <c r="W1031" s="10"/>
      <c r="X1031" s="20"/>
      <c r="Y1031" s="20"/>
      <c r="Z1031" s="20"/>
      <c r="AA1031" s="20"/>
      <c r="AB1031" s="20"/>
      <c r="AC1031" s="20"/>
      <c r="AD1031" s="20"/>
      <c r="AE1031" s="20"/>
      <c r="AG1031" s="9"/>
      <c r="AH1031" s="9"/>
      <c r="AI1031" s="10"/>
      <c r="AJ1031" s="20"/>
      <c r="AK1031" s="20"/>
      <c r="AL1031" s="20"/>
      <c r="AM1031" s="20"/>
      <c r="AN1031" s="20"/>
      <c r="AO1031" s="20"/>
      <c r="AP1031" s="20"/>
      <c r="AQ1031" s="20"/>
      <c r="AS1031" s="9"/>
      <c r="AT1031" s="9"/>
      <c r="AU1031" s="10"/>
      <c r="AV1031" s="20"/>
      <c r="AW1031" s="20"/>
      <c r="AX1031" s="20"/>
      <c r="AY1031" s="20"/>
      <c r="AZ1031" s="20"/>
      <c r="BA1031" s="20"/>
      <c r="BB1031" s="20"/>
      <c r="BC1031" s="20"/>
      <c r="BE1031" s="20">
        <v>0.35058060109289618</v>
      </c>
      <c r="BF1031" s="9">
        <v>67.2</v>
      </c>
      <c r="BG1031" s="9">
        <v>65.57011481019839</v>
      </c>
      <c r="BH1031" s="9">
        <v>64.754916316287421</v>
      </c>
      <c r="BI1031" s="9">
        <v>29.882779529321702</v>
      </c>
      <c r="BJ1031" s="9">
        <v>66.77124573703702</v>
      </c>
      <c r="BK1031" s="9">
        <v>65.022211632221726</v>
      </c>
      <c r="BL1031" s="9">
        <v>62.331512753366731</v>
      </c>
      <c r="BM1031" s="9">
        <f ca="1"/>
        <v>64.750717389192062</v>
      </c>
      <c r="BN1031" s="9">
        <v>66.133502706647107</v>
      </c>
    </row>
    <row r="1032" spans="1:66" x14ac:dyDescent="0.25">
      <c r="A1032" s="6">
        <v>86</v>
      </c>
      <c r="B1032" s="7" t="b">
        <v>1</v>
      </c>
      <c r="U1032" s="9"/>
      <c r="V1032" s="9"/>
      <c r="W1032" s="10"/>
      <c r="X1032" s="20"/>
      <c r="Y1032" s="20"/>
      <c r="Z1032" s="20"/>
      <c r="AA1032" s="20"/>
      <c r="AB1032" s="20"/>
      <c r="AC1032" s="20"/>
      <c r="AD1032" s="20"/>
      <c r="AE1032" s="20"/>
      <c r="AG1032" s="9"/>
      <c r="AH1032" s="9"/>
      <c r="AI1032" s="10"/>
      <c r="AJ1032" s="20"/>
      <c r="AK1032" s="20"/>
      <c r="AL1032" s="20"/>
      <c r="AM1032" s="20"/>
      <c r="AN1032" s="20"/>
      <c r="AO1032" s="20"/>
      <c r="AP1032" s="20"/>
      <c r="AQ1032" s="20"/>
      <c r="AS1032" s="9"/>
      <c r="AT1032" s="9"/>
      <c r="AU1032" s="10"/>
      <c r="AV1032" s="20"/>
      <c r="AW1032" s="20"/>
      <c r="AX1032" s="20"/>
      <c r="AY1032" s="20"/>
      <c r="AZ1032" s="20"/>
      <c r="BA1032" s="20"/>
      <c r="BB1032" s="20"/>
      <c r="BC1032" s="20"/>
      <c r="BE1032" s="20">
        <v>0.35092213114754101</v>
      </c>
      <c r="BF1032" s="9">
        <v>67.2</v>
      </c>
      <c r="BG1032" s="9">
        <v>65.578889545946126</v>
      </c>
      <c r="BH1032" s="9">
        <v>64.763690771206271</v>
      </c>
      <c r="BI1032" s="9">
        <v>29.919194538943106</v>
      </c>
      <c r="BJ1032" s="9">
        <v>66.780172701789084</v>
      </c>
      <c r="BK1032" s="9">
        <v>65.030995935455607</v>
      </c>
      <c r="BL1032" s="9">
        <v>62.344215073454095</v>
      </c>
      <c r="BM1032" s="9">
        <f ca="1"/>
        <v>64.758776764236543</v>
      </c>
      <c r="BN1032" s="9">
        <v>66.143854347486126</v>
      </c>
    </row>
    <row r="1033" spans="1:66" x14ac:dyDescent="0.25">
      <c r="A1033" s="6">
        <v>84</v>
      </c>
      <c r="B1033" s="7" t="b">
        <v>1</v>
      </c>
      <c r="U1033" s="9"/>
      <c r="V1033" s="9"/>
      <c r="W1033" s="10"/>
      <c r="X1033" s="20"/>
      <c r="Y1033" s="20"/>
      <c r="Z1033" s="20"/>
      <c r="AA1033" s="20"/>
      <c r="AB1033" s="20"/>
      <c r="AC1033" s="20"/>
      <c r="AD1033" s="20"/>
      <c r="AE1033" s="20"/>
      <c r="AG1033" s="9"/>
      <c r="AH1033" s="9"/>
      <c r="AI1033" s="10"/>
      <c r="AJ1033" s="20"/>
      <c r="AK1033" s="20"/>
      <c r="AL1033" s="20"/>
      <c r="AM1033" s="20"/>
      <c r="AN1033" s="20"/>
      <c r="AO1033" s="20"/>
      <c r="AP1033" s="20"/>
      <c r="AQ1033" s="20"/>
      <c r="AS1033" s="9"/>
      <c r="AT1033" s="9"/>
      <c r="AU1033" s="10"/>
      <c r="AV1033" s="20"/>
      <c r="AW1033" s="20"/>
      <c r="AX1033" s="20"/>
      <c r="AY1033" s="20"/>
      <c r="AZ1033" s="20"/>
      <c r="BA1033" s="20"/>
      <c r="BB1033" s="20"/>
      <c r="BC1033" s="20"/>
      <c r="BE1033" s="20">
        <v>0.35126366120218577</v>
      </c>
      <c r="BF1033" s="9">
        <v>67.2</v>
      </c>
      <c r="BG1033" s="9">
        <v>65.587661187767111</v>
      </c>
      <c r="BH1033" s="9">
        <v>64.772463320629427</v>
      </c>
      <c r="BI1033" s="9">
        <v>29.955628714359936</v>
      </c>
      <c r="BJ1033" s="9">
        <v>66.789094690115675</v>
      </c>
      <c r="BK1033" s="9">
        <v>65.03977793625802</v>
      </c>
      <c r="BL1033" s="9">
        <v>62.356911213866283</v>
      </c>
      <c r="BM1033" s="9">
        <f ca="1"/>
        <v>64.766833081067645</v>
      </c>
      <c r="BN1033" s="9">
        <v>66.15420169934373</v>
      </c>
    </row>
    <row r="1034" spans="1:66" x14ac:dyDescent="0.25">
      <c r="A1034" s="6">
        <v>85</v>
      </c>
      <c r="B1034" s="7" t="b">
        <v>1</v>
      </c>
      <c r="U1034" s="9"/>
      <c r="V1034" s="9"/>
      <c r="W1034" s="10"/>
      <c r="X1034" s="20"/>
      <c r="Y1034" s="20"/>
      <c r="Z1034" s="20"/>
      <c r="AA1034" s="20"/>
      <c r="AB1034" s="20"/>
      <c r="AC1034" s="20"/>
      <c r="AD1034" s="20"/>
      <c r="AE1034" s="20"/>
      <c r="AG1034" s="9"/>
      <c r="AH1034" s="9"/>
      <c r="AI1034" s="10"/>
      <c r="AJ1034" s="20"/>
      <c r="AK1034" s="20"/>
      <c r="AL1034" s="20"/>
      <c r="AM1034" s="20"/>
      <c r="AN1034" s="20"/>
      <c r="AO1034" s="20"/>
      <c r="AP1034" s="20"/>
      <c r="AQ1034" s="20"/>
      <c r="AS1034" s="9"/>
      <c r="AT1034" s="9"/>
      <c r="AU1034" s="10"/>
      <c r="AV1034" s="20"/>
      <c r="AW1034" s="20"/>
      <c r="AX1034" s="20"/>
      <c r="AY1034" s="20"/>
      <c r="AZ1034" s="20"/>
      <c r="BA1034" s="20"/>
      <c r="BB1034" s="20"/>
      <c r="BC1034" s="20"/>
      <c r="BE1034" s="20">
        <v>0.3516051912568306</v>
      </c>
      <c r="BF1034" s="9">
        <v>67.3</v>
      </c>
      <c r="BG1034" s="9">
        <v>65.59642974527786</v>
      </c>
      <c r="BH1034" s="9">
        <v>64.781233973080006</v>
      </c>
      <c r="BI1034" s="9">
        <v>29.992082075757327</v>
      </c>
      <c r="BJ1034" s="9">
        <v>66.798011713933775</v>
      </c>
      <c r="BK1034" s="9">
        <v>65.048557643444767</v>
      </c>
      <c r="BL1034" s="9">
        <v>62.369601183613753</v>
      </c>
      <c r="BM1034" s="9">
        <f ca="1"/>
        <v>64.774886347605246</v>
      </c>
      <c r="BN1034" s="9">
        <v>66.164544771785216</v>
      </c>
    </row>
    <row r="1035" spans="1:66" x14ac:dyDescent="0.25">
      <c r="A1035" s="6">
        <v>83</v>
      </c>
      <c r="B1035" s="7" t="b">
        <v>1</v>
      </c>
      <c r="U1035" s="9"/>
      <c r="V1035" s="9"/>
      <c r="W1035" s="10"/>
      <c r="X1035" s="20"/>
      <c r="Y1035" s="20"/>
      <c r="Z1035" s="20"/>
      <c r="AA1035" s="20"/>
      <c r="AB1035" s="20"/>
      <c r="AC1035" s="20"/>
      <c r="AD1035" s="20"/>
      <c r="AE1035" s="20"/>
      <c r="AG1035" s="9"/>
      <c r="AH1035" s="9"/>
      <c r="AI1035" s="10"/>
      <c r="AJ1035" s="20"/>
      <c r="AK1035" s="20"/>
      <c r="AL1035" s="20"/>
      <c r="AM1035" s="20"/>
      <c r="AN1035" s="20"/>
      <c r="AO1035" s="20"/>
      <c r="AP1035" s="20"/>
      <c r="AQ1035" s="20"/>
      <c r="AS1035" s="9"/>
      <c r="AT1035" s="9"/>
      <c r="AU1035" s="10"/>
      <c r="AV1035" s="20"/>
      <c r="AW1035" s="20"/>
      <c r="AX1035" s="20"/>
      <c r="AY1035" s="20"/>
      <c r="AZ1035" s="20"/>
      <c r="BA1035" s="20"/>
      <c r="BB1035" s="20"/>
      <c r="BC1035" s="20"/>
      <c r="BE1035" s="20">
        <v>0.35194672131147542</v>
      </c>
      <c r="BF1035" s="9">
        <v>67.3</v>
      </c>
      <c r="BG1035" s="9">
        <v>65.605195228074336</v>
      </c>
      <c r="BH1035" s="9">
        <v>64.790002737065862</v>
      </c>
      <c r="BI1035" s="9">
        <v>30.028554643352358</v>
      </c>
      <c r="BJ1035" s="9">
        <v>66.806923785130735</v>
      </c>
      <c r="BK1035" s="9">
        <v>65.057335065814769</v>
      </c>
      <c r="BL1035" s="9">
        <v>62.382284991685083</v>
      </c>
      <c r="BM1035" s="9">
        <f ca="1"/>
        <v>64.782936571751748</v>
      </c>
      <c r="BN1035" s="9">
        <v>66.174883574353984</v>
      </c>
    </row>
    <row r="1036" spans="1:66" x14ac:dyDescent="0.25">
      <c r="A1036" s="6">
        <v>80</v>
      </c>
      <c r="B1036" s="7" t="b">
        <v>1</v>
      </c>
      <c r="U1036" s="9"/>
      <c r="V1036" s="9"/>
      <c r="W1036" s="10"/>
      <c r="X1036" s="20"/>
      <c r="Y1036" s="20"/>
      <c r="Z1036" s="20"/>
      <c r="AA1036" s="20"/>
      <c r="AB1036" s="20"/>
      <c r="AC1036" s="20"/>
      <c r="AD1036" s="20"/>
      <c r="AE1036" s="20"/>
      <c r="AG1036" s="9"/>
      <c r="AH1036" s="9"/>
      <c r="AI1036" s="10"/>
      <c r="AJ1036" s="20"/>
      <c r="AK1036" s="20"/>
      <c r="AL1036" s="20"/>
      <c r="AM1036" s="20"/>
      <c r="AN1036" s="20"/>
      <c r="AO1036" s="20"/>
      <c r="AP1036" s="20"/>
      <c r="AQ1036" s="20"/>
      <c r="AS1036" s="9"/>
      <c r="AT1036" s="9"/>
      <c r="AU1036" s="10"/>
      <c r="AV1036" s="20"/>
      <c r="AW1036" s="20"/>
      <c r="AX1036" s="20"/>
      <c r="AY1036" s="20"/>
      <c r="AZ1036" s="20"/>
      <c r="BA1036" s="20"/>
      <c r="BB1036" s="20"/>
      <c r="BC1036" s="20"/>
      <c r="BE1036" s="20">
        <v>0.35228825136612024</v>
      </c>
      <c r="BF1036" s="9">
        <v>67.3</v>
      </c>
      <c r="BG1036" s="9">
        <v>65.613957645731958</v>
      </c>
      <c r="BH1036" s="9">
        <v>64.798769621079671</v>
      </c>
      <c r="BI1036" s="9">
        <v>30.065046437394027</v>
      </c>
      <c r="BJ1036" s="9">
        <v>66.815830915564518</v>
      </c>
      <c r="BK1036" s="9">
        <v>65.066110212150093</v>
      </c>
      <c r="BL1036" s="9">
        <v>62.394962647047073</v>
      </c>
      <c r="BM1036" s="9">
        <f ca="1"/>
        <v>64.790983761392141</v>
      </c>
      <c r="BN1036" s="9">
        <v>66.18521811657169</v>
      </c>
    </row>
    <row r="1037" spans="1:66" x14ac:dyDescent="0.25">
      <c r="A1037" s="6">
        <v>79.900000000000006</v>
      </c>
      <c r="B1037" s="7" t="b">
        <v>1</v>
      </c>
      <c r="U1037" s="9"/>
      <c r="V1037" s="9"/>
      <c r="W1037" s="10"/>
      <c r="X1037" s="20"/>
      <c r="Y1037" s="20"/>
      <c r="Z1037" s="20"/>
      <c r="AA1037" s="20"/>
      <c r="AB1037" s="20"/>
      <c r="AC1037" s="20"/>
      <c r="AD1037" s="20"/>
      <c r="AE1037" s="20"/>
      <c r="AG1037" s="9"/>
      <c r="AH1037" s="9"/>
      <c r="AI1037" s="10"/>
      <c r="AJ1037" s="20"/>
      <c r="AK1037" s="20"/>
      <c r="AL1037" s="20"/>
      <c r="AM1037" s="20"/>
      <c r="AN1037" s="20"/>
      <c r="AO1037" s="20"/>
      <c r="AP1037" s="20"/>
      <c r="AQ1037" s="20"/>
      <c r="AS1037" s="9"/>
      <c r="AT1037" s="9"/>
      <c r="AU1037" s="10"/>
      <c r="AV1037" s="20"/>
      <c r="AW1037" s="20"/>
      <c r="AX1037" s="20"/>
      <c r="AY1037" s="20"/>
      <c r="AZ1037" s="20"/>
      <c r="BA1037" s="20"/>
      <c r="BB1037" s="20"/>
      <c r="BC1037" s="20"/>
      <c r="BE1037" s="20">
        <v>0.35262978142076501</v>
      </c>
      <c r="BF1037" s="9">
        <v>67.3</v>
      </c>
      <c r="BG1037" s="9">
        <v>65.622717007805747</v>
      </c>
      <c r="BH1037" s="9">
        <v>64.807534633598863</v>
      </c>
      <c r="BI1037" s="9">
        <v>30.101557478163397</v>
      </c>
      <c r="BJ1037" s="9">
        <v>66.824733117063673</v>
      </c>
      <c r="BK1037" s="9">
        <v>65.074883091216066</v>
      </c>
      <c r="BL1037" s="9">
        <v>62.407634158644782</v>
      </c>
      <c r="BM1037" s="9">
        <f ca="1"/>
        <v>64.799027924394053</v>
      </c>
      <c r="BN1037" s="9">
        <v>66.195548407938261</v>
      </c>
    </row>
    <row r="1038" spans="1:66" x14ac:dyDescent="0.25">
      <c r="A1038" s="6">
        <v>79.400000000000006</v>
      </c>
      <c r="B1038" s="7" t="b">
        <v>1</v>
      </c>
      <c r="U1038" s="9"/>
      <c r="V1038" s="9"/>
      <c r="W1038" s="10"/>
      <c r="X1038" s="20"/>
      <c r="Y1038" s="20"/>
      <c r="Z1038" s="20"/>
      <c r="AA1038" s="20"/>
      <c r="AB1038" s="20"/>
      <c r="AC1038" s="20"/>
      <c r="AD1038" s="20"/>
      <c r="AE1038" s="20"/>
      <c r="AG1038" s="9"/>
      <c r="AH1038" s="9"/>
      <c r="AI1038" s="10"/>
      <c r="AJ1038" s="20"/>
      <c r="AK1038" s="20"/>
      <c r="AL1038" s="20"/>
      <c r="AM1038" s="20"/>
      <c r="AN1038" s="20"/>
      <c r="AO1038" s="20"/>
      <c r="AP1038" s="20"/>
      <c r="AQ1038" s="20"/>
      <c r="AS1038" s="9"/>
      <c r="AT1038" s="9"/>
      <c r="AU1038" s="10"/>
      <c r="AV1038" s="20"/>
      <c r="AW1038" s="20"/>
      <c r="AX1038" s="20"/>
      <c r="AY1038" s="20"/>
      <c r="AZ1038" s="20"/>
      <c r="BA1038" s="20"/>
      <c r="BB1038" s="20"/>
      <c r="BC1038" s="20"/>
      <c r="BE1038" s="20">
        <v>0.35297131147540983</v>
      </c>
      <c r="BF1038" s="9">
        <v>67.3</v>
      </c>
      <c r="BG1038" s="9">
        <v>65.631473323830392</v>
      </c>
      <c r="BH1038" s="9">
        <v>64.816297783085972</v>
      </c>
      <c r="BI1038" s="9">
        <v>30.138087785973642</v>
      </c>
      <c r="BJ1038" s="9">
        <v>66.833630401427556</v>
      </c>
      <c r="BK1038" s="9">
        <v>65.083653711761357</v>
      </c>
      <c r="BL1038" s="9">
        <v>62.420299535401611</v>
      </c>
      <c r="BM1038" s="9">
        <f ca="1"/>
        <v>64.807069068607845</v>
      </c>
      <c r="BN1038" s="9">
        <v>66.205874457932026</v>
      </c>
    </row>
    <row r="1039" spans="1:66" x14ac:dyDescent="0.25">
      <c r="A1039" s="6">
        <v>79.7</v>
      </c>
      <c r="B1039" s="7" t="b">
        <v>1</v>
      </c>
      <c r="U1039" s="9"/>
      <c r="V1039" s="9"/>
      <c r="W1039" s="10"/>
      <c r="X1039" s="20"/>
      <c r="Y1039" s="20"/>
      <c r="Z1039" s="20"/>
      <c r="AA1039" s="20"/>
      <c r="AB1039" s="20"/>
      <c r="AC1039" s="20"/>
      <c r="AD1039" s="20"/>
      <c r="AE1039" s="20"/>
      <c r="AG1039" s="9"/>
      <c r="AH1039" s="9"/>
      <c r="AI1039" s="10"/>
      <c r="AJ1039" s="20"/>
      <c r="AK1039" s="20"/>
      <c r="AL1039" s="20"/>
      <c r="AM1039" s="20"/>
      <c r="AN1039" s="20"/>
      <c r="AO1039" s="20"/>
      <c r="AP1039" s="20"/>
      <c r="AQ1039" s="20"/>
      <c r="AS1039" s="9"/>
      <c r="AT1039" s="9"/>
      <c r="AU1039" s="10"/>
      <c r="AV1039" s="20"/>
      <c r="AW1039" s="20"/>
      <c r="AX1039" s="20"/>
      <c r="AY1039" s="20"/>
      <c r="AZ1039" s="20"/>
      <c r="BA1039" s="20"/>
      <c r="BB1039" s="20"/>
      <c r="BC1039" s="20"/>
      <c r="BE1039" s="20">
        <v>0.35331284153005466</v>
      </c>
      <c r="BF1039" s="9">
        <v>67.3</v>
      </c>
      <c r="BG1039" s="9">
        <v>65.640226603320329</v>
      </c>
      <c r="BH1039" s="9">
        <v>64.825059077988485</v>
      </c>
      <c r="BI1039" s="9">
        <v>30.174637381170111</v>
      </c>
      <c r="BJ1039" s="9">
        <v>66.842522780426393</v>
      </c>
      <c r="BK1039" s="9">
        <v>65.092422082518013</v>
      </c>
      <c r="BL1039" s="9">
        <v>62.432958786219402</v>
      </c>
      <c r="BM1039" s="9">
        <f ca="1"/>
        <v>64.815107201866653</v>
      </c>
      <c r="BN1039" s="9">
        <v>66.21619627600974</v>
      </c>
    </row>
    <row r="1040" spans="1:66" x14ac:dyDescent="0.25">
      <c r="A1040" s="6">
        <v>79.3</v>
      </c>
      <c r="B1040" s="7" t="b">
        <v>1</v>
      </c>
      <c r="U1040" s="9"/>
      <c r="V1040" s="9"/>
      <c r="W1040" s="10"/>
      <c r="X1040" s="20"/>
      <c r="Y1040" s="20"/>
      <c r="Z1040" s="20"/>
      <c r="AA1040" s="20"/>
      <c r="AB1040" s="20"/>
      <c r="AC1040" s="20"/>
      <c r="AD1040" s="20"/>
      <c r="AE1040" s="20"/>
      <c r="AG1040" s="9"/>
      <c r="AH1040" s="9"/>
      <c r="AI1040" s="10"/>
      <c r="AJ1040" s="20"/>
      <c r="AK1040" s="20"/>
      <c r="AL1040" s="20"/>
      <c r="AM1040" s="20"/>
      <c r="AN1040" s="20"/>
      <c r="AO1040" s="20"/>
      <c r="AP1040" s="20"/>
      <c r="AQ1040" s="20"/>
      <c r="AS1040" s="9"/>
      <c r="AT1040" s="9"/>
      <c r="AU1040" s="10"/>
      <c r="AV1040" s="20"/>
      <c r="AW1040" s="20"/>
      <c r="AX1040" s="20"/>
      <c r="AY1040" s="20"/>
      <c r="AZ1040" s="20"/>
      <c r="BA1040" s="20"/>
      <c r="BB1040" s="20"/>
      <c r="BC1040" s="20"/>
      <c r="BE1040" s="20">
        <v>0.35365437158469948</v>
      </c>
      <c r="BF1040" s="9">
        <v>67.3</v>
      </c>
      <c r="BG1040" s="9">
        <v>65.64897685576986</v>
      </c>
      <c r="BH1040" s="9">
        <v>64.833818526738966</v>
      </c>
      <c r="BI1040" s="9">
        <v>30.211206284130402</v>
      </c>
      <c r="BJ1040" s="9">
        <v>66.851410265801448</v>
      </c>
      <c r="BK1040" s="9">
        <v>65.101188212201549</v>
      </c>
      <c r="BL1040" s="9">
        <v>62.445611919978461</v>
      </c>
      <c r="BM1040" s="9">
        <f ca="1"/>
        <v>64.823142331986517</v>
      </c>
      <c r="BN1040" s="9">
        <v>66.22651387160677</v>
      </c>
    </row>
    <row r="1041" spans="1:66" x14ac:dyDescent="0.25">
      <c r="A1041" s="6">
        <v>79.2</v>
      </c>
      <c r="B1041" s="7" t="b">
        <v>1</v>
      </c>
      <c r="U1041" s="9"/>
      <c r="V1041" s="9"/>
      <c r="W1041" s="10"/>
      <c r="X1041" s="20"/>
      <c r="Y1041" s="20"/>
      <c r="Z1041" s="20"/>
      <c r="AA1041" s="20"/>
      <c r="AB1041" s="20"/>
      <c r="AC1041" s="20"/>
      <c r="AD1041" s="20"/>
      <c r="AE1041" s="20"/>
      <c r="AG1041" s="9"/>
      <c r="AH1041" s="9"/>
      <c r="AI1041" s="10"/>
      <c r="AJ1041" s="20"/>
      <c r="AK1041" s="20"/>
      <c r="AL1041" s="20"/>
      <c r="AM1041" s="20"/>
      <c r="AN1041" s="20"/>
      <c r="AO1041" s="20"/>
      <c r="AP1041" s="20"/>
      <c r="AQ1041" s="20"/>
      <c r="AS1041" s="9"/>
      <c r="AT1041" s="9"/>
      <c r="AU1041" s="10"/>
      <c r="AV1041" s="20"/>
      <c r="AW1041" s="20"/>
      <c r="AX1041" s="20"/>
      <c r="AY1041" s="20"/>
      <c r="AZ1041" s="20"/>
      <c r="BA1041" s="20"/>
      <c r="BB1041" s="20"/>
      <c r="BC1041" s="20"/>
      <c r="BE1041" s="20">
        <v>0.35399590163934425</v>
      </c>
      <c r="BF1041" s="9">
        <v>67.3</v>
      </c>
      <c r="BG1041" s="9">
        <v>65.657724090653204</v>
      </c>
      <c r="BH1041" s="9">
        <v>64.842576137755046</v>
      </c>
      <c r="BI1041" s="9">
        <v>30.247794515264395</v>
      </c>
      <c r="BJ1041" s="9">
        <v>66.860292869265095</v>
      </c>
      <c r="BK1041" s="9">
        <v>65.10995210951107</v>
      </c>
      <c r="BL1041" s="9">
        <v>62.458258945537679</v>
      </c>
      <c r="BM1041" s="9">
        <f ca="1"/>
        <v>64.831174466766328</v>
      </c>
      <c r="BN1041" s="9">
        <v>66.23682725413704</v>
      </c>
    </row>
    <row r="1042" spans="1:66" x14ac:dyDescent="0.25">
      <c r="A1042" s="6">
        <v>79.099999999999994</v>
      </c>
      <c r="B1042" s="7" t="b">
        <v>1</v>
      </c>
      <c r="U1042" s="9"/>
      <c r="V1042" s="9"/>
      <c r="W1042" s="10"/>
      <c r="X1042" s="20"/>
      <c r="Y1042" s="20"/>
      <c r="Z1042" s="20"/>
      <c r="AA1042" s="20"/>
      <c r="AB1042" s="20"/>
      <c r="AC1042" s="20"/>
      <c r="AD1042" s="20"/>
      <c r="AE1042" s="20"/>
      <c r="AG1042" s="9"/>
      <c r="AH1042" s="9"/>
      <c r="AI1042" s="10"/>
      <c r="AJ1042" s="20"/>
      <c r="AK1042" s="20"/>
      <c r="AL1042" s="20"/>
      <c r="AM1042" s="20"/>
      <c r="AN1042" s="20"/>
      <c r="AO1042" s="20"/>
      <c r="AP1042" s="20"/>
      <c r="AQ1042" s="20"/>
      <c r="AS1042" s="9"/>
      <c r="AT1042" s="9"/>
      <c r="AU1042" s="10"/>
      <c r="AV1042" s="20"/>
      <c r="AW1042" s="20"/>
      <c r="AX1042" s="20"/>
      <c r="AY1042" s="20"/>
      <c r="AZ1042" s="20"/>
      <c r="BA1042" s="20"/>
      <c r="BB1042" s="20"/>
      <c r="BC1042" s="20"/>
      <c r="BE1042" s="20">
        <v>0.35433743169398907</v>
      </c>
      <c r="BF1042" s="9">
        <v>67.3</v>
      </c>
      <c r="BG1042" s="9">
        <v>65.666468317424602</v>
      </c>
      <c r="BH1042" s="9">
        <v>64.851331919439858</v>
      </c>
      <c r="BI1042" s="9">
        <v>30.284402095014389</v>
      </c>
      <c r="BJ1042" s="9">
        <v>66.86917060250093</v>
      </c>
      <c r="BK1042" s="9">
        <v>65.118713783129294</v>
      </c>
      <c r="BL1042" s="9">
        <v>62.470899871734588</v>
      </c>
      <c r="BM1042" s="9">
        <f ca="1"/>
        <v>64.839203613988062</v>
      </c>
      <c r="BN1042" s="9">
        <v>66.247136432993258</v>
      </c>
    </row>
    <row r="1043" spans="1:66" x14ac:dyDescent="0.25">
      <c r="A1043" s="6">
        <v>79</v>
      </c>
      <c r="B1043" s="7" t="b">
        <v>1</v>
      </c>
      <c r="U1043" s="9"/>
      <c r="V1043" s="9"/>
      <c r="W1043" s="10"/>
      <c r="X1043" s="20"/>
      <c r="Y1043" s="20"/>
      <c r="Z1043" s="20"/>
      <c r="AA1043" s="20"/>
      <c r="AB1043" s="20"/>
      <c r="AC1043" s="20"/>
      <c r="AD1043" s="20"/>
      <c r="AE1043" s="20"/>
      <c r="AG1043" s="9"/>
      <c r="AH1043" s="9"/>
      <c r="AI1043" s="10"/>
      <c r="AJ1043" s="20"/>
      <c r="AK1043" s="20"/>
      <c r="AL1043" s="20"/>
      <c r="AM1043" s="20"/>
      <c r="AN1043" s="20"/>
      <c r="AO1043" s="20"/>
      <c r="AP1043" s="20"/>
      <c r="AQ1043" s="20"/>
      <c r="AS1043" s="9"/>
      <c r="AT1043" s="9"/>
      <c r="AU1043" s="10"/>
      <c r="AV1043" s="20"/>
      <c r="AW1043" s="20"/>
      <c r="AX1043" s="20"/>
      <c r="AY1043" s="20"/>
      <c r="AZ1043" s="20"/>
      <c r="BA1043" s="20"/>
      <c r="BB1043" s="20"/>
      <c r="BC1043" s="20"/>
      <c r="BE1043" s="20">
        <v>0.35467896174863389</v>
      </c>
      <c r="BF1043" s="9">
        <v>67.3</v>
      </c>
      <c r="BG1043" s="9">
        <v>65.675209545518442</v>
      </c>
      <c r="BH1043" s="9">
        <v>64.860085880181529</v>
      </c>
      <c r="BI1043" s="9">
        <v>30.321029043855091</v>
      </c>
      <c r="BJ1043" s="9">
        <v>66.878043477163942</v>
      </c>
      <c r="BK1043" s="9">
        <v>65.127473241722626</v>
      </c>
      <c r="BL1043" s="9">
        <v>62.483534707385402</v>
      </c>
      <c r="BM1043" s="9">
        <f ca="1"/>
        <v>64.847229781416715</v>
      </c>
      <c r="BN1043" s="9">
        <v>66.257441417546872</v>
      </c>
    </row>
    <row r="1044" spans="1:66" x14ac:dyDescent="0.25">
      <c r="A1044" s="6">
        <v>78.7</v>
      </c>
      <c r="B1044" s="7" t="b">
        <v>1</v>
      </c>
      <c r="U1044" s="9"/>
      <c r="V1044" s="9"/>
      <c r="W1044" s="10"/>
      <c r="X1044" s="20"/>
      <c r="Y1044" s="20"/>
      <c r="Z1044" s="20"/>
      <c r="AA1044" s="20"/>
      <c r="AB1044" s="20"/>
      <c r="AC1044" s="20"/>
      <c r="AD1044" s="20"/>
      <c r="AE1044" s="20"/>
      <c r="AG1044" s="9"/>
      <c r="AH1044" s="9"/>
      <c r="AI1044" s="10"/>
      <c r="AJ1044" s="20"/>
      <c r="AK1044" s="20"/>
      <c r="AL1044" s="20"/>
      <c r="AM1044" s="20"/>
      <c r="AN1044" s="20"/>
      <c r="AO1044" s="20"/>
      <c r="AP1044" s="20"/>
      <c r="AQ1044" s="20"/>
      <c r="AS1044" s="9"/>
      <c r="AT1044" s="9"/>
      <c r="AU1044" s="10"/>
      <c r="AV1044" s="20"/>
      <c r="AW1044" s="20"/>
      <c r="AX1044" s="20"/>
      <c r="AY1044" s="20"/>
      <c r="AZ1044" s="20"/>
      <c r="BA1044" s="20"/>
      <c r="BB1044" s="20"/>
      <c r="BC1044" s="20"/>
      <c r="BE1044" s="20">
        <v>0.35502049180327871</v>
      </c>
      <c r="BF1044" s="9">
        <v>67.3</v>
      </c>
      <c r="BG1044" s="9">
        <v>65.683947784349229</v>
      </c>
      <c r="BH1044" s="9">
        <v>64.868838028353778</v>
      </c>
      <c r="BI1044" s="9">
        <v>30.357675382293756</v>
      </c>
      <c r="BJ1044" s="9">
        <v>66.886911504880558</v>
      </c>
      <c r="BK1044" s="9">
        <v>65.136230493941284</v>
      </c>
      <c r="BL1044" s="9">
        <v>62.49616346128515</v>
      </c>
      <c r="BM1044" s="9">
        <f ca="1"/>
        <v>64.855252976800429</v>
      </c>
      <c r="BN1044" s="9">
        <v>66.267742217148225</v>
      </c>
    </row>
    <row r="1045" spans="1:66" x14ac:dyDescent="0.25">
      <c r="A1045" s="6">
        <v>78.2</v>
      </c>
      <c r="B1045" s="7" t="b">
        <v>1</v>
      </c>
      <c r="U1045" s="9"/>
      <c r="V1045" s="9"/>
      <c r="W1045" s="10"/>
      <c r="X1045" s="20"/>
      <c r="Y1045" s="20"/>
      <c r="Z1045" s="20"/>
      <c r="AA1045" s="20"/>
      <c r="AB1045" s="20"/>
      <c r="AC1045" s="20"/>
      <c r="AD1045" s="20"/>
      <c r="AE1045" s="20"/>
      <c r="AG1045" s="9"/>
      <c r="AH1045" s="9"/>
      <c r="AI1045" s="10"/>
      <c r="AJ1045" s="20"/>
      <c r="AK1045" s="20"/>
      <c r="AL1045" s="20"/>
      <c r="AM1045" s="20"/>
      <c r="AN1045" s="20"/>
      <c r="AO1045" s="20"/>
      <c r="AP1045" s="20"/>
      <c r="AQ1045" s="20"/>
      <c r="AS1045" s="9"/>
      <c r="AT1045" s="9"/>
      <c r="AU1045" s="10"/>
      <c r="AV1045" s="20"/>
      <c r="AW1045" s="20"/>
      <c r="AX1045" s="20"/>
      <c r="AY1045" s="20"/>
      <c r="AZ1045" s="20"/>
      <c r="BA1045" s="20"/>
      <c r="BB1045" s="20"/>
      <c r="BC1045" s="20"/>
      <c r="BE1045" s="20">
        <v>0.35536202185792348</v>
      </c>
      <c r="BF1045" s="9">
        <v>67.400000000000006</v>
      </c>
      <c r="BG1045" s="9">
        <v>65.692683043311817</v>
      </c>
      <c r="BH1045" s="9">
        <v>64.877588372315628</v>
      </c>
      <c r="BI1045" s="9">
        <v>30.394341130870213</v>
      </c>
      <c r="BJ1045" s="9">
        <v>66.895774697248825</v>
      </c>
      <c r="BK1045" s="9">
        <v>65.144985548419314</v>
      </c>
      <c r="BL1045" s="9">
        <v>62.508786142207697</v>
      </c>
      <c r="BM1045" s="9">
        <f ca="1"/>
        <v>64.863273207870577</v>
      </c>
      <c r="BN1045" s="9">
        <v>66.278038841126673</v>
      </c>
    </row>
    <row r="1046" spans="1:66" x14ac:dyDescent="0.25">
      <c r="A1046" s="6">
        <v>73.599999999999994</v>
      </c>
      <c r="B1046" s="7" t="b">
        <v>1</v>
      </c>
      <c r="U1046" s="9"/>
      <c r="V1046" s="9"/>
      <c r="W1046" s="10"/>
      <c r="X1046" s="20"/>
      <c r="Y1046" s="20"/>
      <c r="Z1046" s="20"/>
      <c r="AA1046" s="20"/>
      <c r="AB1046" s="20"/>
      <c r="AC1046" s="20"/>
      <c r="AD1046" s="20"/>
      <c r="AE1046" s="20"/>
      <c r="AG1046" s="9"/>
      <c r="AH1046" s="9"/>
      <c r="AI1046" s="10"/>
      <c r="AJ1046" s="20"/>
      <c r="AK1046" s="20"/>
      <c r="AL1046" s="20"/>
      <c r="AM1046" s="20"/>
      <c r="AN1046" s="20"/>
      <c r="AO1046" s="20"/>
      <c r="AP1046" s="20"/>
      <c r="AQ1046" s="20"/>
      <c r="AS1046" s="9"/>
      <c r="AT1046" s="9"/>
      <c r="AU1046" s="10"/>
      <c r="AV1046" s="20"/>
      <c r="AW1046" s="20"/>
      <c r="AX1046" s="20"/>
      <c r="AY1046" s="20"/>
      <c r="AZ1046" s="20"/>
      <c r="BA1046" s="20"/>
      <c r="BB1046" s="20"/>
      <c r="BC1046" s="20"/>
      <c r="BE1046" s="20">
        <v>0.35570355191256831</v>
      </c>
      <c r="BF1046" s="9">
        <v>67.400000000000006</v>
      </c>
      <c r="BG1046" s="9">
        <v>65.701415331781419</v>
      </c>
      <c r="BH1046" s="9">
        <v>64.886336920411722</v>
      </c>
      <c r="BI1046" s="9">
        <v>30.431026310156955</v>
      </c>
      <c r="BJ1046" s="9">
        <v>66.904633065838482</v>
      </c>
      <c r="BK1046" s="9">
        <v>65.153738413774704</v>
      </c>
      <c r="BL1046" s="9">
        <v>62.521402758905836</v>
      </c>
      <c r="BM1046" s="9">
        <f ca="1"/>
        <v>64.871290482341777</v>
      </c>
      <c r="BN1046" s="9">
        <v>66.28833129879051</v>
      </c>
    </row>
    <row r="1047" spans="1:66" x14ac:dyDescent="0.25">
      <c r="A1047" s="6">
        <v>73.5</v>
      </c>
      <c r="B1047" s="7" t="b">
        <v>1</v>
      </c>
      <c r="U1047" s="9"/>
      <c r="V1047" s="9"/>
      <c r="W1047" s="10"/>
      <c r="X1047" s="20"/>
      <c r="Y1047" s="20"/>
      <c r="Z1047" s="20"/>
      <c r="AA1047" s="20"/>
      <c r="AB1047" s="20"/>
      <c r="AC1047" s="20"/>
      <c r="AD1047" s="20"/>
      <c r="AE1047" s="20"/>
      <c r="AG1047" s="9"/>
      <c r="AH1047" s="9"/>
      <c r="AI1047" s="10"/>
      <c r="AJ1047" s="20"/>
      <c r="AK1047" s="20"/>
      <c r="AL1047" s="20"/>
      <c r="AM1047" s="20"/>
      <c r="AN1047" s="20"/>
      <c r="AO1047" s="20"/>
      <c r="AP1047" s="20"/>
      <c r="AQ1047" s="20"/>
      <c r="AS1047" s="9"/>
      <c r="AT1047" s="9"/>
      <c r="AU1047" s="10"/>
      <c r="AV1047" s="20"/>
      <c r="AW1047" s="20"/>
      <c r="AX1047" s="20"/>
      <c r="AY1047" s="20"/>
      <c r="AZ1047" s="20"/>
      <c r="BA1047" s="20"/>
      <c r="BB1047" s="20"/>
      <c r="BC1047" s="20"/>
      <c r="BE1047" s="20">
        <v>0.35604508196721313</v>
      </c>
      <c r="BF1047" s="9">
        <v>67.400000000000006</v>
      </c>
      <c r="BG1047" s="9">
        <v>65.710144659113652</v>
      </c>
      <c r="BH1047" s="9">
        <v>64.895083680972249</v>
      </c>
      <c r="BI1047" s="9">
        <v>30.467730940759186</v>
      </c>
      <c r="BJ1047" s="9">
        <v>66.913486622191058</v>
      </c>
      <c r="BK1047" s="9">
        <v>65.162489098609456</v>
      </c>
      <c r="BL1047" s="9">
        <v>62.534013320111342</v>
      </c>
      <c r="BM1047" s="9">
        <f ca="1"/>
        <v>64.879304807912007</v>
      </c>
      <c r="BN1047" s="9">
        <v>66.298619599427241</v>
      </c>
    </row>
    <row r="1048" spans="1:66" x14ac:dyDescent="0.25">
      <c r="A1048" s="6">
        <v>73.3</v>
      </c>
      <c r="B1048" s="7" t="b">
        <v>1</v>
      </c>
      <c r="U1048" s="9"/>
      <c r="V1048" s="9"/>
      <c r="W1048" s="10"/>
      <c r="X1048" s="20"/>
      <c r="Y1048" s="20"/>
      <c r="Z1048" s="20"/>
      <c r="AA1048" s="20"/>
      <c r="AB1048" s="20"/>
      <c r="AC1048" s="20"/>
      <c r="AD1048" s="20"/>
      <c r="AE1048" s="20"/>
      <c r="AG1048" s="9"/>
      <c r="AH1048" s="9"/>
      <c r="AI1048" s="10"/>
      <c r="AJ1048" s="20"/>
      <c r="AK1048" s="20"/>
      <c r="AL1048" s="20"/>
      <c r="AM1048" s="20"/>
      <c r="AN1048" s="20"/>
      <c r="AO1048" s="20"/>
      <c r="AP1048" s="20"/>
      <c r="AQ1048" s="20"/>
      <c r="AS1048" s="9"/>
      <c r="AT1048" s="9"/>
      <c r="AU1048" s="10"/>
      <c r="AV1048" s="20"/>
      <c r="AW1048" s="20"/>
      <c r="AX1048" s="20"/>
      <c r="AY1048" s="20"/>
      <c r="AZ1048" s="20"/>
      <c r="BA1048" s="20"/>
      <c r="BB1048" s="20"/>
      <c r="BC1048" s="20"/>
      <c r="BE1048" s="20">
        <v>0.3563866120218579</v>
      </c>
      <c r="BF1048" s="9">
        <v>67.400000000000006</v>
      </c>
      <c r="BG1048" s="9">
        <v>65.718871034644721</v>
      </c>
      <c r="BH1048" s="9">
        <v>64.903828662312975</v>
      </c>
      <c r="BI1048" s="9">
        <v>30.504455043314888</v>
      </c>
      <c r="BJ1048" s="9">
        <v>66.922335377820048</v>
      </c>
      <c r="BK1048" s="9">
        <v>65.171237611509625</v>
      </c>
      <c r="BL1048" s="9">
        <v>62.546617834535084</v>
      </c>
      <c r="BM1048" s="9">
        <f ca="1"/>
        <v>64.887316192262645</v>
      </c>
      <c r="BN1048" s="9">
        <v>66.308903752303507</v>
      </c>
    </row>
    <row r="1049" spans="1:66" x14ac:dyDescent="0.25">
      <c r="A1049" s="6">
        <v>73.099999999999994</v>
      </c>
      <c r="B1049" s="7" t="b">
        <v>1</v>
      </c>
      <c r="U1049" s="9"/>
      <c r="V1049" s="9"/>
      <c r="W1049" s="10"/>
      <c r="X1049" s="20"/>
      <c r="Y1049" s="20"/>
      <c r="Z1049" s="20"/>
      <c r="AA1049" s="20"/>
      <c r="AB1049" s="20"/>
      <c r="AC1049" s="20"/>
      <c r="AD1049" s="20"/>
      <c r="AE1049" s="20"/>
      <c r="AG1049" s="9"/>
      <c r="AH1049" s="9"/>
      <c r="AI1049" s="10"/>
      <c r="AJ1049" s="20"/>
      <c r="AK1049" s="20"/>
      <c r="AL1049" s="20"/>
      <c r="AM1049" s="20"/>
      <c r="AN1049" s="20"/>
      <c r="AO1049" s="20"/>
      <c r="AP1049" s="20"/>
      <c r="AQ1049" s="20"/>
      <c r="AS1049" s="9"/>
      <c r="AT1049" s="9"/>
      <c r="AU1049" s="10"/>
      <c r="AV1049" s="20"/>
      <c r="AW1049" s="20"/>
      <c r="AX1049" s="20"/>
      <c r="AY1049" s="20"/>
      <c r="AZ1049" s="20"/>
      <c r="BA1049" s="20"/>
      <c r="BB1049" s="20"/>
      <c r="BC1049" s="20"/>
      <c r="BE1049" s="20">
        <v>0.35672814207650272</v>
      </c>
      <c r="BF1049" s="9">
        <v>67.400000000000006</v>
      </c>
      <c r="BG1049" s="9">
        <v>65.727594467691432</v>
      </c>
      <c r="BH1049" s="9">
        <v>64.912571872735555</v>
      </c>
      <c r="BI1049" s="9">
        <v>30.541198638494947</v>
      </c>
      <c r="BJ1049" s="9">
        <v>66.931179344210975</v>
      </c>
      <c r="BK1049" s="9">
        <v>65.179983961045437</v>
      </c>
      <c r="BL1049" s="9">
        <v>62.55921631086705</v>
      </c>
      <c r="BM1049" s="9">
        <f ca="1"/>
        <v>64.895324643058572</v>
      </c>
      <c r="BN1049" s="9">
        <v>66.319183766665319</v>
      </c>
    </row>
    <row r="1050" spans="1:66" x14ac:dyDescent="0.25">
      <c r="A1050" s="6">
        <v>72.900000000000006</v>
      </c>
      <c r="B1050" s="7" t="b">
        <v>1</v>
      </c>
      <c r="U1050" s="9"/>
      <c r="V1050" s="9"/>
      <c r="W1050" s="10"/>
      <c r="X1050" s="20"/>
      <c r="Y1050" s="20"/>
      <c r="Z1050" s="20"/>
      <c r="AA1050" s="20"/>
      <c r="AB1050" s="20"/>
      <c r="AC1050" s="20"/>
      <c r="AD1050" s="20"/>
      <c r="AE1050" s="20"/>
      <c r="AG1050" s="9"/>
      <c r="AH1050" s="9"/>
      <c r="AI1050" s="10"/>
      <c r="AJ1050" s="20"/>
      <c r="AK1050" s="20"/>
      <c r="AL1050" s="20"/>
      <c r="AM1050" s="20"/>
      <c r="AN1050" s="20"/>
      <c r="AO1050" s="20"/>
      <c r="AP1050" s="20"/>
      <c r="AQ1050" s="20"/>
      <c r="AS1050" s="9"/>
      <c r="AT1050" s="9"/>
      <c r="AU1050" s="10"/>
      <c r="AV1050" s="20"/>
      <c r="AW1050" s="20"/>
      <c r="AX1050" s="20"/>
      <c r="AY1050" s="20"/>
      <c r="AZ1050" s="20"/>
      <c r="BA1050" s="20"/>
      <c r="BB1050" s="20"/>
      <c r="BC1050" s="20"/>
      <c r="BE1050" s="20">
        <v>0.35706967213114754</v>
      </c>
      <c r="BF1050" s="9">
        <v>67.400000000000006</v>
      </c>
      <c r="BG1050" s="9">
        <v>65.736314967551294</v>
      </c>
      <c r="BH1050" s="9">
        <v>64.921313320527275</v>
      </c>
      <c r="BI1050" s="9">
        <v>30.577961747003158</v>
      </c>
      <c r="BJ1050" s="9">
        <v>66.940018532821512</v>
      </c>
      <c r="BK1050" s="9">
        <v>65.188728155771315</v>
      </c>
      <c r="BL1050" s="9">
        <v>62.571808757776431</v>
      </c>
      <c r="BM1050" s="9">
        <f ca="1"/>
        <v>64.90333016794817</v>
      </c>
      <c r="BN1050" s="9">
        <v>66.329459651737949</v>
      </c>
    </row>
    <row r="1051" spans="1:66" x14ac:dyDescent="0.25">
      <c r="A1051" s="6">
        <v>72.599999999999994</v>
      </c>
      <c r="B1051" s="7" t="b">
        <v>1</v>
      </c>
      <c r="U1051" s="9"/>
      <c r="V1051" s="9"/>
      <c r="W1051" s="10"/>
      <c r="X1051" s="20"/>
      <c r="Y1051" s="20"/>
      <c r="Z1051" s="20"/>
      <c r="AA1051" s="20"/>
      <c r="AB1051" s="20"/>
      <c r="AC1051" s="20"/>
      <c r="AD1051" s="20"/>
      <c r="AE1051" s="20"/>
      <c r="AG1051" s="9"/>
      <c r="AH1051" s="9"/>
      <c r="AI1051" s="10"/>
      <c r="AJ1051" s="20"/>
      <c r="AK1051" s="20"/>
      <c r="AL1051" s="20"/>
      <c r="AM1051" s="20"/>
      <c r="AN1051" s="20"/>
      <c r="AO1051" s="20"/>
      <c r="AP1051" s="20"/>
      <c r="AQ1051" s="20"/>
      <c r="AS1051" s="9"/>
      <c r="AT1051" s="9"/>
      <c r="AU1051" s="10"/>
      <c r="AV1051" s="20"/>
      <c r="AW1051" s="20"/>
      <c r="AX1051" s="20"/>
      <c r="AY1051" s="20"/>
      <c r="AZ1051" s="20"/>
      <c r="BA1051" s="20"/>
      <c r="BB1051" s="20"/>
      <c r="BC1051" s="20"/>
      <c r="BE1051" s="20">
        <v>0.35741120218579236</v>
      </c>
      <c r="BF1051" s="9">
        <v>67.400000000000006</v>
      </c>
      <c r="BG1051" s="9">
        <v>65.745032543502603</v>
      </c>
      <c r="BH1051" s="9">
        <v>64.930053013961356</v>
      </c>
      <c r="BI1051" s="9">
        <v>30.614744389576327</v>
      </c>
      <c r="BJ1051" s="9">
        <v>66.948852955081591</v>
      </c>
      <c r="BK1051" s="9">
        <v>65.197470204226036</v>
      </c>
      <c r="BL1051" s="9">
        <v>62.584395183911688</v>
      </c>
      <c r="BM1051" s="9">
        <f ca="1"/>
        <v>64.911332774563476</v>
      </c>
      <c r="BN1051" s="9">
        <v>66.339731416726181</v>
      </c>
    </row>
    <row r="1052" spans="1:66" x14ac:dyDescent="0.25">
      <c r="A1052" s="6">
        <v>72.400000000000006</v>
      </c>
      <c r="B1052" s="7" t="b">
        <v>1</v>
      </c>
      <c r="U1052" s="9"/>
      <c r="V1052" s="9"/>
      <c r="W1052" s="10"/>
      <c r="X1052" s="20"/>
      <c r="Y1052" s="20"/>
      <c r="Z1052" s="20"/>
      <c r="AA1052" s="20"/>
      <c r="AB1052" s="20"/>
      <c r="AC1052" s="20"/>
      <c r="AD1052" s="20"/>
      <c r="AE1052" s="20"/>
      <c r="AG1052" s="9"/>
      <c r="AH1052" s="9"/>
      <c r="AI1052" s="10"/>
      <c r="AJ1052" s="20"/>
      <c r="AK1052" s="20"/>
      <c r="AL1052" s="20"/>
      <c r="AM1052" s="20"/>
      <c r="AN1052" s="20"/>
      <c r="AO1052" s="20"/>
      <c r="AP1052" s="20"/>
      <c r="AQ1052" s="20"/>
      <c r="AS1052" s="9"/>
      <c r="AT1052" s="9"/>
      <c r="AU1052" s="10"/>
      <c r="AV1052" s="20"/>
      <c r="AW1052" s="20"/>
      <c r="AX1052" s="20"/>
      <c r="AY1052" s="20"/>
      <c r="AZ1052" s="20"/>
      <c r="BA1052" s="20"/>
      <c r="BB1052" s="20"/>
      <c r="BC1052" s="20"/>
      <c r="BE1052" s="20">
        <v>0.35775273224043713</v>
      </c>
      <c r="BF1052" s="9">
        <v>67.400000000000006</v>
      </c>
      <c r="BG1052" s="9">
        <v>65.75374720480454</v>
      </c>
      <c r="BH1052" s="9">
        <v>64.938790961296974</v>
      </c>
      <c r="BI1052" s="9">
        <v>30.65154658698431</v>
      </c>
      <c r="BJ1052" s="9">
        <v>66.957682622393563</v>
      </c>
      <c r="BK1052" s="9">
        <v>65.206210114932688</v>
      </c>
      <c r="BL1052" s="9">
        <v>62.596975597900638</v>
      </c>
      <c r="BM1052" s="9">
        <f ca="1"/>
        <v>64.919332470520189</v>
      </c>
      <c r="BN1052" s="9">
        <v>66.349999070814263</v>
      </c>
    </row>
    <row r="1053" spans="1:66" x14ac:dyDescent="0.25">
      <c r="A1053" s="6">
        <v>72.099999999999994</v>
      </c>
      <c r="B1053" s="7" t="b">
        <v>1</v>
      </c>
      <c r="U1053" s="9"/>
      <c r="V1053" s="9"/>
      <c r="W1053" s="10"/>
      <c r="X1053" s="20"/>
      <c r="Y1053" s="20"/>
      <c r="Z1053" s="20"/>
      <c r="AA1053" s="20"/>
      <c r="AB1053" s="20"/>
      <c r="AC1053" s="20"/>
      <c r="AD1053" s="20"/>
      <c r="AE1053" s="20"/>
      <c r="AG1053" s="9"/>
      <c r="AH1053" s="9"/>
      <c r="AI1053" s="10"/>
      <c r="AJ1053" s="20"/>
      <c r="AK1053" s="20"/>
      <c r="AL1053" s="20"/>
      <c r="AM1053" s="20"/>
      <c r="AN1053" s="20"/>
      <c r="AO1053" s="20"/>
      <c r="AP1053" s="20"/>
      <c r="AQ1053" s="20"/>
      <c r="AS1053" s="9"/>
      <c r="AT1053" s="9"/>
      <c r="AU1053" s="10"/>
      <c r="AV1053" s="20"/>
      <c r="AW1053" s="20"/>
      <c r="AX1053" s="20"/>
      <c r="AY1053" s="20"/>
      <c r="AZ1053" s="20"/>
      <c r="BA1053" s="20"/>
      <c r="BB1053" s="20"/>
      <c r="BC1053" s="20"/>
      <c r="BE1053" s="20">
        <v>0.35809426229508196</v>
      </c>
      <c r="BF1053" s="9">
        <v>67.400000000000006</v>
      </c>
      <c r="BG1053" s="9">
        <v>65.762458960697245</v>
      </c>
      <c r="BH1053" s="9">
        <v>64.947527170779239</v>
      </c>
      <c r="BI1053" s="9">
        <v>30.688368360030147</v>
      </c>
      <c r="BJ1053" s="9">
        <v>66.966507546132192</v>
      </c>
      <c r="BK1053" s="9">
        <v>65.214947896398812</v>
      </c>
      <c r="BL1053" s="9">
        <v>62.60955000835051</v>
      </c>
      <c r="BM1053" s="9">
        <f ca="1"/>
        <v>64.927329263417732</v>
      </c>
      <c r="BN1053" s="9">
        <v>66.360262623166108</v>
      </c>
    </row>
    <row r="1054" spans="1:66" x14ac:dyDescent="0.25">
      <c r="A1054" s="6">
        <v>71.900000000000006</v>
      </c>
      <c r="B1054" s="7" t="b">
        <v>1</v>
      </c>
      <c r="U1054" s="9"/>
      <c r="V1054" s="9"/>
      <c r="W1054" s="10"/>
      <c r="X1054" s="20"/>
      <c r="Y1054" s="20"/>
      <c r="Z1054" s="20"/>
      <c r="AA1054" s="20"/>
      <c r="AB1054" s="20"/>
      <c r="AC1054" s="20"/>
      <c r="AD1054" s="20"/>
      <c r="AE1054" s="20"/>
      <c r="AG1054" s="9"/>
      <c r="AH1054" s="9"/>
      <c r="AI1054" s="10"/>
      <c r="AJ1054" s="20"/>
      <c r="AK1054" s="20"/>
      <c r="AL1054" s="20"/>
      <c r="AM1054" s="20"/>
      <c r="AN1054" s="20"/>
      <c r="AO1054" s="20"/>
      <c r="AP1054" s="20"/>
      <c r="AQ1054" s="20"/>
      <c r="AS1054" s="9"/>
      <c r="AT1054" s="9"/>
      <c r="AU1054" s="10"/>
      <c r="AV1054" s="20"/>
      <c r="AW1054" s="20"/>
      <c r="AX1054" s="20"/>
      <c r="AY1054" s="20"/>
      <c r="AZ1054" s="20"/>
      <c r="BA1054" s="20"/>
      <c r="BB1054" s="20"/>
      <c r="BC1054" s="20"/>
      <c r="BE1054" s="20">
        <v>0.35843579234972678</v>
      </c>
      <c r="BF1054" s="9">
        <v>67.5</v>
      </c>
      <c r="BG1054" s="9">
        <v>65.771167820401871</v>
      </c>
      <c r="BH1054" s="9">
        <v>64.956261650639306</v>
      </c>
      <c r="BI1054" s="9">
        <v>30.725209729550045</v>
      </c>
      <c r="BJ1054" s="9">
        <v>66.975327737644918</v>
      </c>
      <c r="BK1054" s="9">
        <v>65.223683557116487</v>
      </c>
      <c r="BL1054" s="9">
        <v>62.622118423848022</v>
      </c>
      <c r="BM1054" s="9">
        <f ca="1"/>
        <v>64.935323160839388</v>
      </c>
      <c r="BN1054" s="9">
        <v>66.370522082925277</v>
      </c>
    </row>
    <row r="1055" spans="1:66" x14ac:dyDescent="0.25">
      <c r="A1055" s="6">
        <v>71.7</v>
      </c>
      <c r="B1055" s="7" t="b">
        <v>1</v>
      </c>
      <c r="U1055" s="9"/>
      <c r="V1055" s="9"/>
      <c r="W1055" s="10"/>
      <c r="X1055" s="20"/>
      <c r="Y1055" s="20"/>
      <c r="Z1055" s="20"/>
      <c r="AA1055" s="20"/>
      <c r="AB1055" s="20"/>
      <c r="AC1055" s="20"/>
      <c r="AD1055" s="20"/>
      <c r="AE1055" s="20"/>
      <c r="AG1055" s="9"/>
      <c r="AH1055" s="9"/>
      <c r="AI1055" s="10"/>
      <c r="AJ1055" s="20"/>
      <c r="AK1055" s="20"/>
      <c r="AL1055" s="20"/>
      <c r="AM1055" s="20"/>
      <c r="AN1055" s="20"/>
      <c r="AO1055" s="20"/>
      <c r="AP1055" s="20"/>
      <c r="AQ1055" s="20"/>
      <c r="AS1055" s="9"/>
      <c r="AT1055" s="9"/>
      <c r="AU1055" s="10"/>
      <c r="AV1055" s="20"/>
      <c r="AW1055" s="20"/>
      <c r="AX1055" s="20"/>
      <c r="AY1055" s="20"/>
      <c r="AZ1055" s="20"/>
      <c r="BA1055" s="20"/>
      <c r="BB1055" s="20"/>
      <c r="BC1055" s="20"/>
      <c r="BE1055" s="20">
        <v>0.3587773224043716</v>
      </c>
      <c r="BF1055" s="9">
        <v>67.5</v>
      </c>
      <c r="BG1055" s="9">
        <v>65.779873793120714</v>
      </c>
      <c r="BH1055" s="9">
        <v>64.964994409094558</v>
      </c>
      <c r="BI1055" s="9">
        <v>30.762070716413533</v>
      </c>
      <c r="BJ1055" s="9">
        <v>66.984143208251837</v>
      </c>
      <c r="BK1055" s="9">
        <v>65.232417105562376</v>
      </c>
      <c r="BL1055" s="9">
        <v>62.63468085295942</v>
      </c>
      <c r="BM1055" s="9">
        <f ca="1"/>
        <v>64.943314170352267</v>
      </c>
      <c r="BN1055" s="9">
        <v>66.380777459215068</v>
      </c>
    </row>
    <row r="1056" spans="1:66" x14ac:dyDescent="0.25">
      <c r="A1056" s="6">
        <v>71.5</v>
      </c>
      <c r="B1056" s="7" t="b">
        <v>1</v>
      </c>
      <c r="U1056" s="9"/>
      <c r="V1056" s="9"/>
      <c r="W1056" s="10"/>
      <c r="X1056" s="20"/>
      <c r="Y1056" s="20"/>
      <c r="Z1056" s="20"/>
      <c r="AA1056" s="20"/>
      <c r="AB1056" s="20"/>
      <c r="AC1056" s="20"/>
      <c r="AD1056" s="20"/>
      <c r="AE1056" s="20"/>
      <c r="AG1056" s="9"/>
      <c r="AH1056" s="9"/>
      <c r="AI1056" s="10"/>
      <c r="AJ1056" s="20"/>
      <c r="AK1056" s="20"/>
      <c r="AL1056" s="20"/>
      <c r="AM1056" s="20"/>
      <c r="AN1056" s="20"/>
      <c r="AO1056" s="20"/>
      <c r="AP1056" s="20"/>
      <c r="AQ1056" s="20"/>
      <c r="AS1056" s="9"/>
      <c r="AT1056" s="9"/>
      <c r="AU1056" s="10"/>
      <c r="AV1056" s="20"/>
      <c r="AW1056" s="20"/>
      <c r="AX1056" s="20"/>
      <c r="AY1056" s="20"/>
      <c r="AZ1056" s="20"/>
      <c r="BA1056" s="20"/>
      <c r="BB1056" s="20"/>
      <c r="BC1056" s="20"/>
      <c r="BE1056" s="20">
        <v>0.35911885245901637</v>
      </c>
      <c r="BF1056" s="9">
        <v>67.5</v>
      </c>
      <c r="BG1056" s="9">
        <v>65.788576888037269</v>
      </c>
      <c r="BH1056" s="9">
        <v>64.973725454348539</v>
      </c>
      <c r="BI1056" s="9">
        <v>30.79895134152348</v>
      </c>
      <c r="BJ1056" s="9">
        <v>66.992953969245889</v>
      </c>
      <c r="BK1056" s="9">
        <v>65.241148550197778</v>
      </c>
      <c r="BL1056" s="9">
        <v>62.647237304230572</v>
      </c>
      <c r="BM1056" s="9">
        <f ca="1"/>
        <v>64.951302299507446</v>
      </c>
      <c r="BN1056" s="9">
        <v>66.3910287611386</v>
      </c>
    </row>
    <row r="1057" spans="1:66" x14ac:dyDescent="0.25">
      <c r="A1057" s="6">
        <v>73</v>
      </c>
      <c r="B1057" s="7" t="b">
        <v>1</v>
      </c>
      <c r="U1057" s="9"/>
      <c r="V1057" s="9"/>
      <c r="W1057" s="10"/>
      <c r="X1057" s="20"/>
      <c r="Y1057" s="20"/>
      <c r="Z1057" s="20"/>
      <c r="AA1057" s="20"/>
      <c r="AB1057" s="20"/>
      <c r="AC1057" s="20"/>
      <c r="AD1057" s="20"/>
      <c r="AE1057" s="20"/>
      <c r="AG1057" s="9"/>
      <c r="AH1057" s="9"/>
      <c r="AI1057" s="10"/>
      <c r="AJ1057" s="20"/>
      <c r="AK1057" s="20"/>
      <c r="AL1057" s="20"/>
      <c r="AM1057" s="20"/>
      <c r="AN1057" s="20"/>
      <c r="AO1057" s="20"/>
      <c r="AP1057" s="20"/>
      <c r="AQ1057" s="20"/>
      <c r="AS1057" s="9"/>
      <c r="AT1057" s="9"/>
      <c r="AU1057" s="10"/>
      <c r="AV1057" s="20"/>
      <c r="AW1057" s="20"/>
      <c r="AX1057" s="20"/>
      <c r="AY1057" s="20"/>
      <c r="AZ1057" s="20"/>
      <c r="BA1057" s="20"/>
      <c r="BB1057" s="20"/>
      <c r="BC1057" s="20"/>
      <c r="BE1057" s="20">
        <v>0.35946038251366119</v>
      </c>
      <c r="BF1057" s="9">
        <v>67.5</v>
      </c>
      <c r="BG1057" s="9">
        <v>65.797277114316302</v>
      </c>
      <c r="BH1057" s="9">
        <v>64.982454794591078</v>
      </c>
      <c r="BI1057" s="9">
        <v>30.835851625816201</v>
      </c>
      <c r="BJ1057" s="9">
        <v>67.001760031892928</v>
      </c>
      <c r="BK1057" s="9">
        <v>65.249877899468714</v>
      </c>
      <c r="BL1057" s="9">
        <v>62.659787786187074</v>
      </c>
      <c r="BM1057" s="9">
        <f ca="1"/>
        <v>64.959287555840021</v>
      </c>
      <c r="BN1057" s="9">
        <v>66.401275997778981</v>
      </c>
    </row>
    <row r="1058" spans="1:66" x14ac:dyDescent="0.25">
      <c r="A1058" s="6">
        <v>71.099999999999994</v>
      </c>
      <c r="B1058" s="7" t="b">
        <v>1</v>
      </c>
      <c r="U1058" s="9"/>
      <c r="V1058" s="9"/>
      <c r="W1058" s="10"/>
      <c r="X1058" s="20"/>
      <c r="Y1058" s="20"/>
      <c r="Z1058" s="20"/>
      <c r="AA1058" s="20"/>
      <c r="AB1058" s="20"/>
      <c r="AC1058" s="20"/>
      <c r="AD1058" s="20"/>
      <c r="AE1058" s="20"/>
      <c r="AG1058" s="9"/>
      <c r="AH1058" s="9"/>
      <c r="AI1058" s="10"/>
      <c r="AJ1058" s="20"/>
      <c r="AK1058" s="20"/>
      <c r="AL1058" s="20"/>
      <c r="AM1058" s="20"/>
      <c r="AN1058" s="20"/>
      <c r="AO1058" s="20"/>
      <c r="AP1058" s="20"/>
      <c r="AQ1058" s="20"/>
      <c r="AS1058" s="9"/>
      <c r="AT1058" s="9"/>
      <c r="AU1058" s="10"/>
      <c r="AV1058" s="20"/>
      <c r="AW1058" s="20"/>
      <c r="AX1058" s="20"/>
      <c r="AY1058" s="20"/>
      <c r="AZ1058" s="20"/>
      <c r="BA1058" s="20"/>
      <c r="BB1058" s="20"/>
      <c r="BC1058" s="20"/>
      <c r="BE1058" s="20">
        <v>0.35980191256830601</v>
      </c>
      <c r="BF1058" s="9">
        <v>67.5</v>
      </c>
      <c r="BG1058" s="9">
        <v>65.805974481103988</v>
      </c>
      <c r="BH1058" s="9">
        <v>64.991182437998205</v>
      </c>
      <c r="BI1058" s="9">
        <v>30.872771590261475</v>
      </c>
      <c r="BJ1058" s="9">
        <v>67.010561407431851</v>
      </c>
      <c r="BK1058" s="9">
        <v>65.258605161806045</v>
      </c>
      <c r="BL1058" s="9">
        <v>62.67233230733423</v>
      </c>
      <c r="BM1058" s="9">
        <f ca="1"/>
        <v>64.967269946869109</v>
      </c>
      <c r="BN1058" s="9">
        <v>66.411519178199228</v>
      </c>
    </row>
    <row r="1059" spans="1:66" x14ac:dyDescent="0.25">
      <c r="A1059" s="6">
        <v>79</v>
      </c>
      <c r="B1059" s="7" t="b">
        <v>1</v>
      </c>
      <c r="U1059" s="9"/>
      <c r="V1059" s="9"/>
      <c r="W1059" s="10"/>
      <c r="X1059" s="20"/>
      <c r="Y1059" s="20"/>
      <c r="Z1059" s="20"/>
      <c r="AA1059" s="20"/>
      <c r="AB1059" s="20"/>
      <c r="AC1059" s="20"/>
      <c r="AD1059" s="20"/>
      <c r="AE1059" s="20"/>
      <c r="AG1059" s="9"/>
      <c r="AH1059" s="9"/>
      <c r="AI1059" s="10"/>
      <c r="AJ1059" s="20"/>
      <c r="AK1059" s="20"/>
      <c r="AL1059" s="20"/>
      <c r="AM1059" s="20"/>
      <c r="AN1059" s="20"/>
      <c r="AO1059" s="20"/>
      <c r="AP1059" s="20"/>
      <c r="AQ1059" s="20"/>
      <c r="AS1059" s="9"/>
      <c r="AT1059" s="9"/>
      <c r="AU1059" s="10"/>
      <c r="AV1059" s="20"/>
      <c r="AW1059" s="20"/>
      <c r="AX1059" s="20"/>
      <c r="AY1059" s="20"/>
      <c r="AZ1059" s="20"/>
      <c r="BA1059" s="20"/>
      <c r="BB1059" s="20"/>
      <c r="BC1059" s="20"/>
      <c r="BE1059" s="20">
        <v>0.36014344262295084</v>
      </c>
      <c r="BF1059" s="9">
        <v>67.5</v>
      </c>
      <c r="BG1059" s="9">
        <v>65.814668997527889</v>
      </c>
      <c r="BH1059" s="9">
        <v>64.99990839273255</v>
      </c>
      <c r="BI1059" s="9">
        <v>30.909711255862657</v>
      </c>
      <c r="BJ1059" s="9">
        <v>67.01935810707468</v>
      </c>
      <c r="BK1059" s="9">
        <v>65.267330345625467</v>
      </c>
      <c r="BL1059" s="9">
        <v>62.684870876157177</v>
      </c>
      <c r="BM1059" s="9">
        <f ca="1"/>
        <v>64.975249480098014</v>
      </c>
      <c r="BN1059" s="9">
        <v>66.42175831144246</v>
      </c>
    </row>
    <row r="1060" spans="1:66" x14ac:dyDescent="0.25">
      <c r="A1060" s="6">
        <v>77</v>
      </c>
      <c r="B1060" s="7" t="b">
        <v>1</v>
      </c>
      <c r="U1060" s="9"/>
      <c r="V1060" s="9"/>
      <c r="W1060" s="10"/>
      <c r="X1060" s="20"/>
      <c r="Y1060" s="20"/>
      <c r="Z1060" s="20"/>
      <c r="AA1060" s="20"/>
      <c r="AB1060" s="20"/>
      <c r="AC1060" s="20"/>
      <c r="AD1060" s="20"/>
      <c r="AE1060" s="20"/>
      <c r="AG1060" s="9"/>
      <c r="AH1060" s="9"/>
      <c r="AI1060" s="10"/>
      <c r="AJ1060" s="20"/>
      <c r="AK1060" s="20"/>
      <c r="AL1060" s="20"/>
      <c r="AM1060" s="20"/>
      <c r="AN1060" s="20"/>
      <c r="AO1060" s="20"/>
      <c r="AP1060" s="20"/>
      <c r="AQ1060" s="20"/>
      <c r="AS1060" s="9"/>
      <c r="AT1060" s="9"/>
      <c r="AU1060" s="10"/>
      <c r="AV1060" s="20"/>
      <c r="AW1060" s="20"/>
      <c r="AX1060" s="20"/>
      <c r="AY1060" s="20"/>
      <c r="AZ1060" s="20"/>
      <c r="BA1060" s="20"/>
      <c r="BB1060" s="20"/>
      <c r="BC1060" s="20"/>
      <c r="BE1060" s="20">
        <v>0.36048497267759561</v>
      </c>
      <c r="BF1060" s="9">
        <v>67.5</v>
      </c>
      <c r="BG1060" s="9">
        <v>65.823360672697135</v>
      </c>
      <c r="BH1060" s="9">
        <v>65.008632666943086</v>
      </c>
      <c r="BI1060" s="9">
        <v>30.946670643656773</v>
      </c>
      <c r="BJ1060" s="9">
        <v>67.028150142006709</v>
      </c>
      <c r="BK1060" s="9">
        <v>65.276053459327628</v>
      </c>
      <c r="BL1060" s="9">
        <v>62.697403501120938</v>
      </c>
      <c r="BM1060" s="9">
        <f ca="1"/>
        <v>64.983226163014237</v>
      </c>
      <c r="BN1060" s="9">
        <v>66.431993406531916</v>
      </c>
    </row>
    <row r="1061" spans="1:66" x14ac:dyDescent="0.25">
      <c r="A1061" s="6">
        <v>74</v>
      </c>
      <c r="B1061" s="7" t="b">
        <v>1</v>
      </c>
      <c r="U1061" s="9"/>
      <c r="V1061" s="9"/>
      <c r="W1061" s="10"/>
      <c r="X1061" s="20"/>
      <c r="Y1061" s="20"/>
      <c r="Z1061" s="20"/>
      <c r="AA1061" s="20"/>
      <c r="AB1061" s="20"/>
      <c r="AC1061" s="20"/>
      <c r="AD1061" s="20"/>
      <c r="AE1061" s="20"/>
      <c r="AG1061" s="9"/>
      <c r="AH1061" s="9"/>
      <c r="AI1061" s="10"/>
      <c r="AJ1061" s="20"/>
      <c r="AK1061" s="20"/>
      <c r="AL1061" s="20"/>
      <c r="AM1061" s="20"/>
      <c r="AN1061" s="20"/>
      <c r="AO1061" s="20"/>
      <c r="AP1061" s="20"/>
      <c r="AQ1061" s="20"/>
      <c r="AS1061" s="9"/>
      <c r="AT1061" s="9"/>
      <c r="AU1061" s="10"/>
      <c r="AV1061" s="20"/>
      <c r="AW1061" s="20"/>
      <c r="AX1061" s="20"/>
      <c r="AY1061" s="20"/>
      <c r="AZ1061" s="20"/>
      <c r="BA1061" s="20"/>
      <c r="BB1061" s="20"/>
      <c r="BC1061" s="20"/>
      <c r="BE1061" s="20">
        <v>0.36082650273224043</v>
      </c>
      <c r="BF1061" s="9">
        <v>67.5</v>
      </c>
      <c r="BG1061" s="9">
        <v>65.832049515702465</v>
      </c>
      <c r="BH1061" s="9">
        <v>65.017355268765385</v>
      </c>
      <c r="BI1061" s="9">
        <v>30.983649774714536</v>
      </c>
      <c r="BJ1061" s="9">
        <v>67.036937523386584</v>
      </c>
      <c r="BK1061" s="9">
        <v>65.284774511298181</v>
      </c>
      <c r="BL1061" s="9">
        <v>62.709930190670512</v>
      </c>
      <c r="BM1061" s="9">
        <f ca="1"/>
        <v>64.991200003089503</v>
      </c>
      <c r="BN1061" s="9">
        <v>66.442224472471082</v>
      </c>
    </row>
    <row r="1062" spans="1:66" x14ac:dyDescent="0.25">
      <c r="A1062" s="6">
        <v>71.900000000000006</v>
      </c>
      <c r="B1062" s="7" t="b">
        <v>1</v>
      </c>
      <c r="U1062" s="9"/>
      <c r="V1062" s="9"/>
      <c r="W1062" s="10"/>
      <c r="X1062" s="20"/>
      <c r="Y1062" s="20"/>
      <c r="Z1062" s="20"/>
      <c r="AA1062" s="20"/>
      <c r="AB1062" s="20"/>
      <c r="AC1062" s="20"/>
      <c r="AD1062" s="20"/>
      <c r="AE1062" s="20"/>
      <c r="AG1062" s="9"/>
      <c r="AH1062" s="9"/>
      <c r="AI1062" s="10"/>
      <c r="AJ1062" s="20"/>
      <c r="AK1062" s="20"/>
      <c r="AL1062" s="20"/>
      <c r="AM1062" s="20"/>
      <c r="AN1062" s="20"/>
      <c r="AO1062" s="20"/>
      <c r="AP1062" s="20"/>
      <c r="AQ1062" s="20"/>
      <c r="AS1062" s="9"/>
      <c r="AT1062" s="9"/>
      <c r="AU1062" s="10"/>
      <c r="AV1062" s="20"/>
      <c r="AW1062" s="20"/>
      <c r="AX1062" s="20"/>
      <c r="AY1062" s="20"/>
      <c r="AZ1062" s="20"/>
      <c r="BA1062" s="20"/>
      <c r="BB1062" s="20"/>
      <c r="BC1062" s="20"/>
      <c r="BE1062" s="20">
        <v>0.36116803278688525</v>
      </c>
      <c r="BF1062" s="9">
        <v>67.5</v>
      </c>
      <c r="BG1062" s="9">
        <v>65.840735535616275</v>
      </c>
      <c r="BH1062" s="9">
        <v>65.026076206321491</v>
      </c>
      <c r="BI1062" s="9">
        <v>31.020648670140467</v>
      </c>
      <c r="BJ1062" s="9">
        <v>67.045720262346393</v>
      </c>
      <c r="BK1062" s="9">
        <v>65.293493509907861</v>
      </c>
      <c r="BL1062" s="9">
        <v>62.72245095323089</v>
      </c>
      <c r="BM1062" s="9">
        <f ca="1"/>
        <v>64.999171007779907</v>
      </c>
      <c r="BN1062" s="9">
        <v>66.45245151824372</v>
      </c>
    </row>
    <row r="1063" spans="1:66" x14ac:dyDescent="0.25">
      <c r="A1063" s="6">
        <v>71.7</v>
      </c>
      <c r="B1063" s="7" t="b">
        <v>1</v>
      </c>
      <c r="U1063" s="9"/>
      <c r="V1063" s="9"/>
      <c r="W1063" s="10"/>
      <c r="X1063" s="20"/>
      <c r="Y1063" s="20"/>
      <c r="Z1063" s="20"/>
      <c r="AA1063" s="20"/>
      <c r="AB1063" s="20"/>
      <c r="AC1063" s="20"/>
      <c r="AD1063" s="20"/>
      <c r="AE1063" s="20"/>
      <c r="AG1063" s="9"/>
      <c r="AH1063" s="9"/>
      <c r="AI1063" s="10"/>
      <c r="AJ1063" s="20"/>
      <c r="AK1063" s="20"/>
      <c r="AL1063" s="20"/>
      <c r="AM1063" s="20"/>
      <c r="AN1063" s="20"/>
      <c r="AO1063" s="20"/>
      <c r="AP1063" s="20"/>
      <c r="AQ1063" s="20"/>
      <c r="AS1063" s="9"/>
      <c r="AT1063" s="9"/>
      <c r="AU1063" s="10"/>
      <c r="AV1063" s="20"/>
      <c r="AW1063" s="20"/>
      <c r="AX1063" s="20"/>
      <c r="AY1063" s="20"/>
      <c r="AZ1063" s="20"/>
      <c r="BA1063" s="20"/>
      <c r="BB1063" s="20"/>
      <c r="BC1063" s="20"/>
      <c r="BE1063" s="20">
        <v>0.36150956284153007</v>
      </c>
      <c r="BF1063" s="9">
        <v>67.5</v>
      </c>
      <c r="BG1063" s="9">
        <v>65.849418741492784</v>
      </c>
      <c r="BH1063" s="9">
        <v>65.034795487720316</v>
      </c>
      <c r="BI1063" s="9">
        <v>31.057667351072915</v>
      </c>
      <c r="BJ1063" s="9">
        <v>67.054498369991819</v>
      </c>
      <c r="BK1063" s="9">
        <v>65.30221046351258</v>
      </c>
      <c r="BL1063" s="9">
        <v>62.734965797207181</v>
      </c>
      <c r="BM1063" s="9">
        <f ca="1"/>
        <v>65.007139184525897</v>
      </c>
      <c r="BN1063" s="9">
        <v>66.462674552813951</v>
      </c>
    </row>
    <row r="1064" spans="1:66" x14ac:dyDescent="0.25">
      <c r="A1064" s="6">
        <v>71.400000000000006</v>
      </c>
      <c r="B1064" s="7" t="b">
        <v>1</v>
      </c>
      <c r="U1064" s="9"/>
      <c r="V1064" s="9"/>
      <c r="W1064" s="10"/>
      <c r="X1064" s="20"/>
      <c r="Y1064" s="20"/>
      <c r="Z1064" s="20"/>
      <c r="AA1064" s="20"/>
      <c r="AB1064" s="20"/>
      <c r="AC1064" s="20"/>
      <c r="AD1064" s="20"/>
      <c r="AE1064" s="20"/>
      <c r="AG1064" s="9"/>
      <c r="AH1064" s="9"/>
      <c r="AI1064" s="10"/>
      <c r="AJ1064" s="20"/>
      <c r="AK1064" s="20"/>
      <c r="AL1064" s="20"/>
      <c r="AM1064" s="20"/>
      <c r="AN1064" s="20"/>
      <c r="AO1064" s="20"/>
      <c r="AP1064" s="20"/>
      <c r="AQ1064" s="20"/>
      <c r="AS1064" s="9"/>
      <c r="AT1064" s="9"/>
      <c r="AU1064" s="10"/>
      <c r="AV1064" s="20"/>
      <c r="AW1064" s="20"/>
      <c r="AX1064" s="20"/>
      <c r="AY1064" s="20"/>
      <c r="AZ1064" s="20"/>
      <c r="BA1064" s="20"/>
      <c r="BB1064" s="20"/>
      <c r="BC1064" s="20"/>
      <c r="BE1064" s="20">
        <v>0.36185109289617484</v>
      </c>
      <c r="BF1064" s="9">
        <v>67.5</v>
      </c>
      <c r="BG1064" s="9">
        <v>65.85809914236799</v>
      </c>
      <c r="BH1064" s="9">
        <v>65.043513121057273</v>
      </c>
      <c r="BI1064" s="9">
        <v>31.09470583868416</v>
      </c>
      <c r="BJ1064" s="9">
        <v>67.063271857402199</v>
      </c>
      <c r="BK1064" s="9">
        <v>65.310925380453412</v>
      </c>
      <c r="BL1064" s="9">
        <v>62.747474730984607</v>
      </c>
      <c r="BM1064" s="9">
        <f ca="1"/>
        <v>65.015104540752432</v>
      </c>
      <c r="BN1064" s="9">
        <v>66.472893585126343</v>
      </c>
    </row>
    <row r="1065" spans="1:66" x14ac:dyDescent="0.25">
      <c r="A1065" s="6">
        <v>71.3</v>
      </c>
      <c r="B1065" s="7" t="b">
        <v>1</v>
      </c>
      <c r="U1065" s="9"/>
      <c r="V1065" s="9"/>
      <c r="W1065" s="10"/>
      <c r="X1065" s="20"/>
      <c r="Y1065" s="20"/>
      <c r="Z1065" s="20"/>
      <c r="AA1065" s="20"/>
      <c r="AB1065" s="20"/>
      <c r="AC1065" s="20"/>
      <c r="AD1065" s="20"/>
      <c r="AE1065" s="20"/>
      <c r="AG1065" s="9"/>
      <c r="AH1065" s="9"/>
      <c r="AI1065" s="10"/>
      <c r="AJ1065" s="20"/>
      <c r="AK1065" s="20"/>
      <c r="AL1065" s="20"/>
      <c r="AM1065" s="20"/>
      <c r="AN1065" s="20"/>
      <c r="AO1065" s="20"/>
      <c r="AP1065" s="20"/>
      <c r="AQ1065" s="20"/>
      <c r="AS1065" s="9"/>
      <c r="AT1065" s="9"/>
      <c r="AU1065" s="10"/>
      <c r="AV1065" s="20"/>
      <c r="AW1065" s="20"/>
      <c r="AX1065" s="20"/>
      <c r="AY1065" s="20"/>
      <c r="AZ1065" s="20"/>
      <c r="BA1065" s="20"/>
      <c r="BB1065" s="20"/>
      <c r="BC1065" s="20"/>
      <c r="BE1065" s="20">
        <v>0.36219262295081966</v>
      </c>
      <c r="BF1065" s="9">
        <v>67.599999999999994</v>
      </c>
      <c r="BG1065" s="9">
        <v>65.866776747259877</v>
      </c>
      <c r="BH1065" s="9">
        <v>65.0522291144148</v>
      </c>
      <c r="BI1065" s="9">
        <v>31.131764154180512</v>
      </c>
      <c r="BJ1065" s="9">
        <v>67.072040735630665</v>
      </c>
      <c r="BK1065" s="9">
        <v>65.319638269056767</v>
      </c>
      <c r="BL1065" s="9">
        <v>62.759977762928649</v>
      </c>
      <c r="BM1065" s="9">
        <f ca="1"/>
        <v>65.023067083868924</v>
      </c>
      <c r="BN1065" s="9">
        <v>66.483108624105995</v>
      </c>
    </row>
    <row r="1066" spans="1:66" x14ac:dyDescent="0.25">
      <c r="A1066" s="6">
        <v>71.099999999999994</v>
      </c>
      <c r="B1066" s="7" t="b">
        <v>1</v>
      </c>
      <c r="U1066" s="9"/>
      <c r="V1066" s="9"/>
      <c r="W1066" s="10"/>
      <c r="X1066" s="20"/>
      <c r="Y1066" s="20"/>
      <c r="Z1066" s="20"/>
      <c r="AA1066" s="20"/>
      <c r="AB1066" s="20"/>
      <c r="AC1066" s="20"/>
      <c r="AD1066" s="20"/>
      <c r="AE1066" s="20"/>
      <c r="AG1066" s="9"/>
      <c r="AH1066" s="9"/>
      <c r="AI1066" s="10"/>
      <c r="AJ1066" s="20"/>
      <c r="AK1066" s="20"/>
      <c r="AL1066" s="20"/>
      <c r="AM1066" s="20"/>
      <c r="AN1066" s="20"/>
      <c r="AO1066" s="20"/>
      <c r="AP1066" s="20"/>
      <c r="AQ1066" s="20"/>
      <c r="AS1066" s="9"/>
      <c r="AT1066" s="9"/>
      <c r="AU1066" s="10"/>
      <c r="AV1066" s="20"/>
      <c r="AW1066" s="20"/>
      <c r="AX1066" s="20"/>
      <c r="AY1066" s="20"/>
      <c r="AZ1066" s="20"/>
      <c r="BA1066" s="20"/>
      <c r="BB1066" s="20"/>
      <c r="BC1066" s="20"/>
      <c r="BE1066" s="20">
        <v>0.36253415300546449</v>
      </c>
      <c r="BF1066" s="9">
        <v>67.599999999999994</v>
      </c>
      <c r="BG1066" s="9">
        <v>65.875451565168404</v>
      </c>
      <c r="BH1066" s="9">
        <v>65.060943475861961</v>
      </c>
      <c r="BI1066" s="9">
        <v>31.168842318802344</v>
      </c>
      <c r="BJ1066" s="9">
        <v>67.080805015704229</v>
      </c>
      <c r="BK1066" s="9">
        <v>65.32834913763439</v>
      </c>
      <c r="BL1066" s="9">
        <v>62.772474901385053</v>
      </c>
      <c r="BM1066" s="9">
        <f ca="1"/>
        <v>65.031026821269421</v>
      </c>
      <c r="BN1066" s="9">
        <v>66.493319678658608</v>
      </c>
    </row>
    <row r="1067" spans="1:66" x14ac:dyDescent="0.25">
      <c r="A1067" s="6">
        <v>77</v>
      </c>
      <c r="B1067" s="7" t="b">
        <v>1</v>
      </c>
      <c r="U1067" s="9"/>
      <c r="V1067" s="9"/>
      <c r="W1067" s="10"/>
      <c r="X1067" s="20"/>
      <c r="Y1067" s="20"/>
      <c r="Z1067" s="20"/>
      <c r="AA1067" s="20"/>
      <c r="AB1067" s="20"/>
      <c r="AC1067" s="20"/>
      <c r="AD1067" s="20"/>
      <c r="AE1067" s="20"/>
      <c r="AG1067" s="9"/>
      <c r="AH1067" s="9"/>
      <c r="AI1067" s="10"/>
      <c r="AJ1067" s="20"/>
      <c r="AK1067" s="20"/>
      <c r="AL1067" s="20"/>
      <c r="AM1067" s="20"/>
      <c r="AN1067" s="20"/>
      <c r="AO1067" s="20"/>
      <c r="AP1067" s="20"/>
      <c r="AQ1067" s="20"/>
      <c r="AS1067" s="9"/>
      <c r="AT1067" s="9"/>
      <c r="AU1067" s="10"/>
      <c r="AV1067" s="20"/>
      <c r="AW1067" s="20"/>
      <c r="AX1067" s="20"/>
      <c r="AY1067" s="20"/>
      <c r="AZ1067" s="20"/>
      <c r="BA1067" s="20"/>
      <c r="BB1067" s="20"/>
      <c r="BC1067" s="20"/>
      <c r="BE1067" s="20">
        <v>0.36287568306010931</v>
      </c>
      <c r="BF1067" s="9">
        <v>67.599999999999994</v>
      </c>
      <c r="BG1067" s="9">
        <v>65.884123605075615</v>
      </c>
      <c r="BH1067" s="9">
        <v>65.069656213454991</v>
      </c>
      <c r="BI1067" s="9">
        <v>31.20594035382419</v>
      </c>
      <c r="BJ1067" s="9">
        <v>67.089564708623897</v>
      </c>
      <c r="BK1067" s="9">
        <v>65.337057994483459</v>
      </c>
      <c r="BL1067" s="9">
        <v>62.784966154679914</v>
      </c>
      <c r="BM1067" s="9">
        <f ca="1"/>
        <v>65.03898376033257</v>
      </c>
      <c r="BN1067" s="9">
        <v>66.503526757670514</v>
      </c>
    </row>
    <row r="1068" spans="1:66" x14ac:dyDescent="0.25">
      <c r="A1068" s="6">
        <v>76</v>
      </c>
      <c r="B1068" s="7" t="b">
        <v>1</v>
      </c>
      <c r="U1068" s="9"/>
      <c r="V1068" s="9"/>
      <c r="W1068" s="10"/>
      <c r="X1068" s="20"/>
      <c r="Y1068" s="20"/>
      <c r="Z1068" s="20"/>
      <c r="AA1068" s="20"/>
      <c r="AB1068" s="20"/>
      <c r="AC1068" s="20"/>
      <c r="AD1068" s="20"/>
      <c r="AE1068" s="20"/>
      <c r="AG1068" s="9"/>
      <c r="AH1068" s="9"/>
      <c r="AI1068" s="10"/>
      <c r="AJ1068" s="20"/>
      <c r="AK1068" s="20"/>
      <c r="AL1068" s="20"/>
      <c r="AM1068" s="20"/>
      <c r="AN1068" s="20"/>
      <c r="AO1068" s="20"/>
      <c r="AP1068" s="20"/>
      <c r="AQ1068" s="20"/>
      <c r="AS1068" s="9"/>
      <c r="AT1068" s="9"/>
      <c r="AU1068" s="10"/>
      <c r="AV1068" s="20"/>
      <c r="AW1068" s="20"/>
      <c r="AX1068" s="20"/>
      <c r="AY1068" s="20"/>
      <c r="AZ1068" s="20"/>
      <c r="BA1068" s="20"/>
      <c r="BB1068" s="20"/>
      <c r="BC1068" s="20"/>
      <c r="BE1068" s="20">
        <v>0.36321721311475408</v>
      </c>
      <c r="BF1068" s="9">
        <v>67.599999999999994</v>
      </c>
      <c r="BG1068" s="9">
        <v>65.89279287594573</v>
      </c>
      <c r="BH1068" s="9">
        <v>65.078367335236905</v>
      </c>
      <c r="BI1068" s="9">
        <v>31.243058280554756</v>
      </c>
      <c r="BJ1068" s="9">
        <v>67.098319825364726</v>
      </c>
      <c r="BK1068" s="9">
        <v>65.345764847886628</v>
      </c>
      <c r="BL1068" s="9">
        <v>62.797451531119741</v>
      </c>
      <c r="BM1068" s="9">
        <f ca="1"/>
        <v>65.046937908421754</v>
      </c>
      <c r="BN1068" s="9">
        <v>66.513729870008802</v>
      </c>
    </row>
    <row r="1069" spans="1:66" x14ac:dyDescent="0.25">
      <c r="A1069" s="6">
        <v>79</v>
      </c>
      <c r="B1069" s="7" t="b">
        <v>1</v>
      </c>
      <c r="U1069" s="9"/>
      <c r="V1069" s="9"/>
      <c r="W1069" s="10"/>
      <c r="X1069" s="20"/>
      <c r="Y1069" s="20"/>
      <c r="Z1069" s="20"/>
      <c r="AA1069" s="20"/>
      <c r="AB1069" s="20"/>
      <c r="AC1069" s="20"/>
      <c r="AD1069" s="20"/>
      <c r="AE1069" s="20"/>
      <c r="AG1069" s="9"/>
      <c r="AH1069" s="9"/>
      <c r="AI1069" s="10"/>
      <c r="AJ1069" s="20"/>
      <c r="AK1069" s="20"/>
      <c r="AL1069" s="20"/>
      <c r="AM1069" s="20"/>
      <c r="AN1069" s="20"/>
      <c r="AO1069" s="20"/>
      <c r="AP1069" s="20"/>
      <c r="AQ1069" s="20"/>
      <c r="AS1069" s="9"/>
      <c r="AT1069" s="9"/>
      <c r="AU1069" s="10"/>
      <c r="AV1069" s="20"/>
      <c r="AW1069" s="20"/>
      <c r="AX1069" s="20"/>
      <c r="AY1069" s="20"/>
      <c r="AZ1069" s="20"/>
      <c r="BA1069" s="20"/>
      <c r="BB1069" s="20"/>
      <c r="BC1069" s="20"/>
      <c r="BE1069" s="20">
        <v>0.3635587431693989</v>
      </c>
      <c r="BF1069" s="9">
        <v>67.599999999999994</v>
      </c>
      <c r="BG1069" s="9">
        <v>65.901459386725207</v>
      </c>
      <c r="BH1069" s="9">
        <v>65.087076849237889</v>
      </c>
      <c r="BI1069" s="9">
        <v>31.280196120337116</v>
      </c>
      <c r="BJ1069" s="9">
        <v>67.107070376876024</v>
      </c>
      <c r="BK1069" s="9">
        <v>65.354469706112141</v>
      </c>
      <c r="BL1069" s="9">
        <v>62.809931038991536</v>
      </c>
      <c r="BM1069" s="9">
        <f ca="1"/>
        <v>65.054889272885077</v>
      </c>
      <c r="BN1069" s="9">
        <v>66.523929024521408</v>
      </c>
    </row>
    <row r="1070" spans="1:66" x14ac:dyDescent="0.25">
      <c r="A1070" s="6">
        <v>75</v>
      </c>
      <c r="B1070" s="7" t="b">
        <v>1</v>
      </c>
      <c r="U1070" s="9"/>
      <c r="V1070" s="9"/>
      <c r="W1070" s="10"/>
      <c r="X1070" s="20"/>
      <c r="Y1070" s="20"/>
      <c r="Z1070" s="20"/>
      <c r="AA1070" s="20"/>
      <c r="AB1070" s="20"/>
      <c r="AC1070" s="20"/>
      <c r="AD1070" s="20"/>
      <c r="AE1070" s="20"/>
      <c r="AG1070" s="9"/>
      <c r="AH1070" s="9"/>
      <c r="AI1070" s="10"/>
      <c r="AJ1070" s="20"/>
      <c r="AK1070" s="20"/>
      <c r="AL1070" s="20"/>
      <c r="AM1070" s="20"/>
      <c r="AN1070" s="20"/>
      <c r="AO1070" s="20"/>
      <c r="AP1070" s="20"/>
      <c r="AQ1070" s="20"/>
      <c r="AS1070" s="9"/>
      <c r="AT1070" s="9"/>
      <c r="AU1070" s="10"/>
      <c r="AV1070" s="20"/>
      <c r="AW1070" s="20"/>
      <c r="AX1070" s="20"/>
      <c r="AY1070" s="20"/>
      <c r="AZ1070" s="20"/>
      <c r="BA1070" s="20"/>
      <c r="BB1070" s="20"/>
      <c r="BC1070" s="20"/>
      <c r="BE1070" s="20">
        <v>0.36390027322404372</v>
      </c>
      <c r="BF1070" s="9">
        <v>67.599999999999994</v>
      </c>
      <c r="BG1070" s="9">
        <v>65.910123146342798</v>
      </c>
      <c r="BH1070" s="9">
        <v>65.095784763475123</v>
      </c>
      <c r="BI1070" s="9">
        <v>31.317353894548642</v>
      </c>
      <c r="BJ1070" s="9">
        <v>67.115816374081376</v>
      </c>
      <c r="BK1070" s="9">
        <v>65.363172577413835</v>
      </c>
      <c r="BL1070" s="9">
        <v>62.822404686562805</v>
      </c>
      <c r="BM1070" s="9">
        <f ca="1"/>
        <v>65.062837861055556</v>
      </c>
      <c r="BN1070" s="9">
        <v>66.534124230037108</v>
      </c>
    </row>
    <row r="1071" spans="1:66" x14ac:dyDescent="0.25">
      <c r="A1071" s="6">
        <v>69.7</v>
      </c>
      <c r="B1071" s="7" t="b">
        <v>1</v>
      </c>
      <c r="U1071" s="9"/>
      <c r="V1071" s="9"/>
      <c r="W1071" s="10"/>
      <c r="X1071" s="20"/>
      <c r="Y1071" s="20"/>
      <c r="Z1071" s="20"/>
      <c r="AA1071" s="20"/>
      <c r="AB1071" s="20"/>
      <c r="AC1071" s="20"/>
      <c r="AD1071" s="20"/>
      <c r="AE1071" s="20"/>
      <c r="AG1071" s="9"/>
      <c r="AH1071" s="9"/>
      <c r="AI1071" s="10"/>
      <c r="AJ1071" s="20"/>
      <c r="AK1071" s="20"/>
      <c r="AL1071" s="20"/>
      <c r="AM1071" s="20"/>
      <c r="AN1071" s="20"/>
      <c r="AO1071" s="20"/>
      <c r="AP1071" s="20"/>
      <c r="AQ1071" s="20"/>
      <c r="AS1071" s="9"/>
      <c r="AT1071" s="9"/>
      <c r="AU1071" s="10"/>
      <c r="AV1071" s="20"/>
      <c r="AW1071" s="20"/>
      <c r="AX1071" s="20"/>
      <c r="AY1071" s="20"/>
      <c r="AZ1071" s="20"/>
      <c r="BA1071" s="20"/>
      <c r="BB1071" s="20"/>
      <c r="BC1071" s="20"/>
      <c r="BE1071" s="20">
        <v>0.36424180327868855</v>
      </c>
      <c r="BF1071" s="9">
        <v>67.599999999999994</v>
      </c>
      <c r="BG1071" s="9">
        <v>65.918784163709674</v>
      </c>
      <c r="BH1071" s="9">
        <v>65.104491085953157</v>
      </c>
      <c r="BI1071" s="9">
        <v>31.354531624601201</v>
      </c>
      <c r="BJ1071" s="9">
        <v>67.124557827878746</v>
      </c>
      <c r="BK1071" s="9">
        <v>65.371873470031275</v>
      </c>
      <c r="BL1071" s="9">
        <v>62.834872482081714</v>
      </c>
      <c r="BM1071" s="9">
        <f ca="1"/>
        <v>65.070783680251012</v>
      </c>
      <c r="BN1071" s="9">
        <v>66.544315495365666</v>
      </c>
    </row>
    <row r="1072" spans="1:66" x14ac:dyDescent="0.25">
      <c r="A1072" s="6">
        <v>69.2</v>
      </c>
      <c r="B1072" s="7" t="b">
        <v>1</v>
      </c>
      <c r="U1072" s="9"/>
      <c r="V1072" s="9"/>
      <c r="W1072" s="10"/>
      <c r="X1072" s="20"/>
      <c r="Y1072" s="20"/>
      <c r="Z1072" s="20"/>
      <c r="AA1072" s="20"/>
      <c r="AB1072" s="20"/>
      <c r="AC1072" s="20"/>
      <c r="AD1072" s="20"/>
      <c r="AE1072" s="20"/>
      <c r="AG1072" s="9"/>
      <c r="AH1072" s="9"/>
      <c r="AI1072" s="10"/>
      <c r="AJ1072" s="20"/>
      <c r="AK1072" s="20"/>
      <c r="AL1072" s="20"/>
      <c r="AM1072" s="20"/>
      <c r="AN1072" s="20"/>
      <c r="AO1072" s="20"/>
      <c r="AP1072" s="20"/>
      <c r="AQ1072" s="20"/>
      <c r="AS1072" s="9"/>
      <c r="AT1072" s="9"/>
      <c r="AU1072" s="10"/>
      <c r="AV1072" s="20"/>
      <c r="AW1072" s="20"/>
      <c r="AX1072" s="20"/>
      <c r="AY1072" s="20"/>
      <c r="AZ1072" s="20"/>
      <c r="BA1072" s="20"/>
      <c r="BB1072" s="20"/>
      <c r="BC1072" s="20"/>
      <c r="BE1072" s="20">
        <v>0.36458333333333331</v>
      </c>
      <c r="BF1072" s="9">
        <v>67.599999999999994</v>
      </c>
      <c r="BG1072" s="9">
        <v>65.927442447719471</v>
      </c>
      <c r="BH1072" s="9">
        <v>65.113195824663691</v>
      </c>
      <c r="BI1072" s="9">
        <v>31.39172933194115</v>
      </c>
      <c r="BJ1072" s="9">
        <v>67.133294749140617</v>
      </c>
      <c r="BK1072" s="9">
        <v>65.380572392189762</v>
      </c>
      <c r="BL1072" s="9">
        <v>62.84733443377705</v>
      </c>
      <c r="BM1072" s="9">
        <f ca="1"/>
        <v>65.078726737774261</v>
      </c>
      <c r="BN1072" s="9">
        <v>66.55450282929786</v>
      </c>
    </row>
    <row r="1073" spans="1:66" x14ac:dyDescent="0.25">
      <c r="A1073" s="6">
        <v>69.599999999999994</v>
      </c>
      <c r="B1073" s="7" t="b">
        <v>1</v>
      </c>
      <c r="U1073" s="9"/>
      <c r="V1073" s="9"/>
      <c r="W1073" s="10"/>
      <c r="X1073" s="20"/>
      <c r="Y1073" s="20"/>
      <c r="Z1073" s="20"/>
      <c r="AA1073" s="20"/>
      <c r="AB1073" s="20"/>
      <c r="AC1073" s="20"/>
      <c r="AD1073" s="20"/>
      <c r="AE1073" s="20"/>
      <c r="AG1073" s="9"/>
      <c r="AH1073" s="9"/>
      <c r="AI1073" s="10"/>
      <c r="AJ1073" s="20"/>
      <c r="AK1073" s="20"/>
      <c r="AL1073" s="20"/>
      <c r="AM1073" s="20"/>
      <c r="AN1073" s="20"/>
      <c r="AO1073" s="20"/>
      <c r="AP1073" s="20"/>
      <c r="AQ1073" s="20"/>
      <c r="AS1073" s="9"/>
      <c r="AT1073" s="9"/>
      <c r="AU1073" s="10"/>
      <c r="AV1073" s="20"/>
      <c r="AW1073" s="20"/>
      <c r="AX1073" s="20"/>
      <c r="AY1073" s="20"/>
      <c r="AZ1073" s="20"/>
      <c r="BA1073" s="20"/>
      <c r="BB1073" s="20"/>
      <c r="BC1073" s="20"/>
      <c r="BE1073" s="20">
        <v>0.36492486338797814</v>
      </c>
      <c r="BF1073" s="9">
        <v>67.599999999999994</v>
      </c>
      <c r="BG1073" s="9">
        <v>65.936098007248361</v>
      </c>
      <c r="BH1073" s="9">
        <v>65.121898987585624</v>
      </c>
      <c r="BI1073" s="9">
        <v>31.428947038049465</v>
      </c>
      <c r="BJ1073" s="9">
        <v>67.142027148714078</v>
      </c>
      <c r="BK1073" s="9">
        <v>65.38926935210047</v>
      </c>
      <c r="BL1073" s="9">
        <v>62.859790549858374</v>
      </c>
      <c r="BM1073" s="9">
        <f ca="1"/>
        <v>65.086667040913099</v>
      </c>
      <c r="BN1073" s="9">
        <v>66.564686240605596</v>
      </c>
    </row>
    <row r="1074" spans="1:66" x14ac:dyDescent="0.25">
      <c r="A1074" s="6">
        <v>69.400000000000006</v>
      </c>
      <c r="B1074" s="7" t="b">
        <v>1</v>
      </c>
      <c r="U1074" s="9"/>
      <c r="V1074" s="9"/>
      <c r="W1074" s="10"/>
      <c r="X1074" s="20"/>
      <c r="Y1074" s="20"/>
      <c r="Z1074" s="20"/>
      <c r="AA1074" s="20"/>
      <c r="AB1074" s="20"/>
      <c r="AC1074" s="20"/>
      <c r="AD1074" s="20"/>
      <c r="AE1074" s="20"/>
      <c r="AG1074" s="9"/>
      <c r="AH1074" s="9"/>
      <c r="AI1074" s="10"/>
      <c r="AJ1074" s="20"/>
      <c r="AK1074" s="20"/>
      <c r="AL1074" s="20"/>
      <c r="AM1074" s="20"/>
      <c r="AN1074" s="20"/>
      <c r="AO1074" s="20"/>
      <c r="AP1074" s="20"/>
      <c r="AQ1074" s="20"/>
      <c r="AS1074" s="9"/>
      <c r="AT1074" s="9"/>
      <c r="AU1074" s="10"/>
      <c r="AV1074" s="20"/>
      <c r="AW1074" s="20"/>
      <c r="AX1074" s="20"/>
      <c r="AY1074" s="20"/>
      <c r="AZ1074" s="20"/>
      <c r="BA1074" s="20"/>
      <c r="BB1074" s="20"/>
      <c r="BC1074" s="20"/>
      <c r="BE1074" s="20">
        <v>0.36526639344262296</v>
      </c>
      <c r="BF1074" s="9">
        <v>67.599999999999994</v>
      </c>
      <c r="BG1074" s="9">
        <v>65.944750851155149</v>
      </c>
      <c r="BH1074" s="9">
        <v>65.130600582685346</v>
      </c>
      <c r="BI1074" s="9">
        <v>31.466184764441749</v>
      </c>
      <c r="BJ1074" s="9">
        <v>67.150755037420936</v>
      </c>
      <c r="BK1074" s="9">
        <v>65.39796435796039</v>
      </c>
      <c r="BL1074" s="9">
        <v>62.872240838516007</v>
      </c>
      <c r="BM1074" s="9">
        <f ca="1"/>
        <v>65.094604596940457</v>
      </c>
      <c r="BN1074" s="9">
        <v>66.57486573804195</v>
      </c>
    </row>
    <row r="1075" spans="1:66" x14ac:dyDescent="0.25">
      <c r="A1075" s="6">
        <v>69.3</v>
      </c>
      <c r="B1075" s="7" t="b">
        <v>1</v>
      </c>
      <c r="U1075" s="9"/>
      <c r="V1075" s="9"/>
      <c r="W1075" s="10"/>
      <c r="X1075" s="20"/>
      <c r="Y1075" s="20"/>
      <c r="Z1075" s="20"/>
      <c r="AA1075" s="20"/>
      <c r="AB1075" s="20"/>
      <c r="AC1075" s="20"/>
      <c r="AD1075" s="20"/>
      <c r="AE1075" s="20"/>
      <c r="AG1075" s="9"/>
      <c r="AH1075" s="9"/>
      <c r="AI1075" s="10"/>
      <c r="AJ1075" s="20"/>
      <c r="AK1075" s="20"/>
      <c r="AL1075" s="20"/>
      <c r="AM1075" s="20"/>
      <c r="AN1075" s="20"/>
      <c r="AO1075" s="20"/>
      <c r="AP1075" s="20"/>
      <c r="AQ1075" s="20"/>
      <c r="AS1075" s="9"/>
      <c r="AT1075" s="9"/>
      <c r="AU1075" s="10"/>
      <c r="AV1075" s="20"/>
      <c r="AW1075" s="20"/>
      <c r="AX1075" s="20"/>
      <c r="AY1075" s="20"/>
      <c r="AZ1075" s="20"/>
      <c r="BA1075" s="20"/>
      <c r="BB1075" s="20"/>
      <c r="BC1075" s="20"/>
      <c r="BE1075" s="20">
        <v>0.36560792349726778</v>
      </c>
      <c r="BF1075" s="9">
        <v>67.7</v>
      </c>
      <c r="BG1075" s="9">
        <v>65.953400988281345</v>
      </c>
      <c r="BH1075" s="9">
        <v>65.13930061791666</v>
      </c>
      <c r="BI1075" s="9">
        <v>31.503442532668355</v>
      </c>
      <c r="BJ1075" s="9">
        <v>67.159478426057746</v>
      </c>
      <c r="BK1075" s="9">
        <v>65.406657417952559</v>
      </c>
      <c r="BL1075" s="9">
        <v>62.884685307921153</v>
      </c>
      <c r="BM1075" s="9">
        <f ca="1"/>
        <v>65.102539413114314</v>
      </c>
      <c r="BN1075" s="9">
        <v>66.585041330341227</v>
      </c>
    </row>
    <row r="1076" spans="1:66" x14ac:dyDescent="0.25">
      <c r="A1076" s="6">
        <v>68.400000000000006</v>
      </c>
      <c r="B1076" s="7" t="b">
        <v>1</v>
      </c>
      <c r="U1076" s="9"/>
      <c r="V1076" s="9"/>
      <c r="W1076" s="10"/>
      <c r="X1076" s="20"/>
      <c r="Y1076" s="20"/>
      <c r="Z1076" s="20"/>
      <c r="AA1076" s="20"/>
      <c r="AB1076" s="20"/>
      <c r="AC1076" s="20"/>
      <c r="AD1076" s="20"/>
      <c r="AE1076" s="20"/>
      <c r="AG1076" s="9"/>
      <c r="AH1076" s="9"/>
      <c r="AI1076" s="10"/>
      <c r="AJ1076" s="20"/>
      <c r="AK1076" s="20"/>
      <c r="AL1076" s="20"/>
      <c r="AM1076" s="20"/>
      <c r="AN1076" s="20"/>
      <c r="AO1076" s="20"/>
      <c r="AP1076" s="20"/>
      <c r="AQ1076" s="20"/>
      <c r="AS1076" s="9"/>
      <c r="AT1076" s="9"/>
      <c r="AU1076" s="10"/>
      <c r="AV1076" s="20"/>
      <c r="AW1076" s="20"/>
      <c r="AX1076" s="20"/>
      <c r="AY1076" s="20"/>
      <c r="AZ1076" s="20"/>
      <c r="BA1076" s="20"/>
      <c r="BB1076" s="20"/>
      <c r="BC1076" s="20"/>
      <c r="BE1076" s="20">
        <v>0.36594945355191255</v>
      </c>
      <c r="BF1076" s="9">
        <v>67.7</v>
      </c>
      <c r="BG1076" s="9">
        <v>65.962048427451222</v>
      </c>
      <c r="BH1076" s="9">
        <v>65.147999101220904</v>
      </c>
      <c r="BI1076" s="9">
        <v>31.540720364314467</v>
      </c>
      <c r="BJ1076" s="9">
        <v>67.168197325396022</v>
      </c>
      <c r="BK1076" s="9">
        <v>65.415348540245972</v>
      </c>
      <c r="BL1076" s="9">
        <v>62.897123966225926</v>
      </c>
      <c r="BM1076" s="9">
        <f ca="1"/>
        <v>65.110471496677903</v>
      </c>
      <c r="BN1076" s="9">
        <v>66.595213026219099</v>
      </c>
    </row>
    <row r="1077" spans="1:66" x14ac:dyDescent="0.25">
      <c r="A1077" s="6">
        <v>67.7</v>
      </c>
      <c r="B1077" s="7" t="b">
        <v>1</v>
      </c>
      <c r="U1077" s="9"/>
      <c r="V1077" s="9"/>
      <c r="W1077" s="10"/>
      <c r="X1077" s="20"/>
      <c r="Y1077" s="20"/>
      <c r="Z1077" s="20"/>
      <c r="AA1077" s="20"/>
      <c r="AB1077" s="20"/>
      <c r="AC1077" s="20"/>
      <c r="AD1077" s="20"/>
      <c r="AE1077" s="20"/>
      <c r="AG1077" s="9"/>
      <c r="AH1077" s="9"/>
      <c r="AI1077" s="10"/>
      <c r="AJ1077" s="20"/>
      <c r="AK1077" s="20"/>
      <c r="AL1077" s="20"/>
      <c r="AM1077" s="20"/>
      <c r="AN1077" s="20"/>
      <c r="AO1077" s="20"/>
      <c r="AP1077" s="20"/>
      <c r="AQ1077" s="20"/>
      <c r="AS1077" s="9"/>
      <c r="AT1077" s="9"/>
      <c r="AU1077" s="10"/>
      <c r="AV1077" s="20"/>
      <c r="AW1077" s="20"/>
      <c r="AX1077" s="20"/>
      <c r="AY1077" s="20"/>
      <c r="AZ1077" s="20"/>
      <c r="BA1077" s="20"/>
      <c r="BB1077" s="20"/>
      <c r="BC1077" s="20"/>
      <c r="BE1077" s="20">
        <v>0.36629098360655737</v>
      </c>
      <c r="BF1077" s="9">
        <v>67.7</v>
      </c>
      <c r="BG1077" s="9">
        <v>65.970693177471929</v>
      </c>
      <c r="BH1077" s="9">
        <v>65.156696040526867</v>
      </c>
      <c r="BI1077" s="9">
        <v>31.578018281000155</v>
      </c>
      <c r="BJ1077" s="9">
        <v>67.176911746182284</v>
      </c>
      <c r="BK1077" s="9">
        <v>65.424037732995799</v>
      </c>
      <c r="BL1077" s="9">
        <v>62.909556821563442</v>
      </c>
      <c r="BM1077" s="9">
        <f ca="1"/>
        <v>65.118400854859701</v>
      </c>
      <c r="BN1077" s="9">
        <v>66.605380834372582</v>
      </c>
    </row>
    <row r="1078" spans="1:66" x14ac:dyDescent="0.25">
      <c r="A1078" s="6">
        <v>59</v>
      </c>
      <c r="B1078" s="7" t="b">
        <v>1</v>
      </c>
      <c r="U1078" s="9"/>
      <c r="V1078" s="9"/>
      <c r="W1078" s="10"/>
      <c r="X1078" s="20"/>
      <c r="Y1078" s="20"/>
      <c r="Z1078" s="20"/>
      <c r="AA1078" s="20"/>
      <c r="AB1078" s="20"/>
      <c r="AC1078" s="20"/>
      <c r="AD1078" s="20"/>
      <c r="AE1078" s="20"/>
      <c r="AG1078" s="9"/>
      <c r="AH1078" s="9"/>
      <c r="AI1078" s="10"/>
      <c r="AJ1078" s="20"/>
      <c r="AK1078" s="20"/>
      <c r="AL1078" s="20"/>
      <c r="AM1078" s="20"/>
      <c r="AN1078" s="20"/>
      <c r="AO1078" s="20"/>
      <c r="AP1078" s="20"/>
      <c r="AQ1078" s="20"/>
      <c r="AS1078" s="9"/>
      <c r="AT1078" s="9"/>
      <c r="AU1078" s="10"/>
      <c r="AV1078" s="20"/>
      <c r="AW1078" s="20"/>
      <c r="AX1078" s="20"/>
      <c r="AY1078" s="20"/>
      <c r="AZ1078" s="20"/>
      <c r="BA1078" s="20"/>
      <c r="BB1078" s="20"/>
      <c r="BC1078" s="20"/>
      <c r="BE1078" s="20">
        <v>0.3666325136612022</v>
      </c>
      <c r="BF1078" s="9">
        <v>67.7</v>
      </c>
      <c r="BG1078" s="9">
        <v>65.979335247133491</v>
      </c>
      <c r="BH1078" s="9">
        <v>65.165391443750977</v>
      </c>
      <c r="BI1078" s="9">
        <v>31.615336304380456</v>
      </c>
      <c r="BJ1078" s="9">
        <v>67.185621699138096</v>
      </c>
      <c r="BK1078" s="9">
        <v>65.432725004343268</v>
      </c>
      <c r="BL1078" s="9">
        <v>62.921983882047826</v>
      </c>
      <c r="BM1078" s="9">
        <f ca="1"/>
        <v>65.126327494873465</v>
      </c>
      <c r="BN1078" s="9">
        <v>66.615544763480187</v>
      </c>
    </row>
    <row r="1079" spans="1:66" x14ac:dyDescent="0.25">
      <c r="A1079" s="6">
        <v>58.1</v>
      </c>
      <c r="B1079" s="7" t="b">
        <v>1</v>
      </c>
      <c r="U1079" s="9"/>
      <c r="V1079" s="9"/>
      <c r="W1079" s="10"/>
      <c r="X1079" s="20"/>
      <c r="Y1079" s="20"/>
      <c r="Z1079" s="20"/>
      <c r="AA1079" s="20"/>
      <c r="AB1079" s="20"/>
      <c r="AC1079" s="20"/>
      <c r="AD1079" s="20"/>
      <c r="AE1079" s="20"/>
      <c r="AG1079" s="9"/>
      <c r="AH1079" s="9"/>
      <c r="AI1079" s="10"/>
      <c r="AJ1079" s="20"/>
      <c r="AK1079" s="20"/>
      <c r="AL1079" s="20"/>
      <c r="AM1079" s="20"/>
      <c r="AN1079" s="20"/>
      <c r="AO1079" s="20"/>
      <c r="AP1079" s="20"/>
      <c r="AQ1079" s="20"/>
      <c r="AS1079" s="9"/>
      <c r="AT1079" s="9"/>
      <c r="AU1079" s="10"/>
      <c r="AV1079" s="20"/>
      <c r="AW1079" s="20"/>
      <c r="AX1079" s="20"/>
      <c r="AY1079" s="20"/>
      <c r="AZ1079" s="20"/>
      <c r="BA1079" s="20"/>
      <c r="BB1079" s="20"/>
      <c r="BC1079" s="20"/>
      <c r="BE1079" s="20">
        <v>0.36697404371584702</v>
      </c>
      <c r="BF1079" s="9">
        <v>67.7</v>
      </c>
      <c r="BG1079" s="9">
        <v>65.987974645208965</v>
      </c>
      <c r="BH1079" s="9">
        <v>65.174085318797481</v>
      </c>
      <c r="BI1079" s="9">
        <v>31.652674456145437</v>
      </c>
      <c r="BJ1079" s="9">
        <v>67.19432719496028</v>
      </c>
      <c r="BK1079" s="9">
        <v>65.441410362415922</v>
      </c>
      <c r="BL1079" s="9">
        <v>62.934405155774364</v>
      </c>
      <c r="BM1079" s="9">
        <f ca="1"/>
        <v>65.134251423918357</v>
      </c>
      <c r="BN1079" s="9">
        <v>66.625704822201925</v>
      </c>
    </row>
    <row r="1080" spans="1:66" x14ac:dyDescent="0.25">
      <c r="A1080" s="6">
        <v>58.8</v>
      </c>
      <c r="B1080" s="7" t="b">
        <v>1</v>
      </c>
      <c r="U1080" s="9"/>
      <c r="V1080" s="9"/>
      <c r="W1080" s="10"/>
      <c r="X1080" s="20"/>
      <c r="Y1080" s="20"/>
      <c r="Z1080" s="20"/>
      <c r="AA1080" s="20"/>
      <c r="AB1080" s="20"/>
      <c r="AC1080" s="20"/>
      <c r="AD1080" s="20"/>
      <c r="AE1080" s="20"/>
      <c r="AG1080" s="9"/>
      <c r="AH1080" s="9"/>
      <c r="AI1080" s="10"/>
      <c r="AJ1080" s="20"/>
      <c r="AK1080" s="20"/>
      <c r="AL1080" s="20"/>
      <c r="AM1080" s="20"/>
      <c r="AN1080" s="20"/>
      <c r="AO1080" s="20"/>
      <c r="AP1080" s="20"/>
      <c r="AQ1080" s="20"/>
      <c r="AS1080" s="9"/>
      <c r="AT1080" s="9"/>
      <c r="AU1080" s="10"/>
      <c r="AV1080" s="20"/>
      <c r="AW1080" s="20"/>
      <c r="AX1080" s="20"/>
      <c r="AY1080" s="20"/>
      <c r="AZ1080" s="20"/>
      <c r="BA1080" s="20"/>
      <c r="BB1080" s="20"/>
      <c r="BC1080" s="20"/>
      <c r="BE1080" s="20">
        <v>0.36731557377049179</v>
      </c>
      <c r="BF1080" s="9">
        <v>67.7</v>
      </c>
      <c r="BG1080" s="9">
        <v>65.996611380454496</v>
      </c>
      <c r="BH1080" s="9">
        <v>65.182777673558206</v>
      </c>
      <c r="BI1080" s="9">
        <v>31.690032758020269</v>
      </c>
      <c r="BJ1080" s="9">
        <v>67.203028244320947</v>
      </c>
      <c r="BK1080" s="9">
        <v>65.450093815327548</v>
      </c>
      <c r="BL1080" s="9">
        <v>62.946820650819461</v>
      </c>
      <c r="BM1080" s="9">
        <f ca="1"/>
        <v>65.142172649178946</v>
      </c>
      <c r="BN1080" s="9">
        <v>66.635861019179458</v>
      </c>
    </row>
    <row r="1081" spans="1:66" x14ac:dyDescent="0.25">
      <c r="A1081" s="6">
        <v>58.4</v>
      </c>
      <c r="B1081" s="7" t="b">
        <v>1</v>
      </c>
      <c r="U1081" s="9"/>
      <c r="V1081" s="9"/>
      <c r="W1081" s="10"/>
      <c r="X1081" s="20"/>
      <c r="Y1081" s="20"/>
      <c r="Z1081" s="20"/>
      <c r="AA1081" s="20"/>
      <c r="AB1081" s="20"/>
      <c r="AC1081" s="20"/>
      <c r="AD1081" s="20"/>
      <c r="AE1081" s="20"/>
      <c r="AG1081" s="9"/>
      <c r="AH1081" s="9"/>
      <c r="AI1081" s="10"/>
      <c r="AJ1081" s="20"/>
      <c r="AK1081" s="20"/>
      <c r="AL1081" s="20"/>
      <c r="AM1081" s="20"/>
      <c r="AN1081" s="20"/>
      <c r="AO1081" s="20"/>
      <c r="AP1081" s="20"/>
      <c r="AQ1081" s="20"/>
      <c r="AS1081" s="9"/>
      <c r="AT1081" s="9"/>
      <c r="AU1081" s="10"/>
      <c r="AV1081" s="20"/>
      <c r="AW1081" s="20"/>
      <c r="AX1081" s="20"/>
      <c r="AY1081" s="20"/>
      <c r="AZ1081" s="20"/>
      <c r="BA1081" s="20"/>
      <c r="BB1081" s="20"/>
      <c r="BC1081" s="20"/>
      <c r="BE1081" s="20">
        <v>0.36765710382513661</v>
      </c>
      <c r="BF1081" s="9">
        <v>67.7</v>
      </c>
      <c r="BG1081" s="9">
        <v>66.005245461609348</v>
      </c>
      <c r="BH1081" s="9">
        <v>65.191468515912831</v>
      </c>
      <c r="BI1081" s="9">
        <v>31.727411231765345</v>
      </c>
      <c r="BJ1081" s="9">
        <v>67.211724857867594</v>
      </c>
      <c r="BK1081" s="9">
        <v>65.458775371178291</v>
      </c>
      <c r="BL1081" s="9">
        <v>62.959230375240779</v>
      </c>
      <c r="BM1081" s="9">
        <f ca="1"/>
        <v>65.150091177825331</v>
      </c>
      <c r="BN1081" s="9">
        <v>66.646013363036062</v>
      </c>
    </row>
    <row r="1082" spans="1:66" x14ac:dyDescent="0.25">
      <c r="A1082" s="6">
        <v>58.1</v>
      </c>
      <c r="B1082" s="7" t="b">
        <v>1</v>
      </c>
      <c r="U1082" s="9"/>
      <c r="V1082" s="9"/>
      <c r="W1082" s="10"/>
      <c r="X1082" s="20"/>
      <c r="Y1082" s="20"/>
      <c r="Z1082" s="20"/>
      <c r="AA1082" s="20"/>
      <c r="AB1082" s="20"/>
      <c r="AC1082" s="20"/>
      <c r="AD1082" s="20"/>
      <c r="AE1082" s="20"/>
      <c r="AG1082" s="9"/>
      <c r="AH1082" s="9"/>
      <c r="AI1082" s="10"/>
      <c r="AJ1082" s="20"/>
      <c r="AK1082" s="20"/>
      <c r="AL1082" s="20"/>
      <c r="AM1082" s="20"/>
      <c r="AN1082" s="20"/>
      <c r="AO1082" s="20"/>
      <c r="AP1082" s="20"/>
      <c r="AQ1082" s="20"/>
      <c r="AS1082" s="9"/>
      <c r="AT1082" s="9"/>
      <c r="AU1082" s="10"/>
      <c r="AV1082" s="20"/>
      <c r="AW1082" s="20"/>
      <c r="AX1082" s="20"/>
      <c r="AY1082" s="20"/>
      <c r="AZ1082" s="20"/>
      <c r="BA1082" s="20"/>
      <c r="BB1082" s="20"/>
      <c r="BC1082" s="20"/>
      <c r="BE1082" s="20">
        <v>0.36799863387978143</v>
      </c>
      <c r="BF1082" s="9">
        <v>67.7</v>
      </c>
      <c r="BG1082" s="9">
        <v>66.013876897396031</v>
      </c>
      <c r="BH1082" s="9">
        <v>65.200157853728925</v>
      </c>
      <c r="BI1082" s="9">
        <v>31.764809899176306</v>
      </c>
      <c r="BJ1082" s="9">
        <v>67.220417046223233</v>
      </c>
      <c r="BK1082" s="9">
        <v>65.467455038054723</v>
      </c>
      <c r="BL1082" s="9">
        <v>62.971634337077276</v>
      </c>
      <c r="BM1082" s="9">
        <f ca="1"/>
        <v>65.158007017013105</v>
      </c>
      <c r="BN1082" s="9">
        <v>66.656161862376834</v>
      </c>
    </row>
    <row r="1083" spans="1:66" x14ac:dyDescent="0.25">
      <c r="A1083" s="6">
        <v>57.8</v>
      </c>
      <c r="B1083" s="7" t="b">
        <v>1</v>
      </c>
      <c r="U1083" s="9"/>
      <c r="V1083" s="9"/>
      <c r="W1083" s="10"/>
      <c r="X1083" s="20"/>
      <c r="Y1083" s="20"/>
      <c r="Z1083" s="20"/>
      <c r="AA1083" s="20"/>
      <c r="AB1083" s="20"/>
      <c r="AC1083" s="20"/>
      <c r="AD1083" s="20"/>
      <c r="AE1083" s="20"/>
      <c r="AG1083" s="9"/>
      <c r="AH1083" s="9"/>
      <c r="AI1083" s="10"/>
      <c r="AJ1083" s="20"/>
      <c r="AK1083" s="20"/>
      <c r="AL1083" s="20"/>
      <c r="AM1083" s="20"/>
      <c r="AN1083" s="20"/>
      <c r="AO1083" s="20"/>
      <c r="AP1083" s="20"/>
      <c r="AQ1083" s="20"/>
      <c r="AS1083" s="9"/>
      <c r="AT1083" s="9"/>
      <c r="AU1083" s="10"/>
      <c r="AV1083" s="20"/>
      <c r="AW1083" s="20"/>
      <c r="AX1083" s="20"/>
      <c r="AY1083" s="20"/>
      <c r="AZ1083" s="20"/>
      <c r="BA1083" s="20"/>
      <c r="BB1083" s="20"/>
      <c r="BC1083" s="20"/>
      <c r="BE1083" s="20">
        <v>0.36834016393442626</v>
      </c>
      <c r="BF1083" s="9">
        <v>67.7</v>
      </c>
      <c r="BG1083" s="9">
        <v>66.022505696520312</v>
      </c>
      <c r="BH1083" s="9">
        <v>65.208845694861992</v>
      </c>
      <c r="BI1083" s="9">
        <v>31.802228782084168</v>
      </c>
      <c r="BJ1083" s="9">
        <v>67.229104819986418</v>
      </c>
      <c r="BK1083" s="9">
        <v>65.476132824029889</v>
      </c>
      <c r="BL1083" s="9">
        <v>62.984032544349233</v>
      </c>
      <c r="BM1083" s="9">
        <f ca="1"/>
        <v>65.165920173883492</v>
      </c>
      <c r="BN1083" s="9">
        <v>66.666306525788599</v>
      </c>
    </row>
    <row r="1084" spans="1:66" x14ac:dyDescent="0.25">
      <c r="A1084" s="6">
        <v>57.3</v>
      </c>
      <c r="B1084" s="7" t="b">
        <v>1</v>
      </c>
      <c r="U1084" s="9"/>
      <c r="V1084" s="9"/>
      <c r="W1084" s="10"/>
      <c r="X1084" s="20"/>
      <c r="Y1084" s="20"/>
      <c r="Z1084" s="20"/>
      <c r="AA1084" s="20"/>
      <c r="AB1084" s="20"/>
      <c r="AC1084" s="20"/>
      <c r="AD1084" s="20"/>
      <c r="AE1084" s="20"/>
      <c r="AG1084" s="9"/>
      <c r="AH1084" s="9"/>
      <c r="AI1084" s="10"/>
      <c r="AJ1084" s="20"/>
      <c r="AK1084" s="20"/>
      <c r="AL1084" s="20"/>
      <c r="AM1084" s="20"/>
      <c r="AN1084" s="20"/>
      <c r="AO1084" s="20"/>
      <c r="AP1084" s="20"/>
      <c r="AQ1084" s="20"/>
      <c r="AS1084" s="9"/>
      <c r="AT1084" s="9"/>
      <c r="AU1084" s="10"/>
      <c r="AV1084" s="20"/>
      <c r="AW1084" s="20"/>
      <c r="AX1084" s="20"/>
      <c r="AY1084" s="20"/>
      <c r="AZ1084" s="20"/>
      <c r="BA1084" s="20"/>
      <c r="BB1084" s="20"/>
      <c r="BC1084" s="20"/>
      <c r="BE1084" s="20">
        <v>0.36868169398907102</v>
      </c>
      <c r="BF1084" s="9">
        <v>67.7</v>
      </c>
      <c r="BG1084" s="9">
        <v>66.031131867671363</v>
      </c>
      <c r="BH1084" s="9">
        <v>65.21753204715543</v>
      </c>
      <c r="BI1084" s="9">
        <v>31.839667902355309</v>
      </c>
      <c r="BJ1084" s="9">
        <v>67.237788189731461</v>
      </c>
      <c r="BK1084" s="9">
        <v>65.484808737163405</v>
      </c>
      <c r="BL1084" s="9">
        <v>62.996425005058384</v>
      </c>
      <c r="BM1084" s="9">
        <f ca="1"/>
        <v>65.173830655563378</v>
      </c>
      <c r="BN1084" s="9">
        <v>66.676447361840133</v>
      </c>
    </row>
    <row r="1085" spans="1:66" x14ac:dyDescent="0.25">
      <c r="A1085" s="6">
        <v>56.8</v>
      </c>
      <c r="B1085" s="7" t="b">
        <v>1</v>
      </c>
      <c r="U1085" s="9"/>
      <c r="V1085" s="9"/>
      <c r="W1085" s="10"/>
      <c r="X1085" s="20"/>
      <c r="Y1085" s="20"/>
      <c r="Z1085" s="20"/>
      <c r="AA1085" s="20"/>
      <c r="AB1085" s="20"/>
      <c r="AC1085" s="20"/>
      <c r="AD1085" s="20"/>
      <c r="AE1085" s="20"/>
      <c r="AG1085" s="9"/>
      <c r="AH1085" s="9"/>
      <c r="AI1085" s="10"/>
      <c r="AJ1085" s="20"/>
      <c r="AK1085" s="20"/>
      <c r="AL1085" s="20"/>
      <c r="AM1085" s="20"/>
      <c r="AN1085" s="20"/>
      <c r="AO1085" s="20"/>
      <c r="AP1085" s="20"/>
      <c r="AQ1085" s="20"/>
      <c r="AS1085" s="9"/>
      <c r="AT1085" s="9"/>
      <c r="AU1085" s="10"/>
      <c r="AV1085" s="20"/>
      <c r="AW1085" s="20"/>
      <c r="AX1085" s="20"/>
      <c r="AY1085" s="20"/>
      <c r="AZ1085" s="20"/>
      <c r="BA1085" s="20"/>
      <c r="BB1085" s="20"/>
      <c r="BC1085" s="20"/>
      <c r="BE1085" s="20">
        <v>0.36902322404371585</v>
      </c>
      <c r="BF1085" s="9">
        <v>67.7</v>
      </c>
      <c r="BG1085" s="9">
        <v>66.039755419521796</v>
      </c>
      <c r="BH1085" s="9">
        <v>65.226216918440713</v>
      </c>
      <c r="BI1085" s="9">
        <v>31.877127281891667</v>
      </c>
      <c r="BJ1085" s="9">
        <v>67.246467166008401</v>
      </c>
      <c r="BK1085" s="9">
        <v>65.493482785501456</v>
      </c>
      <c r="BL1085" s="9">
        <v>63.008811727187904</v>
      </c>
      <c r="BM1085" s="9">
        <f ca="1"/>
        <v>65.181738469165396</v>
      </c>
      <c r="BN1085" s="9">
        <v>66.68658437908212</v>
      </c>
    </row>
    <row r="1086" spans="1:66" x14ac:dyDescent="0.25">
      <c r="A1086" s="6">
        <v>56.4</v>
      </c>
      <c r="B1086" s="7" t="b">
        <v>1</v>
      </c>
      <c r="U1086" s="9"/>
      <c r="V1086" s="9"/>
      <c r="W1086" s="10"/>
      <c r="X1086" s="20"/>
      <c r="Y1086" s="20"/>
      <c r="Z1086" s="20"/>
      <c r="AA1086" s="20"/>
      <c r="AB1086" s="20"/>
      <c r="AC1086" s="20"/>
      <c r="AD1086" s="20"/>
      <c r="AE1086" s="20"/>
      <c r="AG1086" s="9"/>
      <c r="AH1086" s="9"/>
      <c r="AI1086" s="10"/>
      <c r="AJ1086" s="20"/>
      <c r="AK1086" s="20"/>
      <c r="AL1086" s="20"/>
      <c r="AM1086" s="20"/>
      <c r="AN1086" s="20"/>
      <c r="AO1086" s="20"/>
      <c r="AP1086" s="20"/>
      <c r="AQ1086" s="20"/>
      <c r="AS1086" s="9"/>
      <c r="AT1086" s="9"/>
      <c r="AU1086" s="10"/>
      <c r="AV1086" s="20"/>
      <c r="AW1086" s="20"/>
      <c r="AX1086" s="20"/>
      <c r="AY1086" s="20"/>
      <c r="AZ1086" s="20"/>
      <c r="BA1086" s="20"/>
      <c r="BB1086" s="20"/>
      <c r="BC1086" s="20"/>
      <c r="BE1086" s="20">
        <v>0.36936475409836067</v>
      </c>
      <c r="BF1086" s="9">
        <v>67.8</v>
      </c>
      <c r="BG1086" s="9">
        <v>66.04837636072773</v>
      </c>
      <c r="BH1086" s="9">
        <v>65.234900316537605</v>
      </c>
      <c r="BI1086" s="9">
        <v>31.914606942630702</v>
      </c>
      <c r="BJ1086" s="9">
        <v>67.255141759343203</v>
      </c>
      <c r="BK1086" s="9">
        <v>65.502154977076941</v>
      </c>
      <c r="BL1086" s="9">
        <v>63.021192718702522</v>
      </c>
      <c r="BM1086" s="9">
        <f ca="1"/>
        <v>65.189643621787923</v>
      </c>
      <c r="BN1086" s="9">
        <v>66.696717586047257</v>
      </c>
    </row>
    <row r="1087" spans="1:66" x14ac:dyDescent="0.25">
      <c r="A1087" s="6">
        <v>55.6</v>
      </c>
      <c r="B1087" s="7" t="b">
        <v>1</v>
      </c>
      <c r="U1087" s="9"/>
      <c r="V1087" s="9"/>
      <c r="W1087" s="10"/>
      <c r="X1087" s="20"/>
      <c r="Y1087" s="20"/>
      <c r="Z1087" s="20"/>
      <c r="AA1087" s="20"/>
      <c r="AB1087" s="20"/>
      <c r="AC1087" s="20"/>
      <c r="AD1087" s="20"/>
      <c r="AE1087" s="20"/>
      <c r="AG1087" s="9"/>
      <c r="AH1087" s="9"/>
      <c r="AI1087" s="10"/>
      <c r="AJ1087" s="20"/>
      <c r="AK1087" s="20"/>
      <c r="AL1087" s="20"/>
      <c r="AM1087" s="20"/>
      <c r="AN1087" s="20"/>
      <c r="AO1087" s="20"/>
      <c r="AP1087" s="20"/>
      <c r="AQ1087" s="20"/>
      <c r="AS1087" s="9"/>
      <c r="AT1087" s="9"/>
      <c r="AU1087" s="10"/>
      <c r="AV1087" s="20"/>
      <c r="AW1087" s="20"/>
      <c r="AX1087" s="20"/>
      <c r="AY1087" s="20"/>
      <c r="AZ1087" s="20"/>
      <c r="BA1087" s="20"/>
      <c r="BB1087" s="20"/>
      <c r="BC1087" s="20"/>
      <c r="BE1087" s="20">
        <v>0.36970628415300544</v>
      </c>
      <c r="BF1087" s="9">
        <v>67.8</v>
      </c>
      <c r="BG1087" s="9">
        <v>66.056994699928836</v>
      </c>
      <c r="BH1087" s="9">
        <v>65.243582249253748</v>
      </c>
      <c r="BI1087" s="9">
        <v>31.952106906545559</v>
      </c>
      <c r="BJ1087" s="9">
        <v>67.263811980237776</v>
      </c>
      <c r="BK1087" s="9">
        <v>65.510825319909472</v>
      </c>
      <c r="BL1087" s="9">
        <v>63.033567987548551</v>
      </c>
      <c r="BM1087" s="9">
        <f ca="1"/>
        <v>65.197546120515184</v>
      </c>
      <c r="BN1087" s="9">
        <v>66.706846991250373</v>
      </c>
    </row>
    <row r="1088" spans="1:66" x14ac:dyDescent="0.25">
      <c r="A1088" s="6">
        <v>54.7</v>
      </c>
      <c r="B1088" s="7" t="b">
        <v>1</v>
      </c>
      <c r="U1088" s="9"/>
      <c r="V1088" s="9"/>
      <c r="W1088" s="10"/>
      <c r="X1088" s="20"/>
      <c r="Y1088" s="20"/>
      <c r="Z1088" s="20"/>
      <c r="AA1088" s="20"/>
      <c r="AB1088" s="20"/>
      <c r="AC1088" s="20"/>
      <c r="AD1088" s="20"/>
      <c r="AE1088" s="20"/>
      <c r="AG1088" s="9"/>
      <c r="AH1088" s="9"/>
      <c r="AI1088" s="10"/>
      <c r="AJ1088" s="20"/>
      <c r="AK1088" s="20"/>
      <c r="AL1088" s="20"/>
      <c r="AM1088" s="20"/>
      <c r="AN1088" s="20"/>
      <c r="AO1088" s="20"/>
      <c r="AP1088" s="20"/>
      <c r="AQ1088" s="20"/>
      <c r="AS1088" s="9"/>
      <c r="AT1088" s="9"/>
      <c r="AU1088" s="10"/>
      <c r="AV1088" s="20"/>
      <c r="AW1088" s="20"/>
      <c r="AX1088" s="20"/>
      <c r="AY1088" s="20"/>
      <c r="AZ1088" s="20"/>
      <c r="BA1088" s="20"/>
      <c r="BB1088" s="20"/>
      <c r="BC1088" s="20"/>
      <c r="BE1088" s="20">
        <v>0.37004781420765026</v>
      </c>
      <c r="BF1088" s="9">
        <v>67.8</v>
      </c>
      <c r="BG1088" s="9">
        <v>66.06561044574849</v>
      </c>
      <c r="BH1088" s="9">
        <v>65.252262724385176</v>
      </c>
      <c r="BI1088" s="9">
        <v>31.989627195645106</v>
      </c>
      <c r="BJ1088" s="9">
        <v>67.272477839170108</v>
      </c>
      <c r="BK1088" s="9">
        <v>65.519493822005501</v>
      </c>
      <c r="BL1088" s="9">
        <v>63.045937541653949</v>
      </c>
      <c r="BM1088" s="9">
        <f ca="1"/>
        <v>65.205445972417309</v>
      </c>
      <c r="BN1088" s="9">
        <v>66.716972603188424</v>
      </c>
    </row>
    <row r="1089" spans="1:66" x14ac:dyDescent="0.25">
      <c r="A1089" s="6">
        <v>54</v>
      </c>
      <c r="B1089" s="7" t="b">
        <v>1</v>
      </c>
      <c r="U1089" s="9"/>
      <c r="V1089" s="9"/>
      <c r="W1089" s="10"/>
      <c r="X1089" s="20"/>
      <c r="Y1089" s="20"/>
      <c r="Z1089" s="20"/>
      <c r="AA1089" s="20"/>
      <c r="AB1089" s="20"/>
      <c r="AC1089" s="20"/>
      <c r="AD1089" s="20"/>
      <c r="AE1089" s="20"/>
      <c r="AG1089" s="9"/>
      <c r="AH1089" s="9"/>
      <c r="AI1089" s="10"/>
      <c r="AJ1089" s="20"/>
      <c r="AK1089" s="20"/>
      <c r="AL1089" s="20"/>
      <c r="AM1089" s="20"/>
      <c r="AN1089" s="20"/>
      <c r="AO1089" s="20"/>
      <c r="AP1089" s="20"/>
      <c r="AQ1089" s="20"/>
      <c r="AS1089" s="9"/>
      <c r="AT1089" s="9"/>
      <c r="AU1089" s="10"/>
      <c r="AV1089" s="20"/>
      <c r="AW1089" s="20"/>
      <c r="AX1089" s="20"/>
      <c r="AY1089" s="20"/>
      <c r="AZ1089" s="20"/>
      <c r="BA1089" s="20"/>
      <c r="BB1089" s="20"/>
      <c r="BC1089" s="20"/>
      <c r="BE1089" s="20">
        <v>0.37038934426229508</v>
      </c>
      <c r="BF1089" s="9">
        <v>67.8</v>
      </c>
      <c r="BG1089" s="9">
        <v>66.074223606793794</v>
      </c>
      <c r="BH1089" s="9">
        <v>65.260941749716224</v>
      </c>
      <c r="BI1089" s="9">
        <v>32.027167831974026</v>
      </c>
      <c r="BJ1089" s="9">
        <v>67.281139346594372</v>
      </c>
      <c r="BK1089" s="9">
        <v>65.528160491358264</v>
      </c>
      <c r="BL1089" s="9">
        <v>63.058301388928399</v>
      </c>
      <c r="BM1089" s="9">
        <f ca="1"/>
        <v>65.213343184550382</v>
      </c>
      <c r="BN1089" s="9">
        <v>66.727094430340586</v>
      </c>
    </row>
    <row r="1090" spans="1:66" x14ac:dyDescent="0.25">
      <c r="A1090" s="6">
        <v>53.3</v>
      </c>
      <c r="B1090" s="7" t="b">
        <v>1</v>
      </c>
      <c r="U1090" s="9"/>
      <c r="V1090" s="9"/>
      <c r="W1090" s="10"/>
      <c r="X1090" s="20"/>
      <c r="Y1090" s="20"/>
      <c r="Z1090" s="20"/>
      <c r="AA1090" s="20"/>
      <c r="AB1090" s="20"/>
      <c r="AC1090" s="20"/>
      <c r="AD1090" s="20"/>
      <c r="AE1090" s="20"/>
      <c r="AG1090" s="9"/>
      <c r="AH1090" s="9"/>
      <c r="AI1090" s="10"/>
      <c r="AJ1090" s="20"/>
      <c r="AK1090" s="20"/>
      <c r="AL1090" s="20"/>
      <c r="AM1090" s="20"/>
      <c r="AN1090" s="20"/>
      <c r="AO1090" s="20"/>
      <c r="AP1090" s="20"/>
      <c r="AQ1090" s="20"/>
      <c r="AS1090" s="9"/>
      <c r="AT1090" s="9"/>
      <c r="AU1090" s="10"/>
      <c r="AV1090" s="20"/>
      <c r="AW1090" s="20"/>
      <c r="AX1090" s="20"/>
      <c r="AY1090" s="20"/>
      <c r="AZ1090" s="20"/>
      <c r="BA1090" s="20"/>
      <c r="BB1090" s="20"/>
      <c r="BC1090" s="20"/>
      <c r="BE1090" s="20">
        <v>0.37073087431693991</v>
      </c>
      <c r="BF1090" s="9">
        <v>67.8</v>
      </c>
      <c r="BG1090" s="9">
        <v>66.082834191655607</v>
      </c>
      <c r="BH1090" s="9">
        <v>65.269619333019477</v>
      </c>
      <c r="BI1090" s="9">
        <v>32.064728837612854</v>
      </c>
      <c r="BJ1090" s="9">
        <v>67.289796512940967</v>
      </c>
      <c r="BK1090" s="9">
        <v>65.536825335948009</v>
      </c>
      <c r="BL1090" s="9">
        <v>63.070659537263353</v>
      </c>
      <c r="BM1090" s="9">
        <f ca="1"/>
        <v>65.221237763956466</v>
      </c>
      <c r="BN1090" s="9">
        <v>66.737212481168328</v>
      </c>
    </row>
    <row r="1091" spans="1:66" x14ac:dyDescent="0.25">
      <c r="A1091" s="6">
        <v>52.9</v>
      </c>
      <c r="B1091" s="7" t="b">
        <v>1</v>
      </c>
      <c r="U1091" s="9"/>
      <c r="V1091" s="9"/>
      <c r="W1091" s="10"/>
      <c r="X1091" s="20"/>
      <c r="Y1091" s="20"/>
      <c r="Z1091" s="20"/>
      <c r="AA1091" s="20"/>
      <c r="AB1091" s="20"/>
      <c r="AC1091" s="20"/>
      <c r="AD1091" s="20"/>
      <c r="AE1091" s="20"/>
      <c r="AG1091" s="9"/>
      <c r="AH1091" s="9"/>
      <c r="AI1091" s="10"/>
      <c r="AJ1091" s="20"/>
      <c r="AK1091" s="20"/>
      <c r="AL1091" s="20"/>
      <c r="AM1091" s="20"/>
      <c r="AN1091" s="20"/>
      <c r="AO1091" s="20"/>
      <c r="AP1091" s="20"/>
      <c r="AQ1091" s="20"/>
      <c r="AS1091" s="9"/>
      <c r="AT1091" s="9"/>
      <c r="AU1091" s="10"/>
      <c r="AV1091" s="20"/>
      <c r="AW1091" s="20"/>
      <c r="AX1091" s="20"/>
      <c r="AY1091" s="20"/>
      <c r="AZ1091" s="20"/>
      <c r="BA1091" s="20"/>
      <c r="BB1091" s="20"/>
      <c r="BC1091" s="20"/>
      <c r="BE1091" s="20">
        <v>0.37107240437158467</v>
      </c>
      <c r="BF1091" s="9">
        <v>67.8</v>
      </c>
      <c r="BG1091" s="9">
        <v>66.091442208908717</v>
      </c>
      <c r="BH1091" s="9">
        <v>65.278295482055952</v>
      </c>
      <c r="BI1091" s="9">
        <v>32.102310234678107</v>
      </c>
      <c r="BJ1091" s="9">
        <v>67.298449348616685</v>
      </c>
      <c r="BK1091" s="9">
        <v>65.545488363741939</v>
      </c>
      <c r="BL1091" s="9">
        <v>63.083011994532086</v>
      </c>
      <c r="BM1091" s="9">
        <f ca="1"/>
        <v>65.229129717663739</v>
      </c>
      <c r="BN1091" s="9">
        <v>66.747326764115485</v>
      </c>
    </row>
    <row r="1092" spans="1:66" x14ac:dyDescent="0.25">
      <c r="A1092" s="6">
        <v>52.5</v>
      </c>
      <c r="B1092" s="7" t="b">
        <v>1</v>
      </c>
      <c r="U1092" s="9"/>
      <c r="V1092" s="9"/>
      <c r="W1092" s="10"/>
      <c r="X1092" s="20"/>
      <c r="Y1092" s="20"/>
      <c r="Z1092" s="20"/>
      <c r="AA1092" s="20"/>
      <c r="AB1092" s="20"/>
      <c r="AC1092" s="20"/>
      <c r="AD1092" s="20"/>
      <c r="AE1092" s="20"/>
      <c r="AG1092" s="9"/>
      <c r="AH1092" s="9"/>
      <c r="AI1092" s="10"/>
      <c r="AJ1092" s="20"/>
      <c r="AK1092" s="20"/>
      <c r="AL1092" s="20"/>
      <c r="AM1092" s="20"/>
      <c r="AN1092" s="20"/>
      <c r="AO1092" s="20"/>
      <c r="AP1092" s="20"/>
      <c r="AQ1092" s="20"/>
      <c r="AS1092" s="9"/>
      <c r="AT1092" s="9"/>
      <c r="AU1092" s="10"/>
      <c r="AV1092" s="20"/>
      <c r="AW1092" s="20"/>
      <c r="AX1092" s="20"/>
      <c r="AY1092" s="20"/>
      <c r="AZ1092" s="20"/>
      <c r="BA1092" s="20"/>
      <c r="BB1092" s="20"/>
      <c r="BC1092" s="20"/>
      <c r="BE1092" s="20">
        <v>0.3714139344262295</v>
      </c>
      <c r="BF1092" s="9">
        <v>67.8</v>
      </c>
      <c r="BG1092" s="9">
        <v>66.100047667111795</v>
      </c>
      <c r="BH1092" s="9">
        <v>65.286970204575184</v>
      </c>
      <c r="BI1092" s="9">
        <v>32.13991204532234</v>
      </c>
      <c r="BJ1092" s="9">
        <v>67.307097864004731</v>
      </c>
      <c r="BK1092" s="9">
        <v>65.554149582694279</v>
      </c>
      <c r="BL1092" s="9">
        <v>63.095358768589762</v>
      </c>
      <c r="BM1092" s="9">
        <f ca="1"/>
        <v>65.237019052686449</v>
      </c>
      <c r="BN1092" s="9">
        <v>66.757437287608312</v>
      </c>
    </row>
    <row r="1093" spans="1:66" x14ac:dyDescent="0.25">
      <c r="A1093" s="6">
        <v>52.5</v>
      </c>
      <c r="B1093" s="7" t="b">
        <v>1</v>
      </c>
      <c r="U1093" s="9"/>
      <c r="V1093" s="9"/>
      <c r="W1093" s="10"/>
      <c r="X1093" s="20"/>
      <c r="Y1093" s="20"/>
      <c r="Z1093" s="20"/>
      <c r="AA1093" s="20"/>
      <c r="AB1093" s="20"/>
      <c r="AC1093" s="20"/>
      <c r="AD1093" s="20"/>
      <c r="AE1093" s="20"/>
      <c r="AG1093" s="9"/>
      <c r="AH1093" s="9"/>
      <c r="AI1093" s="10"/>
      <c r="AJ1093" s="20"/>
      <c r="AK1093" s="20"/>
      <c r="AL1093" s="20"/>
      <c r="AM1093" s="20"/>
      <c r="AN1093" s="20"/>
      <c r="AO1093" s="20"/>
      <c r="AP1093" s="20"/>
      <c r="AQ1093" s="20"/>
      <c r="AS1093" s="9"/>
      <c r="AT1093" s="9"/>
      <c r="AU1093" s="10"/>
      <c r="AV1093" s="20"/>
      <c r="AW1093" s="20"/>
      <c r="AX1093" s="20"/>
      <c r="AY1093" s="20"/>
      <c r="AZ1093" s="20"/>
      <c r="BA1093" s="20"/>
      <c r="BB1093" s="20"/>
      <c r="BC1093" s="20"/>
      <c r="BE1093" s="20">
        <v>0.37175546448087432</v>
      </c>
      <c r="BF1093" s="9">
        <v>67.8</v>
      </c>
      <c r="BG1093" s="9">
        <v>66.108650574807598</v>
      </c>
      <c r="BH1093" s="9">
        <v>65.295643508315138</v>
      </c>
      <c r="BI1093" s="9">
        <v>32.17753429173424</v>
      </c>
      <c r="BJ1093" s="9">
        <v>67.315742069464875</v>
      </c>
      <c r="BK1093" s="9">
        <v>65.562809000746398</v>
      </c>
      <c r="BL1093" s="9">
        <v>63.107699867273496</v>
      </c>
      <c r="BM1093" s="9">
        <f ca="1"/>
        <v>65.24490577602505</v>
      </c>
      <c r="BN1093" s="9">
        <v>66.767544060055542</v>
      </c>
    </row>
    <row r="1094" spans="1:66" x14ac:dyDescent="0.25">
      <c r="A1094" s="6">
        <v>58.9</v>
      </c>
      <c r="B1094" s="7" t="b">
        <v>1</v>
      </c>
      <c r="U1094" s="9"/>
      <c r="V1094" s="9"/>
      <c r="W1094" s="10"/>
      <c r="X1094" s="20"/>
      <c r="Y1094" s="20"/>
      <c r="Z1094" s="20"/>
      <c r="AA1094" s="20"/>
      <c r="AB1094" s="20"/>
      <c r="AC1094" s="20"/>
      <c r="AD1094" s="20"/>
      <c r="AE1094" s="20"/>
      <c r="AG1094" s="9"/>
      <c r="AH1094" s="9"/>
      <c r="AI1094" s="10"/>
      <c r="AJ1094" s="20"/>
      <c r="AK1094" s="20"/>
      <c r="AL1094" s="20"/>
      <c r="AM1094" s="20"/>
      <c r="AN1094" s="20"/>
      <c r="AO1094" s="20"/>
      <c r="AP1094" s="20"/>
      <c r="AQ1094" s="20"/>
      <c r="AS1094" s="9"/>
      <c r="AT1094" s="9"/>
      <c r="AU1094" s="10"/>
      <c r="AV1094" s="20"/>
      <c r="AW1094" s="20"/>
      <c r="AX1094" s="20"/>
      <c r="AY1094" s="20"/>
      <c r="AZ1094" s="20"/>
      <c r="BA1094" s="20"/>
      <c r="BB1094" s="20"/>
      <c r="BC1094" s="20"/>
      <c r="BE1094" s="20">
        <v>0.37209699453551914</v>
      </c>
      <c r="BF1094" s="9">
        <v>67.8</v>
      </c>
      <c r="BG1094" s="9">
        <v>66.117250940522894</v>
      </c>
      <c r="BH1094" s="9">
        <v>65.304315401002484</v>
      </c>
      <c r="BI1094" s="9">
        <v>32.215176996138673</v>
      </c>
      <c r="BJ1094" s="9">
        <v>67.324381975333495</v>
      </c>
      <c r="BK1094" s="9">
        <v>65.571466625826844</v>
      </c>
      <c r="BL1094" s="9">
        <v>63.120035298402392</v>
      </c>
      <c r="BM1094" s="9">
        <f ca="1"/>
        <v>65.252789894666236</v>
      </c>
      <c r="BN1094" s="9">
        <v>66.7776470898485</v>
      </c>
    </row>
    <row r="1095" spans="1:66" x14ac:dyDescent="0.25">
      <c r="A1095" s="6">
        <v>58.4</v>
      </c>
      <c r="B1095" s="7" t="b">
        <v>1</v>
      </c>
      <c r="U1095" s="9"/>
      <c r="V1095" s="9"/>
      <c r="W1095" s="10"/>
      <c r="X1095" s="20"/>
      <c r="Y1095" s="20"/>
      <c r="Z1095" s="20"/>
      <c r="AA1095" s="20"/>
      <c r="AB1095" s="20"/>
      <c r="AC1095" s="20"/>
      <c r="AD1095" s="20"/>
      <c r="AE1095" s="20"/>
      <c r="AG1095" s="9"/>
      <c r="AH1095" s="9"/>
      <c r="AI1095" s="10"/>
      <c r="AJ1095" s="20"/>
      <c r="AK1095" s="20"/>
      <c r="AL1095" s="20"/>
      <c r="AM1095" s="20"/>
      <c r="AN1095" s="20"/>
      <c r="AO1095" s="20"/>
      <c r="AP1095" s="20"/>
      <c r="AQ1095" s="20"/>
      <c r="AS1095" s="9"/>
      <c r="AT1095" s="9"/>
      <c r="AU1095" s="10"/>
      <c r="AV1095" s="20"/>
      <c r="AW1095" s="20"/>
      <c r="AX1095" s="20"/>
      <c r="AY1095" s="20"/>
      <c r="AZ1095" s="20"/>
      <c r="BA1095" s="20"/>
      <c r="BB1095" s="20"/>
      <c r="BC1095" s="20"/>
      <c r="BE1095" s="20">
        <v>0.37243852459016391</v>
      </c>
      <c r="BF1095" s="9">
        <v>67.8</v>
      </c>
      <c r="BG1095" s="9">
        <v>66.125848772768634</v>
      </c>
      <c r="BH1095" s="9">
        <v>65.312985890352323</v>
      </c>
      <c r="BI1095" s="9">
        <v>32.252840180796781</v>
      </c>
      <c r="BJ1095" s="9">
        <v>67.333017591923706</v>
      </c>
      <c r="BK1095" s="9">
        <v>65.580122465851375</v>
      </c>
      <c r="BL1095" s="9">
        <v>63.132365069777649</v>
      </c>
      <c r="BM1095" s="9">
        <f ca="1"/>
        <v>65.260671415582962</v>
      </c>
      <c r="BN1095" s="9">
        <v>66.787746385361061</v>
      </c>
    </row>
    <row r="1096" spans="1:66" x14ac:dyDescent="0.25">
      <c r="A1096" s="6">
        <v>58.1</v>
      </c>
      <c r="B1096" s="7" t="b">
        <v>1</v>
      </c>
      <c r="U1096" s="9"/>
      <c r="V1096" s="9"/>
      <c r="W1096" s="10"/>
      <c r="X1096" s="20"/>
      <c r="Y1096" s="20"/>
      <c r="Z1096" s="20"/>
      <c r="AA1096" s="20"/>
      <c r="AB1096" s="20"/>
      <c r="AC1096" s="20"/>
      <c r="AD1096" s="20"/>
      <c r="AE1096" s="20"/>
      <c r="AG1096" s="9"/>
      <c r="AH1096" s="9"/>
      <c r="AI1096" s="10"/>
      <c r="AJ1096" s="20"/>
      <c r="AK1096" s="20"/>
      <c r="AL1096" s="20"/>
      <c r="AM1096" s="20"/>
      <c r="AN1096" s="20"/>
      <c r="AO1096" s="20"/>
      <c r="AP1096" s="20"/>
      <c r="AQ1096" s="20"/>
      <c r="AS1096" s="9"/>
      <c r="AT1096" s="9"/>
      <c r="AU1096" s="10"/>
      <c r="AV1096" s="20"/>
      <c r="AW1096" s="20"/>
      <c r="AX1096" s="20"/>
      <c r="AY1096" s="20"/>
      <c r="AZ1096" s="20"/>
      <c r="BA1096" s="20"/>
      <c r="BB1096" s="20"/>
      <c r="BC1096" s="20"/>
      <c r="BE1096" s="20">
        <v>0.37278005464480873</v>
      </c>
      <c r="BF1096" s="9">
        <v>67.900000000000006</v>
      </c>
      <c r="BG1096" s="9">
        <v>66.134444080040026</v>
      </c>
      <c r="BH1096" s="9">
        <v>65.321654984068729</v>
      </c>
      <c r="BI1096" s="9">
        <v>32.290523868006076</v>
      </c>
      <c r="BJ1096" s="9">
        <v>67.341648929525462</v>
      </c>
      <c r="BK1096" s="9">
        <v>65.588776528723074</v>
      </c>
      <c r="BL1096" s="9">
        <v>63.14468918918255</v>
      </c>
      <c r="BM1096" s="9">
        <f ca="1"/>
        <v>65.268550345734553</v>
      </c>
      <c r="BN1096" s="9">
        <v>66.797841954949902</v>
      </c>
    </row>
    <row r="1097" spans="1:66" x14ac:dyDescent="0.25">
      <c r="A1097" s="6">
        <v>57.6</v>
      </c>
      <c r="B1097" s="7" t="b">
        <v>1</v>
      </c>
      <c r="U1097" s="9"/>
      <c r="V1097" s="9"/>
      <c r="W1097" s="10"/>
      <c r="X1097" s="20"/>
      <c r="Y1097" s="20"/>
      <c r="Z1097" s="20"/>
      <c r="AA1097" s="20"/>
      <c r="AB1097" s="20"/>
      <c r="AC1097" s="20"/>
      <c r="AD1097" s="20"/>
      <c r="AE1097" s="20"/>
      <c r="AG1097" s="9"/>
      <c r="AH1097" s="9"/>
      <c r="AI1097" s="10"/>
      <c r="AJ1097" s="20"/>
      <c r="AK1097" s="20"/>
      <c r="AL1097" s="20"/>
      <c r="AM1097" s="20"/>
      <c r="AN1097" s="20"/>
      <c r="AO1097" s="20"/>
      <c r="AP1097" s="20"/>
      <c r="AQ1097" s="20"/>
      <c r="AS1097" s="9"/>
      <c r="AT1097" s="9"/>
      <c r="AU1097" s="10"/>
      <c r="AV1097" s="20"/>
      <c r="AW1097" s="20"/>
      <c r="AX1097" s="20"/>
      <c r="AY1097" s="20"/>
      <c r="AZ1097" s="20"/>
      <c r="BA1097" s="20"/>
      <c r="BB1097" s="20"/>
      <c r="BC1097" s="20"/>
      <c r="BE1097" s="20">
        <v>0.37312158469945356</v>
      </c>
      <c r="BF1097" s="9">
        <v>67.900000000000006</v>
      </c>
      <c r="BG1097" s="9">
        <v>66.143036870816502</v>
      </c>
      <c r="BH1097" s="9">
        <v>65.33032268984428</v>
      </c>
      <c r="BI1097" s="9">
        <v>32.328228080100473</v>
      </c>
      <c r="BJ1097" s="9">
        <v>67.350275998405579</v>
      </c>
      <c r="BK1097" s="9">
        <v>65.597428822332361</v>
      </c>
      <c r="BL1097" s="9">
        <v>63.157007664382583</v>
      </c>
      <c r="BM1097" s="9">
        <f ca="1"/>
        <v>65.276426692066721</v>
      </c>
      <c r="BN1097" s="9">
        <v>66.807933806954338</v>
      </c>
    </row>
    <row r="1098" spans="1:66" x14ac:dyDescent="0.25">
      <c r="A1098" s="6">
        <v>57.1</v>
      </c>
      <c r="B1098" s="7" t="b">
        <v>1</v>
      </c>
      <c r="U1098" s="9"/>
      <c r="V1098" s="9"/>
      <c r="W1098" s="10"/>
      <c r="X1098" s="20"/>
      <c r="Y1098" s="20"/>
      <c r="Z1098" s="20"/>
      <c r="AA1098" s="20"/>
      <c r="AB1098" s="20"/>
      <c r="AC1098" s="20"/>
      <c r="AD1098" s="20"/>
      <c r="AE1098" s="20"/>
      <c r="AG1098" s="9"/>
      <c r="AH1098" s="9"/>
      <c r="AI1098" s="10"/>
      <c r="AJ1098" s="20"/>
      <c r="AK1098" s="20"/>
      <c r="AL1098" s="20"/>
      <c r="AM1098" s="20"/>
      <c r="AN1098" s="20"/>
      <c r="AO1098" s="20"/>
      <c r="AP1098" s="20"/>
      <c r="AQ1098" s="20"/>
      <c r="AS1098" s="9"/>
      <c r="AT1098" s="9"/>
      <c r="AU1098" s="10"/>
      <c r="AV1098" s="20"/>
      <c r="AW1098" s="20"/>
      <c r="AX1098" s="20"/>
      <c r="AY1098" s="20"/>
      <c r="AZ1098" s="20"/>
      <c r="BA1098" s="20"/>
      <c r="BB1098" s="20"/>
      <c r="BC1098" s="20"/>
      <c r="BE1098" s="20">
        <v>0.37346311475409838</v>
      </c>
      <c r="BF1098" s="9">
        <v>67.900000000000006</v>
      </c>
      <c r="BG1098" s="9">
        <v>66.151627153561904</v>
      </c>
      <c r="BH1098" s="9">
        <v>65.338989015360525</v>
      </c>
      <c r="BI1098" s="9">
        <v>32.365952839450443</v>
      </c>
      <c r="BJ1098" s="9">
        <v>67.358898808807908</v>
      </c>
      <c r="BK1098" s="9">
        <v>65.606079354557068</v>
      </c>
      <c r="BL1098" s="9">
        <v>63.169320503125448</v>
      </c>
      <c r="BM1098" s="9">
        <f ca="1"/>
        <v>65.28430046151162</v>
      </c>
      <c r="BN1098" s="9">
        <v>66.818021949696586</v>
      </c>
    </row>
    <row r="1099" spans="1:66" x14ac:dyDescent="0.25">
      <c r="A1099" s="6">
        <v>56.7</v>
      </c>
      <c r="B1099" s="7" t="b">
        <v>1</v>
      </c>
      <c r="U1099" s="9"/>
      <c r="V1099" s="9"/>
      <c r="W1099" s="10"/>
      <c r="X1099" s="20"/>
      <c r="Y1099" s="20"/>
      <c r="Z1099" s="20"/>
      <c r="AA1099" s="20"/>
      <c r="AB1099" s="20"/>
      <c r="AC1099" s="20"/>
      <c r="AD1099" s="20"/>
      <c r="AE1099" s="20"/>
      <c r="AG1099" s="9"/>
      <c r="AH1099" s="9"/>
      <c r="AI1099" s="10"/>
      <c r="AJ1099" s="20"/>
      <c r="AK1099" s="20"/>
      <c r="AL1099" s="20"/>
      <c r="AM1099" s="20"/>
      <c r="AN1099" s="20"/>
      <c r="AO1099" s="20"/>
      <c r="AP1099" s="20"/>
      <c r="AQ1099" s="20"/>
      <c r="AS1099" s="9"/>
      <c r="AT1099" s="9"/>
      <c r="AU1099" s="10"/>
      <c r="AV1099" s="20"/>
      <c r="AW1099" s="20"/>
      <c r="AX1099" s="20"/>
      <c r="AY1099" s="20"/>
      <c r="AZ1099" s="20"/>
      <c r="BA1099" s="20"/>
      <c r="BB1099" s="20"/>
      <c r="BC1099" s="20"/>
      <c r="BE1099" s="20">
        <v>0.37380464480874315</v>
      </c>
      <c r="BF1099" s="9">
        <v>67.900000000000006</v>
      </c>
      <c r="BG1099" s="9">
        <v>66.1602149367245</v>
      </c>
      <c r="BH1099" s="9">
        <v>65.347653968287716</v>
      </c>
      <c r="BI1099" s="9">
        <v>32.403698168463009</v>
      </c>
      <c r="BJ1099" s="9">
        <v>67.367517370953394</v>
      </c>
      <c r="BK1099" s="9">
        <v>65.614728133262545</v>
      </c>
      <c r="BL1099" s="9">
        <v>63.18162771314114</v>
      </c>
      <c r="BM1099" s="9">
        <f ca="1"/>
        <v>65.292171660987961</v>
      </c>
      <c r="BN1099" s="9">
        <v>66.828106391481725</v>
      </c>
    </row>
    <row r="1100" spans="1:66" x14ac:dyDescent="0.25">
      <c r="A1100" s="6">
        <v>56.3</v>
      </c>
      <c r="B1100" s="7" t="b">
        <v>1</v>
      </c>
      <c r="U1100" s="9"/>
      <c r="V1100" s="9"/>
      <c r="W1100" s="10"/>
      <c r="X1100" s="20"/>
      <c r="Y1100" s="20"/>
      <c r="Z1100" s="20"/>
      <c r="AA1100" s="20"/>
      <c r="AB1100" s="20"/>
      <c r="AC1100" s="20"/>
      <c r="AD1100" s="20"/>
      <c r="AE1100" s="20"/>
      <c r="AG1100" s="9"/>
      <c r="AH1100" s="9"/>
      <c r="AI1100" s="10"/>
      <c r="AJ1100" s="20"/>
      <c r="AK1100" s="20"/>
      <c r="AL1100" s="20"/>
      <c r="AM1100" s="20"/>
      <c r="AN1100" s="20"/>
      <c r="AO1100" s="20"/>
      <c r="AP1100" s="20"/>
      <c r="AQ1100" s="20"/>
      <c r="AS1100" s="9"/>
      <c r="AT1100" s="9"/>
      <c r="AU1100" s="10"/>
      <c r="AV1100" s="20"/>
      <c r="AW1100" s="20"/>
      <c r="AX1100" s="20"/>
      <c r="AY1100" s="20"/>
      <c r="AZ1100" s="20"/>
      <c r="BA1100" s="20"/>
      <c r="BB1100" s="20"/>
      <c r="BC1100" s="20"/>
      <c r="BE1100" s="20">
        <v>0.37414617486338797</v>
      </c>
      <c r="BF1100" s="9">
        <v>67.900000000000006</v>
      </c>
      <c r="BG1100" s="9">
        <v>66.168800228737055</v>
      </c>
      <c r="BH1100" s="9">
        <v>65.356317556285276</v>
      </c>
      <c r="BI1100" s="9">
        <v>32.441464089581913</v>
      </c>
      <c r="BJ1100" s="9">
        <v>67.376131695040115</v>
      </c>
      <c r="BK1100" s="9">
        <v>65.623375166301614</v>
      </c>
      <c r="BL1100" s="9">
        <v>63.193929302142024</v>
      </c>
      <c r="BM1100" s="9">
        <f ca="1"/>
        <v>65.300040297400955</v>
      </c>
      <c r="BN1100" s="9">
        <v>66.838187140597739</v>
      </c>
    </row>
    <row r="1101" spans="1:66" x14ac:dyDescent="0.25">
      <c r="A1101" s="6">
        <v>55.6</v>
      </c>
      <c r="B1101" s="7" t="b">
        <v>1</v>
      </c>
      <c r="U1101" s="9"/>
      <c r="V1101" s="9"/>
      <c r="W1101" s="10"/>
      <c r="X1101" s="20"/>
      <c r="Y1101" s="20"/>
      <c r="Z1101" s="20"/>
      <c r="AA1101" s="20"/>
      <c r="AB1101" s="20"/>
      <c r="AC1101" s="20"/>
      <c r="AD1101" s="20"/>
      <c r="AE1101" s="20"/>
      <c r="AG1101" s="9"/>
      <c r="AH1101" s="9"/>
      <c r="AI1101" s="10"/>
      <c r="AJ1101" s="20"/>
      <c r="AK1101" s="20"/>
      <c r="AL1101" s="20"/>
      <c r="AM1101" s="20"/>
      <c r="AN1101" s="20"/>
      <c r="AO1101" s="20"/>
      <c r="AP1101" s="20"/>
      <c r="AQ1101" s="20"/>
      <c r="AS1101" s="9"/>
      <c r="AT1101" s="9"/>
      <c r="AU1101" s="10"/>
      <c r="AV1101" s="20"/>
      <c r="AW1101" s="20"/>
      <c r="AX1101" s="20"/>
      <c r="AY1101" s="20"/>
      <c r="AZ1101" s="20"/>
      <c r="BA1101" s="20"/>
      <c r="BB1101" s="20"/>
      <c r="BC1101" s="20"/>
      <c r="BE1101" s="20">
        <v>0.37448770491803279</v>
      </c>
      <c r="BF1101" s="9">
        <v>67.900000000000006</v>
      </c>
      <c r="BG1101" s="9">
        <v>66.17738303801687</v>
      </c>
      <c r="BH1101" s="9">
        <v>65.36497978700136</v>
      </c>
      <c r="BI1101" s="9">
        <v>32.479250625287605</v>
      </c>
      <c r="BJ1101" s="9">
        <v>67.384741791243457</v>
      </c>
      <c r="BK1101" s="9">
        <v>65.632020461514756</v>
      </c>
      <c r="BL1101" s="9">
        <v>63.206225277822845</v>
      </c>
      <c r="BM1101" s="9">
        <f ca="1"/>
        <v>65.307906377642482</v>
      </c>
      <c r="BN1101" s="9">
        <v>66.848264205315687</v>
      </c>
    </row>
    <row r="1102" spans="1:66" x14ac:dyDescent="0.25">
      <c r="A1102" s="6">
        <v>55</v>
      </c>
      <c r="B1102" s="7" t="b">
        <v>1</v>
      </c>
      <c r="U1102" s="9"/>
      <c r="V1102" s="9"/>
      <c r="W1102" s="10"/>
      <c r="X1102" s="20"/>
      <c r="Y1102" s="20"/>
      <c r="Z1102" s="20"/>
      <c r="AA1102" s="20"/>
      <c r="AB1102" s="20"/>
      <c r="AC1102" s="20"/>
      <c r="AD1102" s="20"/>
      <c r="AE1102" s="20"/>
      <c r="AG1102" s="9"/>
      <c r="AH1102" s="9"/>
      <c r="AI1102" s="10"/>
      <c r="AJ1102" s="20"/>
      <c r="AK1102" s="20"/>
      <c r="AL1102" s="20"/>
      <c r="AM1102" s="20"/>
      <c r="AN1102" s="20"/>
      <c r="AO1102" s="20"/>
      <c r="AP1102" s="20"/>
      <c r="AQ1102" s="20"/>
      <c r="AS1102" s="9"/>
      <c r="AT1102" s="9"/>
      <c r="AU1102" s="10"/>
      <c r="AV1102" s="20"/>
      <c r="AW1102" s="20"/>
      <c r="AX1102" s="20"/>
      <c r="AY1102" s="20"/>
      <c r="AZ1102" s="20"/>
      <c r="BA1102" s="20"/>
      <c r="BB1102" s="20"/>
      <c r="BC1102" s="20"/>
      <c r="BE1102" s="20">
        <v>0.37482923497267762</v>
      </c>
      <c r="BF1102" s="9">
        <v>67.900000000000006</v>
      </c>
      <c r="BG1102" s="9">
        <v>66.185963372965929</v>
      </c>
      <c r="BH1102" s="9">
        <v>65.373640668073293</v>
      </c>
      <c r="BI1102" s="9">
        <v>32.517057798097369</v>
      </c>
      <c r="BJ1102" s="9">
        <v>67.393347669716178</v>
      </c>
      <c r="BK1102" s="9">
        <v>65.640664026730107</v>
      </c>
      <c r="BL1102" s="9">
        <v>63.218515647860812</v>
      </c>
      <c r="BM1102" s="9">
        <f ca="1"/>
        <v>65.315769908591065</v>
      </c>
      <c r="BN1102" s="9">
        <v>66.858337593889686</v>
      </c>
    </row>
    <row r="1103" spans="1:66" x14ac:dyDescent="0.25">
      <c r="A1103" s="6">
        <v>54.4</v>
      </c>
      <c r="B1103" s="7" t="b">
        <v>1</v>
      </c>
      <c r="U1103" s="9"/>
      <c r="V1103" s="9"/>
      <c r="W1103" s="10"/>
      <c r="X1103" s="20"/>
      <c r="Y1103" s="20"/>
      <c r="Z1103" s="20"/>
      <c r="AA1103" s="20"/>
      <c r="AB1103" s="20"/>
      <c r="AC1103" s="20"/>
      <c r="AD1103" s="20"/>
      <c r="AE1103" s="20"/>
      <c r="AG1103" s="9"/>
      <c r="AH1103" s="9"/>
      <c r="AI1103" s="10"/>
      <c r="AJ1103" s="20"/>
      <c r="AK1103" s="20"/>
      <c r="AL1103" s="20"/>
      <c r="AM1103" s="20"/>
      <c r="AN1103" s="20"/>
      <c r="AO1103" s="20"/>
      <c r="AP1103" s="20"/>
      <c r="AQ1103" s="20"/>
      <c r="AS1103" s="9"/>
      <c r="AT1103" s="9"/>
      <c r="AU1103" s="10"/>
      <c r="AV1103" s="20"/>
      <c r="AW1103" s="20"/>
      <c r="AX1103" s="20"/>
      <c r="AY1103" s="20"/>
      <c r="AZ1103" s="20"/>
      <c r="BA1103" s="20"/>
      <c r="BB1103" s="20"/>
      <c r="BC1103" s="20"/>
      <c r="BE1103" s="20">
        <v>0.37517076502732238</v>
      </c>
      <c r="BF1103" s="9">
        <v>67.900000000000006</v>
      </c>
      <c r="BG1103" s="9">
        <v>66.194541241970882</v>
      </c>
      <c r="BH1103" s="9">
        <v>65.382300207127443</v>
      </c>
      <c r="BI1103" s="9">
        <v>32.554885630565437</v>
      </c>
      <c r="BJ1103" s="9">
        <v>67.401949340588445</v>
      </c>
      <c r="BK1103" s="9">
        <v>65.649305869763481</v>
      </c>
      <c r="BL1103" s="9">
        <v>63.230800419915653</v>
      </c>
      <c r="BM1103" s="9">
        <f ca="1"/>
        <v>65.323630897111954</v>
      </c>
      <c r="BN1103" s="9">
        <v>66.86840731455699</v>
      </c>
    </row>
    <row r="1104" spans="1:66" x14ac:dyDescent="0.25">
      <c r="A1104" s="6">
        <v>53.9</v>
      </c>
      <c r="B1104" s="7" t="b">
        <v>1</v>
      </c>
      <c r="U1104" s="9"/>
      <c r="V1104" s="9"/>
      <c r="W1104" s="10"/>
      <c r="X1104" s="20"/>
      <c r="Y1104" s="20"/>
      <c r="Z1104" s="20"/>
      <c r="AA1104" s="20"/>
      <c r="AB1104" s="20"/>
      <c r="AC1104" s="20"/>
      <c r="AD1104" s="20"/>
      <c r="AE1104" s="20"/>
      <c r="AG1104" s="9"/>
      <c r="AH1104" s="9"/>
      <c r="AI1104" s="10"/>
      <c r="AJ1104" s="20"/>
      <c r="AK1104" s="20"/>
      <c r="AL1104" s="20"/>
      <c r="AM1104" s="20"/>
      <c r="AN1104" s="20"/>
      <c r="AO1104" s="20"/>
      <c r="AP1104" s="20"/>
      <c r="AQ1104" s="20"/>
      <c r="AS1104" s="9"/>
      <c r="AT1104" s="9"/>
      <c r="AU1104" s="10"/>
      <c r="AV1104" s="20"/>
      <c r="AW1104" s="20"/>
      <c r="AX1104" s="20"/>
      <c r="AY1104" s="20"/>
      <c r="AZ1104" s="20"/>
      <c r="BA1104" s="20"/>
      <c r="BB1104" s="20"/>
      <c r="BC1104" s="20"/>
      <c r="BE1104" s="20">
        <v>0.37551229508196721</v>
      </c>
      <c r="BF1104" s="9">
        <v>68</v>
      </c>
      <c r="BG1104" s="9">
        <v>66.203116653403171</v>
      </c>
      <c r="BH1104" s="9">
        <v>65.39095841177938</v>
      </c>
      <c r="BI1104" s="9">
        <v>32.592734145283003</v>
      </c>
      <c r="BJ1104" s="9">
        <v>67.410546813967983</v>
      </c>
      <c r="BK1104" s="9">
        <v>65.657945998418484</v>
      </c>
      <c r="BL1104" s="9">
        <v>63.24307960162966</v>
      </c>
      <c r="BM1104" s="9">
        <f ca="1"/>
        <v>65.331489350057211</v>
      </c>
      <c r="BN1104" s="9">
        <v>66.87847337553805</v>
      </c>
    </row>
    <row r="1105" spans="1:66" x14ac:dyDescent="0.25">
      <c r="A1105" s="6">
        <v>53.5</v>
      </c>
      <c r="B1105" s="7" t="b">
        <v>1</v>
      </c>
      <c r="U1105" s="9"/>
      <c r="V1105" s="9"/>
      <c r="W1105" s="10"/>
      <c r="X1105" s="20"/>
      <c r="Y1105" s="20"/>
      <c r="Z1105" s="20"/>
      <c r="AA1105" s="20"/>
      <c r="AB1105" s="20"/>
      <c r="AC1105" s="20"/>
      <c r="AD1105" s="20"/>
      <c r="AE1105" s="20"/>
      <c r="AG1105" s="9"/>
      <c r="AH1105" s="9"/>
      <c r="AI1105" s="10"/>
      <c r="AJ1105" s="20"/>
      <c r="AK1105" s="20"/>
      <c r="AL1105" s="20"/>
      <c r="AM1105" s="20"/>
      <c r="AN1105" s="20"/>
      <c r="AO1105" s="20"/>
      <c r="AP1105" s="20"/>
      <c r="AQ1105" s="20"/>
      <c r="AS1105" s="9"/>
      <c r="AT1105" s="9"/>
      <c r="AU1105" s="10"/>
      <c r="AV1105" s="20"/>
      <c r="AW1105" s="20"/>
      <c r="AX1105" s="20"/>
      <c r="AY1105" s="20"/>
      <c r="AZ1105" s="20"/>
      <c r="BA1105" s="20"/>
      <c r="BB1105" s="20"/>
      <c r="BC1105" s="20"/>
      <c r="BE1105" s="20">
        <v>0.37585382513661203</v>
      </c>
      <c r="BF1105" s="9">
        <v>68</v>
      </c>
      <c r="BG1105" s="9">
        <v>66.211689615619079</v>
      </c>
      <c r="BH1105" s="9">
        <v>65.399615289633871</v>
      </c>
      <c r="BI1105" s="9">
        <v>32.63060336487839</v>
      </c>
      <c r="BJ1105" s="9">
        <v>67.419140099940151</v>
      </c>
      <c r="BK1105" s="9">
        <v>65.6665844204866</v>
      </c>
      <c r="BL1105" s="9">
        <v>63.255353200627781</v>
      </c>
      <c r="BM1105" s="9">
        <f ca="1"/>
        <v>65.339345274265696</v>
      </c>
      <c r="BN1105" s="9">
        <v>66.888535785036595</v>
      </c>
    </row>
    <row r="1106" spans="1:66" x14ac:dyDescent="0.25">
      <c r="A1106" s="6">
        <v>53</v>
      </c>
      <c r="B1106" s="7" t="b">
        <v>1</v>
      </c>
      <c r="U1106" s="9"/>
      <c r="V1106" s="9"/>
      <c r="W1106" s="10"/>
      <c r="X1106" s="20"/>
      <c r="Y1106" s="20"/>
      <c r="Z1106" s="20"/>
      <c r="AA1106" s="20"/>
      <c r="AB1106" s="20"/>
      <c r="AC1106" s="20"/>
      <c r="AD1106" s="20"/>
      <c r="AE1106" s="20"/>
      <c r="AG1106" s="9"/>
      <c r="AH1106" s="9"/>
      <c r="AI1106" s="10"/>
      <c r="AJ1106" s="20"/>
      <c r="AK1106" s="20"/>
      <c r="AL1106" s="20"/>
      <c r="AM1106" s="20"/>
      <c r="AN1106" s="20"/>
      <c r="AO1106" s="20"/>
      <c r="AP1106" s="20"/>
      <c r="AQ1106" s="20"/>
      <c r="AS1106" s="9"/>
      <c r="AT1106" s="9"/>
      <c r="AU1106" s="10"/>
      <c r="AV1106" s="20"/>
      <c r="AW1106" s="20"/>
      <c r="AX1106" s="20"/>
      <c r="AY1106" s="20"/>
      <c r="AZ1106" s="20"/>
      <c r="BA1106" s="20"/>
      <c r="BB1106" s="20"/>
      <c r="BC1106" s="20"/>
      <c r="BE1106" s="20">
        <v>0.37619535519125685</v>
      </c>
      <c r="BF1106" s="9">
        <v>68</v>
      </c>
      <c r="BG1106" s="9">
        <v>66.22026013695978</v>
      </c>
      <c r="BH1106" s="9">
        <v>65.408270848284971</v>
      </c>
      <c r="BI1106" s="9">
        <v>32.668493312016999</v>
      </c>
      <c r="BJ1106" s="9">
        <v>67.42772920856801</v>
      </c>
      <c r="BK1106" s="9">
        <v>65.675221143747166</v>
      </c>
      <c r="BL1106" s="9">
        <v>63.267621224517612</v>
      </c>
      <c r="BM1106" s="9">
        <f ca="1"/>
        <v>65.347198676563153</v>
      </c>
      <c r="BN1106" s="9">
        <v>66.898594551239697</v>
      </c>
    </row>
    <row r="1107" spans="1:66" x14ac:dyDescent="0.25">
      <c r="A1107" s="6">
        <v>52.8</v>
      </c>
      <c r="B1107" s="7" t="b">
        <v>1</v>
      </c>
      <c r="U1107" s="9"/>
      <c r="V1107" s="9"/>
      <c r="W1107" s="10"/>
      <c r="X1107" s="20"/>
      <c r="Y1107" s="20"/>
      <c r="Z1107" s="20"/>
      <c r="AA1107" s="20"/>
      <c r="AB1107" s="20"/>
      <c r="AC1107" s="20"/>
      <c r="AD1107" s="20"/>
      <c r="AE1107" s="20"/>
      <c r="AG1107" s="9"/>
      <c r="AH1107" s="9"/>
      <c r="AI1107" s="10"/>
      <c r="AJ1107" s="20"/>
      <c r="AK1107" s="20"/>
      <c r="AL1107" s="20"/>
      <c r="AM1107" s="20"/>
      <c r="AN1107" s="20"/>
      <c r="AO1107" s="20"/>
      <c r="AP1107" s="20"/>
      <c r="AQ1107" s="20"/>
      <c r="AS1107" s="9"/>
      <c r="AT1107" s="9"/>
      <c r="AU1107" s="10"/>
      <c r="AV1107" s="20"/>
      <c r="AW1107" s="20"/>
      <c r="AX1107" s="20"/>
      <c r="AY1107" s="20"/>
      <c r="AZ1107" s="20"/>
      <c r="BA1107" s="20"/>
      <c r="BB1107" s="20"/>
      <c r="BC1107" s="20"/>
      <c r="BE1107" s="20">
        <v>0.37653688524590162</v>
      </c>
      <c r="BF1107" s="9">
        <v>68</v>
      </c>
      <c r="BG1107" s="9">
        <v>66.228828225751428</v>
      </c>
      <c r="BH1107" s="9">
        <v>65.416925095315875</v>
      </c>
      <c r="BI1107" s="9">
        <v>32.70640400940151</v>
      </c>
      <c r="BJ1107" s="9">
        <v>67.436314149892411</v>
      </c>
      <c r="BK1107" s="9">
        <v>65.683856175967477</v>
      </c>
      <c r="BL1107" s="9">
        <v>63.27988368088949</v>
      </c>
      <c r="BM1107" s="9">
        <f ca="1"/>
        <v>65.355049563762293</v>
      </c>
      <c r="BN1107" s="9">
        <v>66.908649682317801</v>
      </c>
    </row>
    <row r="1108" spans="1:66" x14ac:dyDescent="0.25">
      <c r="A1108" s="6">
        <v>52.5</v>
      </c>
      <c r="B1108" s="7" t="b">
        <v>1</v>
      </c>
      <c r="U1108" s="9"/>
      <c r="V1108" s="9"/>
      <c r="W1108" s="10"/>
      <c r="X1108" s="20"/>
      <c r="Y1108" s="20"/>
      <c r="Z1108" s="20"/>
      <c r="AA1108" s="20"/>
      <c r="AB1108" s="20"/>
      <c r="AC1108" s="20"/>
      <c r="AD1108" s="20"/>
      <c r="AE1108" s="20"/>
      <c r="AG1108" s="9"/>
      <c r="AH1108" s="9"/>
      <c r="AI1108" s="10"/>
      <c r="AJ1108" s="20"/>
      <c r="AK1108" s="20"/>
      <c r="AL1108" s="20"/>
      <c r="AM1108" s="20"/>
      <c r="AN1108" s="20"/>
      <c r="AO1108" s="20"/>
      <c r="AP1108" s="20"/>
      <c r="AQ1108" s="20"/>
      <c r="AS1108" s="9"/>
      <c r="AT1108" s="9"/>
      <c r="AU1108" s="10"/>
      <c r="AV1108" s="20"/>
      <c r="AW1108" s="20"/>
      <c r="AX1108" s="20"/>
      <c r="AY1108" s="20"/>
      <c r="AZ1108" s="20"/>
      <c r="BA1108" s="20"/>
      <c r="BB1108" s="20"/>
      <c r="BC1108" s="20"/>
      <c r="BE1108" s="20">
        <v>0.37687841530054644</v>
      </c>
      <c r="BF1108" s="9">
        <v>68</v>
      </c>
      <c r="BG1108" s="9">
        <v>66.237393890305199</v>
      </c>
      <c r="BH1108" s="9">
        <v>65.425578038299406</v>
      </c>
      <c r="BI1108" s="9">
        <v>32.744335479771927</v>
      </c>
      <c r="BJ1108" s="9">
        <v>67.444894933932105</v>
      </c>
      <c r="BK1108" s="9">
        <v>65.692489524902854</v>
      </c>
      <c r="BL1108" s="9">
        <v>63.292140577316573</v>
      </c>
      <c r="BM1108" s="9">
        <f ca="1"/>
        <v>65.362897942662798</v>
      </c>
      <c r="BN1108" s="9">
        <v>66.91870118642484</v>
      </c>
    </row>
    <row r="1109" spans="1:66" x14ac:dyDescent="0.25">
      <c r="A1109" s="6">
        <v>52.1</v>
      </c>
      <c r="B1109" s="7" t="b">
        <v>1</v>
      </c>
      <c r="U1109" s="9"/>
      <c r="V1109" s="9"/>
      <c r="W1109" s="10"/>
      <c r="X1109" s="20"/>
      <c r="Y1109" s="20"/>
      <c r="Z1109" s="20"/>
      <c r="AA1109" s="20"/>
      <c r="AB1109" s="20"/>
      <c r="AC1109" s="20"/>
      <c r="AD1109" s="20"/>
      <c r="AE1109" s="20"/>
      <c r="AG1109" s="9"/>
      <c r="AH1109" s="9"/>
      <c r="AI1109" s="10"/>
      <c r="AJ1109" s="20"/>
      <c r="AK1109" s="20"/>
      <c r="AL1109" s="20"/>
      <c r="AM1109" s="20"/>
      <c r="AN1109" s="20"/>
      <c r="AO1109" s="20"/>
      <c r="AP1109" s="20"/>
      <c r="AQ1109" s="20"/>
      <c r="AS1109" s="9"/>
      <c r="AT1109" s="9"/>
      <c r="AU1109" s="10"/>
      <c r="AV1109" s="20"/>
      <c r="AW1109" s="20"/>
      <c r="AX1109" s="20"/>
      <c r="AY1109" s="20"/>
      <c r="AZ1109" s="20"/>
      <c r="BA1109" s="20"/>
      <c r="BB1109" s="20"/>
      <c r="BC1109" s="20"/>
      <c r="BE1109" s="20">
        <v>0.37721994535519127</v>
      </c>
      <c r="BF1109" s="9">
        <v>68</v>
      </c>
      <c r="BG1109" s="9">
        <v>66.24595713891739</v>
      </c>
      <c r="BH1109" s="9">
        <v>65.434229684797657</v>
      </c>
      <c r="BI1109" s="9">
        <v>32.782287745905649</v>
      </c>
      <c r="BJ1109" s="9">
        <v>67.453471570683817</v>
      </c>
      <c r="BK1109" s="9">
        <v>65.70112119829669</v>
      </c>
      <c r="BL1109" s="9">
        <v>63.304391921354842</v>
      </c>
      <c r="BM1109" s="9">
        <f ca="1"/>
        <v>65.370743820051402</v>
      </c>
      <c r="BN1109" s="9">
        <v>66.928749071698221</v>
      </c>
    </row>
    <row r="1110" spans="1:66" x14ac:dyDescent="0.25">
      <c r="A1110" s="6">
        <v>66.2</v>
      </c>
      <c r="B1110" s="7" t="b">
        <v>1</v>
      </c>
      <c r="U1110" s="9"/>
      <c r="V1110" s="9"/>
      <c r="W1110" s="10"/>
      <c r="X1110" s="20"/>
      <c r="Y1110" s="20"/>
      <c r="Z1110" s="20"/>
      <c r="AA1110" s="20"/>
      <c r="AB1110" s="20"/>
      <c r="AC1110" s="20"/>
      <c r="AD1110" s="20"/>
      <c r="AE1110" s="20"/>
      <c r="AG1110" s="9"/>
      <c r="AH1110" s="9"/>
      <c r="AI1110" s="10"/>
      <c r="AJ1110" s="20"/>
      <c r="AK1110" s="20"/>
      <c r="AL1110" s="20"/>
      <c r="AM1110" s="20"/>
      <c r="AN1110" s="20"/>
      <c r="AO1110" s="20"/>
      <c r="AP1110" s="20"/>
      <c r="AQ1110" s="20"/>
      <c r="AS1110" s="9"/>
      <c r="AT1110" s="9"/>
      <c r="AU1110" s="10"/>
      <c r="AV1110" s="20"/>
      <c r="AW1110" s="20"/>
      <c r="AX1110" s="20"/>
      <c r="AY1110" s="20"/>
      <c r="AZ1110" s="20"/>
      <c r="BA1110" s="20"/>
      <c r="BB1110" s="20"/>
      <c r="BC1110" s="20"/>
      <c r="BE1110" s="20">
        <v>0.37756147540983609</v>
      </c>
      <c r="BF1110" s="9">
        <v>68</v>
      </c>
      <c r="BG1110" s="9">
        <v>66.25451797986949</v>
      </c>
      <c r="BH1110" s="9">
        <v>65.442880042362276</v>
      </c>
      <c r="BI1110" s="9">
        <v>32.82026083061757</v>
      </c>
      <c r="BJ1110" s="9">
        <v>67.46204407012236</v>
      </c>
      <c r="BK1110" s="9">
        <v>65.709751203880487</v>
      </c>
      <c r="BL1110" s="9">
        <v>63.316637720543177</v>
      </c>
      <c r="BM1110" s="9">
        <f ca="1"/>
        <v>65.378587202701951</v>
      </c>
      <c r="BN1110" s="9">
        <v>66.938793346258976</v>
      </c>
    </row>
    <row r="1111" spans="1:66" x14ac:dyDescent="0.25">
      <c r="A1111" s="6">
        <v>66</v>
      </c>
      <c r="B1111" s="7" t="b">
        <v>1</v>
      </c>
      <c r="U1111" s="9"/>
      <c r="V1111" s="9"/>
      <c r="W1111" s="10"/>
      <c r="X1111" s="20"/>
      <c r="Y1111" s="20"/>
      <c r="Z1111" s="20"/>
      <c r="AA1111" s="20"/>
      <c r="AB1111" s="20"/>
      <c r="AC1111" s="20"/>
      <c r="AD1111" s="20"/>
      <c r="AE1111" s="20"/>
      <c r="AG1111" s="9"/>
      <c r="AH1111" s="9"/>
      <c r="AI1111" s="10"/>
      <c r="AJ1111" s="20"/>
      <c r="AK1111" s="20"/>
      <c r="AL1111" s="20"/>
      <c r="AM1111" s="20"/>
      <c r="AN1111" s="20"/>
      <c r="AO1111" s="20"/>
      <c r="AP1111" s="20"/>
      <c r="AQ1111" s="20"/>
      <c r="AS1111" s="9"/>
      <c r="AT1111" s="9"/>
      <c r="AU1111" s="10"/>
      <c r="AV1111" s="20"/>
      <c r="AW1111" s="20"/>
      <c r="AX1111" s="20"/>
      <c r="AY1111" s="20"/>
      <c r="AZ1111" s="20"/>
      <c r="BA1111" s="20"/>
      <c r="BB1111" s="20"/>
      <c r="BC1111" s="20"/>
      <c r="BE1111" s="20">
        <v>0.37790300546448086</v>
      </c>
      <c r="BF1111" s="9">
        <v>68</v>
      </c>
      <c r="BG1111" s="9">
        <v>66.263076421428167</v>
      </c>
      <c r="BH1111" s="9">
        <v>65.45152911853441</v>
      </c>
      <c r="BI1111" s="9">
        <v>32.858254756760118</v>
      </c>
      <c r="BJ1111" s="9">
        <v>67.470612442200633</v>
      </c>
      <c r="BK1111" s="9">
        <v>65.71837954937395</v>
      </c>
      <c r="BL1111" s="9">
        <v>63.328877982403426</v>
      </c>
      <c r="BM1111" s="9">
        <f ca="1"/>
        <v>65.386428097375401</v>
      </c>
      <c r="BN1111" s="9">
        <v>66.94883401821177</v>
      </c>
    </row>
    <row r="1112" spans="1:66" x14ac:dyDescent="0.25">
      <c r="A1112" s="6">
        <v>65.900000000000006</v>
      </c>
      <c r="B1112" s="7" t="b">
        <v>1</v>
      </c>
      <c r="U1112" s="9"/>
      <c r="V1112" s="9"/>
      <c r="W1112" s="10"/>
      <c r="X1112" s="20"/>
      <c r="Y1112" s="20"/>
      <c r="Z1112" s="20"/>
      <c r="AA1112" s="20"/>
      <c r="AB1112" s="20"/>
      <c r="AC1112" s="20"/>
      <c r="AD1112" s="20"/>
      <c r="AE1112" s="20"/>
      <c r="AG1112" s="9"/>
      <c r="AH1112" s="9"/>
      <c r="AI1112" s="10"/>
      <c r="AJ1112" s="20"/>
      <c r="AK1112" s="20"/>
      <c r="AL1112" s="20"/>
      <c r="AM1112" s="20"/>
      <c r="AN1112" s="20"/>
      <c r="AO1112" s="20"/>
      <c r="AP1112" s="20"/>
      <c r="AQ1112" s="20"/>
      <c r="AS1112" s="9"/>
      <c r="AT1112" s="9"/>
      <c r="AU1112" s="10"/>
      <c r="AV1112" s="20"/>
      <c r="AW1112" s="20"/>
      <c r="AX1112" s="20"/>
      <c r="AY1112" s="20"/>
      <c r="AZ1112" s="20"/>
      <c r="BA1112" s="20"/>
      <c r="BB1112" s="20"/>
      <c r="BC1112" s="20"/>
      <c r="BE1112" s="20">
        <v>0.37824453551912568</v>
      </c>
      <c r="BF1112" s="9">
        <v>68</v>
      </c>
      <c r="BG1112" s="9">
        <v>66.271632471845436</v>
      </c>
      <c r="BH1112" s="9">
        <v>65.460176920844859</v>
      </c>
      <c r="BI1112" s="9">
        <v>32.896269547223412</v>
      </c>
      <c r="BJ1112" s="9">
        <v>67.479176696849819</v>
      </c>
      <c r="BK1112" s="9">
        <v>65.727006242485047</v>
      </c>
      <c r="BL1112" s="9">
        <v>63.341112714440428</v>
      </c>
      <c r="BM1112" s="9">
        <f ca="1"/>
        <v>65.394266510819946</v>
      </c>
      <c r="BN1112" s="9">
        <v>66.958871095644966</v>
      </c>
    </row>
    <row r="1113" spans="1:66" x14ac:dyDescent="0.25">
      <c r="A1113" s="6">
        <v>65.8</v>
      </c>
      <c r="B1113" s="7" t="b">
        <v>1</v>
      </c>
      <c r="U1113" s="9"/>
      <c r="V1113" s="9"/>
      <c r="W1113" s="10"/>
      <c r="X1113" s="20"/>
      <c r="Y1113" s="20"/>
      <c r="Z1113" s="20"/>
      <c r="AA1113" s="20"/>
      <c r="AB1113" s="20"/>
      <c r="AC1113" s="20"/>
      <c r="AD1113" s="20"/>
      <c r="AE1113" s="20"/>
      <c r="AG1113" s="9"/>
      <c r="AH1113" s="9"/>
      <c r="AI1113" s="10"/>
      <c r="AJ1113" s="20"/>
      <c r="AK1113" s="20"/>
      <c r="AL1113" s="20"/>
      <c r="AM1113" s="20"/>
      <c r="AN1113" s="20"/>
      <c r="AO1113" s="20"/>
      <c r="AP1113" s="20"/>
      <c r="AQ1113" s="20"/>
      <c r="AS1113" s="9"/>
      <c r="AT1113" s="9"/>
      <c r="AU1113" s="10"/>
      <c r="AV1113" s="20"/>
      <c r="AW1113" s="20"/>
      <c r="AX1113" s="20"/>
      <c r="AY1113" s="20"/>
      <c r="AZ1113" s="20"/>
      <c r="BA1113" s="20"/>
      <c r="BB1113" s="20"/>
      <c r="BC1113" s="20"/>
      <c r="BE1113" s="20">
        <v>0.3785860655737705</v>
      </c>
      <c r="BF1113" s="9">
        <v>68</v>
      </c>
      <c r="BG1113" s="9">
        <v>66.280186139358676</v>
      </c>
      <c r="BH1113" s="9">
        <v>65.468823456813936</v>
      </c>
      <c r="BI1113" s="9">
        <v>32.934305224935244</v>
      </c>
      <c r="BJ1113" s="9">
        <v>67.48773684397942</v>
      </c>
      <c r="BK1113" s="9">
        <v>65.735631290910035</v>
      </c>
      <c r="BL1113" s="9">
        <v>63.353341924142121</v>
      </c>
      <c r="BM1113" s="9">
        <f ca="1"/>
        <v>65.402102449771036</v>
      </c>
      <c r="BN1113" s="9">
        <v>66.968904586630686</v>
      </c>
    </row>
    <row r="1114" spans="1:66" x14ac:dyDescent="0.25">
      <c r="A1114" s="6">
        <v>65.599999999999994</v>
      </c>
      <c r="B1114" s="7" t="b">
        <v>1</v>
      </c>
      <c r="U1114" s="9"/>
      <c r="V1114" s="9"/>
      <c r="W1114" s="10"/>
      <c r="X1114" s="20"/>
      <c r="Y1114" s="20"/>
      <c r="Z1114" s="20"/>
      <c r="AA1114" s="20"/>
      <c r="AB1114" s="20"/>
      <c r="AC1114" s="20"/>
      <c r="AD1114" s="20"/>
      <c r="AE1114" s="20"/>
      <c r="AG1114" s="9"/>
      <c r="AH1114" s="9"/>
      <c r="AI1114" s="10"/>
      <c r="AJ1114" s="20"/>
      <c r="AK1114" s="20"/>
      <c r="AL1114" s="20"/>
      <c r="AM1114" s="20"/>
      <c r="AN1114" s="20"/>
      <c r="AO1114" s="20"/>
      <c r="AP1114" s="20"/>
      <c r="AQ1114" s="20"/>
      <c r="AS1114" s="9"/>
      <c r="AT1114" s="9"/>
      <c r="AU1114" s="10"/>
      <c r="AV1114" s="20"/>
      <c r="AW1114" s="20"/>
      <c r="AX1114" s="20"/>
      <c r="AY1114" s="20"/>
      <c r="AZ1114" s="20"/>
      <c r="BA1114" s="20"/>
      <c r="BB1114" s="20"/>
      <c r="BC1114" s="20"/>
      <c r="BE1114" s="20">
        <v>0.37892759562841533</v>
      </c>
      <c r="BF1114" s="9">
        <v>68</v>
      </c>
      <c r="BG1114" s="9">
        <v>66.288737432190672</v>
      </c>
      <c r="BH1114" s="9">
        <v>65.477468733951795</v>
      </c>
      <c r="BI1114" s="9">
        <v>32.97236181286128</v>
      </c>
      <c r="BJ1114" s="9">
        <v>67.496292893477303</v>
      </c>
      <c r="BK1114" s="9">
        <v>65.744254702333507</v>
      </c>
      <c r="BL1114" s="9">
        <v>63.365565618979517</v>
      </c>
      <c r="BM1114" s="9">
        <f ca="1"/>
        <v>65.409935920951384</v>
      </c>
      <c r="BN1114" s="9">
        <v>66.97893449922492</v>
      </c>
    </row>
    <row r="1115" spans="1:66" x14ac:dyDescent="0.25">
      <c r="A1115" s="6">
        <v>65.900000000000006</v>
      </c>
      <c r="B1115" s="7" t="b">
        <v>1</v>
      </c>
      <c r="U1115" s="9"/>
      <c r="V1115" s="9"/>
      <c r="W1115" s="10"/>
      <c r="X1115" s="20"/>
      <c r="Y1115" s="20"/>
      <c r="Z1115" s="20"/>
      <c r="AA1115" s="20"/>
      <c r="AB1115" s="20"/>
      <c r="AC1115" s="20"/>
      <c r="AD1115" s="20"/>
      <c r="AE1115" s="20"/>
      <c r="AG1115" s="9"/>
      <c r="AH1115" s="9"/>
      <c r="AI1115" s="10"/>
      <c r="AJ1115" s="20"/>
      <c r="AK1115" s="20"/>
      <c r="AL1115" s="20"/>
      <c r="AM1115" s="20"/>
      <c r="AN1115" s="20"/>
      <c r="AO1115" s="20"/>
      <c r="AP1115" s="20"/>
      <c r="AQ1115" s="20"/>
      <c r="AS1115" s="9"/>
      <c r="AT1115" s="9"/>
      <c r="AU1115" s="10"/>
      <c r="AV1115" s="20"/>
      <c r="AW1115" s="20"/>
      <c r="AX1115" s="20"/>
      <c r="AY1115" s="20"/>
      <c r="AZ1115" s="20"/>
      <c r="BA1115" s="20"/>
      <c r="BB1115" s="20"/>
      <c r="BC1115" s="20"/>
      <c r="BE1115" s="20">
        <v>0.37926912568306009</v>
      </c>
      <c r="BF1115" s="9">
        <v>68</v>
      </c>
      <c r="BG1115" s="9">
        <v>66.297286358549727</v>
      </c>
      <c r="BH1115" s="9">
        <v>65.486112759758356</v>
      </c>
      <c r="BI1115" s="9">
        <v>33.010439334005049</v>
      </c>
      <c r="BJ1115" s="9">
        <v>67.504844855209868</v>
      </c>
      <c r="BK1115" s="9">
        <v>65.752876484428498</v>
      </c>
      <c r="BL1115" s="9">
        <v>63.377783806406825</v>
      </c>
      <c r="BM1115" s="9">
        <f ca="1"/>
        <v>65.4177669310711</v>
      </c>
      <c r="BN1115" s="9">
        <v>66.988960841467474</v>
      </c>
    </row>
    <row r="1116" spans="1:66" x14ac:dyDescent="0.25">
      <c r="A1116" s="6">
        <v>66.099999999999994</v>
      </c>
      <c r="B1116" s="7" t="b">
        <v>1</v>
      </c>
      <c r="U1116" s="9"/>
      <c r="V1116" s="9"/>
      <c r="W1116" s="10"/>
      <c r="X1116" s="20"/>
      <c r="Y1116" s="20"/>
      <c r="Z1116" s="20"/>
      <c r="AA1116" s="20"/>
      <c r="AB1116" s="20"/>
      <c r="AC1116" s="20"/>
      <c r="AD1116" s="20"/>
      <c r="AE1116" s="20"/>
      <c r="AG1116" s="9"/>
      <c r="AH1116" s="9"/>
      <c r="AI1116" s="10"/>
      <c r="AJ1116" s="20"/>
      <c r="AK1116" s="20"/>
      <c r="AL1116" s="20"/>
      <c r="AM1116" s="20"/>
      <c r="AN1116" s="20"/>
      <c r="AO1116" s="20"/>
      <c r="AP1116" s="20"/>
      <c r="AQ1116" s="20"/>
      <c r="AS1116" s="9"/>
      <c r="AT1116" s="9"/>
      <c r="AU1116" s="10"/>
      <c r="AV1116" s="20"/>
      <c r="AW1116" s="20"/>
      <c r="AX1116" s="20"/>
      <c r="AY1116" s="20"/>
      <c r="AZ1116" s="20"/>
      <c r="BA1116" s="20"/>
      <c r="BB1116" s="20"/>
      <c r="BC1116" s="20"/>
      <c r="BE1116" s="20">
        <v>0.37961065573770492</v>
      </c>
      <c r="BF1116" s="9">
        <v>68</v>
      </c>
      <c r="BG1116" s="9">
        <v>66.305832926629705</v>
      </c>
      <c r="BH1116" s="9">
        <v>65.494755541723293</v>
      </c>
      <c r="BI1116" s="9">
        <v>33.048537811408089</v>
      </c>
      <c r="BJ1116" s="9">
        <v>67.513392739022052</v>
      </c>
      <c r="BK1116" s="9">
        <v>65.761496644856521</v>
      </c>
      <c r="BL1116" s="9">
        <v>63.38999649386146</v>
      </c>
      <c r="BM1116" s="9">
        <f ca="1"/>
        <v>65.425595486827675</v>
      </c>
      <c r="BN1116" s="9">
        <v>66.998983621382195</v>
      </c>
    </row>
    <row r="1117" spans="1:66" x14ac:dyDescent="0.25">
      <c r="A1117" s="6">
        <v>66.3</v>
      </c>
      <c r="B1117" s="7" t="b">
        <v>1</v>
      </c>
      <c r="U1117" s="9"/>
      <c r="V1117" s="9"/>
      <c r="W1117" s="10"/>
      <c r="X1117" s="20"/>
      <c r="Y1117" s="20"/>
      <c r="Z1117" s="20"/>
      <c r="AA1117" s="20"/>
      <c r="AB1117" s="20"/>
      <c r="AC1117" s="20"/>
      <c r="AD1117" s="20"/>
      <c r="AE1117" s="20"/>
      <c r="AG1117" s="9"/>
      <c r="AH1117" s="9"/>
      <c r="AI1117" s="10"/>
      <c r="AJ1117" s="20"/>
      <c r="AK1117" s="20"/>
      <c r="AL1117" s="20"/>
      <c r="AM1117" s="20"/>
      <c r="AN1117" s="20"/>
      <c r="AO1117" s="20"/>
      <c r="AP1117" s="20"/>
      <c r="AQ1117" s="20"/>
      <c r="AS1117" s="9"/>
      <c r="AT1117" s="9"/>
      <c r="AU1117" s="10"/>
      <c r="AV1117" s="20"/>
      <c r="AW1117" s="20"/>
      <c r="AX1117" s="20"/>
      <c r="AY1117" s="20"/>
      <c r="AZ1117" s="20"/>
      <c r="BA1117" s="20"/>
      <c r="BB1117" s="20"/>
      <c r="BC1117" s="20"/>
      <c r="BE1117" s="20">
        <v>0.37995218579234974</v>
      </c>
      <c r="BF1117" s="9">
        <v>68</v>
      </c>
      <c r="BG1117" s="9">
        <v>66.314377144610106</v>
      </c>
      <c r="BH1117" s="9">
        <v>65.503397087326121</v>
      </c>
      <c r="BI1117" s="9">
        <v>33.086657268149963</v>
      </c>
      <c r="BJ1117" s="9">
        <v>67.521936554737493</v>
      </c>
      <c r="BK1117" s="9">
        <v>65.770115191267607</v>
      </c>
      <c r="BL1117" s="9">
        <v>63.402203688764118</v>
      </c>
      <c r="BM1117" s="9">
        <f ca="1"/>
        <v>65.433421594906093</v>
      </c>
      <c r="BN1117" s="9">
        <v>67.00900284697687</v>
      </c>
    </row>
    <row r="1118" spans="1:66" x14ac:dyDescent="0.25">
      <c r="A1118" s="6">
        <v>65.7</v>
      </c>
      <c r="B1118" s="7" t="b">
        <v>1</v>
      </c>
      <c r="U1118" s="9"/>
      <c r="V1118" s="9"/>
      <c r="W1118" s="10"/>
      <c r="X1118" s="20"/>
      <c r="Y1118" s="20"/>
      <c r="Z1118" s="20"/>
      <c r="AA1118" s="20"/>
      <c r="AB1118" s="20"/>
      <c r="AC1118" s="20"/>
      <c r="AD1118" s="20"/>
      <c r="AE1118" s="20"/>
      <c r="AG1118" s="9"/>
      <c r="AH1118" s="9"/>
      <c r="AI1118" s="10"/>
      <c r="AJ1118" s="20"/>
      <c r="AK1118" s="20"/>
      <c r="AL1118" s="20"/>
      <c r="AM1118" s="20"/>
      <c r="AN1118" s="20"/>
      <c r="AO1118" s="20"/>
      <c r="AP1118" s="20"/>
      <c r="AQ1118" s="20"/>
      <c r="AS1118" s="9"/>
      <c r="AT1118" s="9"/>
      <c r="AU1118" s="10"/>
      <c r="AV1118" s="20"/>
      <c r="AW1118" s="20"/>
      <c r="AX1118" s="20"/>
      <c r="AY1118" s="20"/>
      <c r="AZ1118" s="20"/>
      <c r="BA1118" s="20"/>
      <c r="BB1118" s="20"/>
      <c r="BC1118" s="20"/>
      <c r="BE1118" s="20">
        <v>0.38029371584699456</v>
      </c>
      <c r="BF1118" s="9">
        <v>68</v>
      </c>
      <c r="BG1118" s="9">
        <v>66.322919020656073</v>
      </c>
      <c r="BH1118" s="9">
        <v>65.512037404036292</v>
      </c>
      <c r="BI1118" s="9">
        <v>33.124797727348394</v>
      </c>
      <c r="BJ1118" s="9">
        <v>67.530476312158513</v>
      </c>
      <c r="BK1118" s="9">
        <v>65.778732131300373</v>
      </c>
      <c r="BL1118" s="9">
        <v>63.414405398518838</v>
      </c>
      <c r="BM1118" s="9">
        <f ca="1"/>
        <v>65.441245261978807</v>
      </c>
      <c r="BN1118" s="9">
        <v>67.0190185262434</v>
      </c>
    </row>
    <row r="1119" spans="1:66" x14ac:dyDescent="0.25">
      <c r="A1119" s="6">
        <v>65.2</v>
      </c>
      <c r="B1119" s="7" t="b">
        <v>1</v>
      </c>
      <c r="U1119" s="9"/>
      <c r="V1119" s="9"/>
      <c r="W1119" s="10"/>
      <c r="X1119" s="20"/>
      <c r="Y1119" s="20"/>
      <c r="Z1119" s="20"/>
      <c r="AA1119" s="20"/>
      <c r="AB1119" s="20"/>
      <c r="AC1119" s="20"/>
      <c r="AD1119" s="20"/>
      <c r="AE1119" s="20"/>
      <c r="AG1119" s="9"/>
      <c r="AH1119" s="9"/>
      <c r="AI1119" s="10"/>
      <c r="AJ1119" s="20"/>
      <c r="AK1119" s="20"/>
      <c r="AL1119" s="20"/>
      <c r="AM1119" s="20"/>
      <c r="AN1119" s="20"/>
      <c r="AO1119" s="20"/>
      <c r="AP1119" s="20"/>
      <c r="AQ1119" s="20"/>
      <c r="AS1119" s="9"/>
      <c r="AT1119" s="9"/>
      <c r="AU1119" s="10"/>
      <c r="AV1119" s="20"/>
      <c r="AW1119" s="20"/>
      <c r="AX1119" s="20"/>
      <c r="AY1119" s="20"/>
      <c r="AZ1119" s="20"/>
      <c r="BA1119" s="20"/>
      <c r="BB1119" s="20"/>
      <c r="BC1119" s="20"/>
      <c r="BE1119" s="20">
        <v>0.38063524590163933</v>
      </c>
      <c r="BF1119" s="9">
        <v>68</v>
      </c>
      <c r="BG1119" s="9">
        <v>66.331458562918542</v>
      </c>
      <c r="BH1119" s="9">
        <v>65.520676499313311</v>
      </c>
      <c r="BI1119" s="9">
        <v>33.16295921215935</v>
      </c>
      <c r="BJ1119" s="9">
        <v>67.539012021066299</v>
      </c>
      <c r="BK1119" s="9">
        <v>65.787347472582113</v>
      </c>
      <c r="BL1119" s="9">
        <v>63.426601630513019</v>
      </c>
      <c r="BM1119" s="9">
        <f ca="1"/>
        <v>65.44906649470586</v>
      </c>
      <c r="BN1119" s="9">
        <v>67.02903066715777</v>
      </c>
    </row>
    <row r="1120" spans="1:66" x14ac:dyDescent="0.25">
      <c r="A1120" s="6">
        <v>65</v>
      </c>
      <c r="B1120" s="7" t="b">
        <v>1</v>
      </c>
      <c r="U1120" s="9"/>
      <c r="V1120" s="9"/>
      <c r="W1120" s="10"/>
      <c r="X1120" s="20"/>
      <c r="Y1120" s="20"/>
      <c r="Z1120" s="20"/>
      <c r="AA1120" s="20"/>
      <c r="AB1120" s="20"/>
      <c r="AC1120" s="20"/>
      <c r="AD1120" s="20"/>
      <c r="AE1120" s="20"/>
      <c r="AG1120" s="9"/>
      <c r="AH1120" s="9"/>
      <c r="AI1120" s="10"/>
      <c r="AJ1120" s="20"/>
      <c r="AK1120" s="20"/>
      <c r="AL1120" s="20"/>
      <c r="AM1120" s="20"/>
      <c r="AN1120" s="20"/>
      <c r="AO1120" s="20"/>
      <c r="AP1120" s="20"/>
      <c r="AQ1120" s="20"/>
      <c r="AS1120" s="9"/>
      <c r="AT1120" s="9"/>
      <c r="AU1120" s="10"/>
      <c r="AV1120" s="20"/>
      <c r="AW1120" s="20"/>
      <c r="AX1120" s="20"/>
      <c r="AY1120" s="20"/>
      <c r="AZ1120" s="20"/>
      <c r="BA1120" s="20"/>
      <c r="BB1120" s="20"/>
      <c r="BC1120" s="20"/>
      <c r="BE1120" s="20">
        <v>0.38097677595628415</v>
      </c>
      <c r="BF1120" s="9">
        <v>68</v>
      </c>
      <c r="BG1120" s="9">
        <v>66.339995779534263</v>
      </c>
      <c r="BH1120" s="9">
        <v>65.529314380606579</v>
      </c>
      <c r="BI1120" s="9">
        <v>33.201141745777122</v>
      </c>
      <c r="BJ1120" s="9">
        <v>67.547543691220937</v>
      </c>
      <c r="BK1120" s="9">
        <v>65.795961222728749</v>
      </c>
      <c r="BL1120" s="9">
        <v>63.438792392117506</v>
      </c>
      <c r="BM1120" s="9">
        <f ca="1"/>
        <v>65.456885299734878</v>
      </c>
      <c r="BN1120" s="9">
        <v>67.039039277680217</v>
      </c>
    </row>
    <row r="1121" spans="1:66" x14ac:dyDescent="0.25">
      <c r="A1121" s="6">
        <v>65.099999999999994</v>
      </c>
      <c r="B1121" s="7" t="b">
        <v>1</v>
      </c>
      <c r="U1121" s="9"/>
      <c r="V1121" s="9"/>
      <c r="W1121" s="10"/>
      <c r="X1121" s="20"/>
      <c r="Y1121" s="20"/>
      <c r="Z1121" s="20"/>
      <c r="AA1121" s="20"/>
      <c r="AB1121" s="20"/>
      <c r="AC1121" s="20"/>
      <c r="AD1121" s="20"/>
      <c r="AE1121" s="20"/>
      <c r="AG1121" s="9"/>
      <c r="AH1121" s="9"/>
      <c r="AI1121" s="10"/>
      <c r="AJ1121" s="20"/>
      <c r="AK1121" s="20"/>
      <c r="AL1121" s="20"/>
      <c r="AM1121" s="20"/>
      <c r="AN1121" s="20"/>
      <c r="AO1121" s="20"/>
      <c r="AP1121" s="20"/>
      <c r="AQ1121" s="20"/>
      <c r="AS1121" s="9"/>
      <c r="AT1121" s="9"/>
      <c r="AU1121" s="10"/>
      <c r="AV1121" s="20"/>
      <c r="AW1121" s="20"/>
      <c r="AX1121" s="20"/>
      <c r="AY1121" s="20"/>
      <c r="AZ1121" s="20"/>
      <c r="BA1121" s="20"/>
      <c r="BB1121" s="20"/>
      <c r="BC1121" s="20"/>
      <c r="BE1121" s="20">
        <v>0.38131830601092898</v>
      </c>
      <c r="BF1121" s="9">
        <v>68</v>
      </c>
      <c r="BG1121" s="9">
        <v>66.348530678625877</v>
      </c>
      <c r="BH1121" s="9">
        <v>65.537951055355649</v>
      </c>
      <c r="BI1121" s="9">
        <v>33.239345351434395</v>
      </c>
      <c r="BJ1121" s="9">
        <v>67.556071332361512</v>
      </c>
      <c r="BK1121" s="9">
        <v>65.804573389345023</v>
      </c>
      <c r="BL1121" s="9">
        <v>63.450977690686607</v>
      </c>
      <c r="BM1121" s="9">
        <f ca="1"/>
        <v>65.464701683701179</v>
      </c>
      <c r="BN1121" s="9">
        <v>67.049044365755165</v>
      </c>
    </row>
    <row r="1122" spans="1:66" x14ac:dyDescent="0.25">
      <c r="A1122" s="6">
        <v>65.3</v>
      </c>
      <c r="B1122" s="7" t="b">
        <v>1</v>
      </c>
      <c r="U1122" s="9"/>
      <c r="V1122" s="9"/>
      <c r="W1122" s="10"/>
      <c r="X1122" s="20"/>
      <c r="Y1122" s="20"/>
      <c r="Z1122" s="20"/>
      <c r="AA1122" s="20"/>
      <c r="AB1122" s="20"/>
      <c r="AC1122" s="20"/>
      <c r="AD1122" s="20"/>
      <c r="AE1122" s="20"/>
      <c r="AG1122" s="9"/>
      <c r="AH1122" s="9"/>
      <c r="AI1122" s="10"/>
      <c r="AJ1122" s="20"/>
      <c r="AK1122" s="20"/>
      <c r="AL1122" s="20"/>
      <c r="AM1122" s="20"/>
      <c r="AN1122" s="20"/>
      <c r="AO1122" s="20"/>
      <c r="AP1122" s="20"/>
      <c r="AQ1122" s="20"/>
      <c r="AS1122" s="9"/>
      <c r="AT1122" s="9"/>
      <c r="AU1122" s="10"/>
      <c r="AV1122" s="20"/>
      <c r="AW1122" s="20"/>
      <c r="AX1122" s="20"/>
      <c r="AY1122" s="20"/>
      <c r="AZ1122" s="20"/>
      <c r="BA1122" s="20"/>
      <c r="BB1122" s="20"/>
      <c r="BC1122" s="20"/>
      <c r="BE1122" s="20">
        <v>0.38165983606557374</v>
      </c>
      <c r="BF1122" s="9">
        <v>68</v>
      </c>
      <c r="BG1122" s="9">
        <v>66.357063268301914</v>
      </c>
      <c r="BH1122" s="9">
        <v>65.546586530990268</v>
      </c>
      <c r="BI1122" s="9">
        <v>33.277570052402311</v>
      </c>
      <c r="BJ1122" s="9">
        <v>67.564594954206157</v>
      </c>
      <c r="BK1122" s="9">
        <v>65.81318398002449</v>
      </c>
      <c r="BL1122" s="9">
        <v>63.463157533558196</v>
      </c>
      <c r="BM1122" s="9">
        <f ca="1"/>
        <v>65.472515653227774</v>
      </c>
      <c r="BN1122" s="9">
        <v>67.059045939311403</v>
      </c>
    </row>
    <row r="1123" spans="1:66" x14ac:dyDescent="0.25">
      <c r="A1123" s="6">
        <v>65.3</v>
      </c>
      <c r="B1123" s="7" t="b">
        <v>1</v>
      </c>
      <c r="U1123" s="9"/>
      <c r="V1123" s="9"/>
      <c r="W1123" s="10"/>
      <c r="X1123" s="20"/>
      <c r="Y1123" s="20"/>
      <c r="Z1123" s="20"/>
      <c r="AA1123" s="20"/>
      <c r="AB1123" s="20"/>
      <c r="AC1123" s="20"/>
      <c r="AD1123" s="20"/>
      <c r="AE1123" s="20"/>
      <c r="AG1123" s="9"/>
      <c r="AH1123" s="9"/>
      <c r="AI1123" s="10"/>
      <c r="AJ1123" s="20"/>
      <c r="AK1123" s="20"/>
      <c r="AL1123" s="20"/>
      <c r="AM1123" s="20"/>
      <c r="AN1123" s="20"/>
      <c r="AO1123" s="20"/>
      <c r="AP1123" s="20"/>
      <c r="AQ1123" s="20"/>
      <c r="AS1123" s="9"/>
      <c r="AT1123" s="9"/>
      <c r="AU1123" s="10"/>
      <c r="AV1123" s="20"/>
      <c r="AW1123" s="20"/>
      <c r="AX1123" s="20"/>
      <c r="AY1123" s="20"/>
      <c r="AZ1123" s="20"/>
      <c r="BA1123" s="20"/>
      <c r="BB1123" s="20"/>
      <c r="BC1123" s="20"/>
      <c r="BE1123" s="20">
        <v>0.38200136612021857</v>
      </c>
      <c r="BF1123" s="9">
        <v>68</v>
      </c>
      <c r="BG1123" s="9">
        <v>66.365593556656975</v>
      </c>
      <c r="BH1123" s="9">
        <v>65.555220814930266</v>
      </c>
      <c r="BI1123" s="9">
        <v>33.31581587199063</v>
      </c>
      <c r="BJ1123" s="9">
        <v>67.573114566452176</v>
      </c>
      <c r="BK1123" s="9">
        <v>65.821793002349509</v>
      </c>
      <c r="BL1123" s="9">
        <v>63.47533192805372</v>
      </c>
      <c r="BM1123" s="9">
        <f ca="1"/>
        <v>65.48032721492541</v>
      </c>
      <c r="BN1123" s="9">
        <v>67.069044006262033</v>
      </c>
    </row>
    <row r="1124" spans="1:66" x14ac:dyDescent="0.25">
      <c r="A1124" s="6">
        <v>65.400000000000006</v>
      </c>
      <c r="B1124" s="7" t="b">
        <v>1</v>
      </c>
      <c r="U1124" s="9"/>
      <c r="V1124" s="9"/>
      <c r="W1124" s="10"/>
      <c r="X1124" s="20"/>
      <c r="Y1124" s="20"/>
      <c r="Z1124" s="20"/>
      <c r="AA1124" s="20"/>
      <c r="AB1124" s="20"/>
      <c r="AC1124" s="20"/>
      <c r="AD1124" s="20"/>
      <c r="AE1124" s="20"/>
      <c r="AG1124" s="9"/>
      <c r="AH1124" s="9"/>
      <c r="AI1124" s="10"/>
      <c r="AJ1124" s="20"/>
      <c r="AK1124" s="20"/>
      <c r="AL1124" s="20"/>
      <c r="AM1124" s="20"/>
      <c r="AN1124" s="20"/>
      <c r="AO1124" s="20"/>
      <c r="AP1124" s="20"/>
      <c r="AQ1124" s="20"/>
      <c r="AS1124" s="9"/>
      <c r="AT1124" s="9"/>
      <c r="AU1124" s="10"/>
      <c r="AV1124" s="20"/>
      <c r="AW1124" s="20"/>
      <c r="AX1124" s="20"/>
      <c r="AY1124" s="20"/>
      <c r="AZ1124" s="20"/>
      <c r="BA1124" s="20"/>
      <c r="BB1124" s="20"/>
      <c r="BC1124" s="20"/>
      <c r="BE1124" s="20">
        <v>0.38234289617486339</v>
      </c>
      <c r="BF1124" s="9">
        <v>68.099999999999994</v>
      </c>
      <c r="BG1124" s="9">
        <v>66.374121551771708</v>
      </c>
      <c r="BH1124" s="9">
        <v>65.563853914585778</v>
      </c>
      <c r="BI1124" s="9">
        <v>33.354082833547722</v>
      </c>
      <c r="BJ1124" s="9">
        <v>67.581630178776095</v>
      </c>
      <c r="BK1124" s="9">
        <v>65.830400463891422</v>
      </c>
      <c r="BL1124" s="9">
        <v>63.487500881478255</v>
      </c>
      <c r="BM1124" s="9">
        <f ca="1"/>
        <v>65.488136375392699</v>
      </c>
      <c r="BN1124" s="9">
        <v>67.079038574504636</v>
      </c>
    </row>
    <row r="1125" spans="1:66" x14ac:dyDescent="0.25">
      <c r="A1125" s="6">
        <v>65.400000000000006</v>
      </c>
      <c r="B1125" s="7" t="b">
        <v>1</v>
      </c>
      <c r="U1125" s="9"/>
      <c r="V1125" s="9"/>
      <c r="W1125" s="10"/>
      <c r="X1125" s="20"/>
      <c r="Y1125" s="20"/>
      <c r="Z1125" s="20"/>
      <c r="AA1125" s="20"/>
      <c r="AB1125" s="20"/>
      <c r="AC1125" s="20"/>
      <c r="AD1125" s="20"/>
      <c r="AE1125" s="20"/>
      <c r="AG1125" s="9"/>
      <c r="AH1125" s="9"/>
      <c r="AI1125" s="10"/>
      <c r="AJ1125" s="20"/>
      <c r="AK1125" s="20"/>
      <c r="AL1125" s="20"/>
      <c r="AM1125" s="20"/>
      <c r="AN1125" s="20"/>
      <c r="AO1125" s="20"/>
      <c r="AP1125" s="20"/>
      <c r="AQ1125" s="20"/>
      <c r="AS1125" s="9"/>
      <c r="AT1125" s="9"/>
      <c r="AU1125" s="10"/>
      <c r="AV1125" s="20"/>
      <c r="AW1125" s="20"/>
      <c r="AX1125" s="20"/>
      <c r="AY1125" s="20"/>
      <c r="AZ1125" s="20"/>
      <c r="BA1125" s="20"/>
      <c r="BB1125" s="20"/>
      <c r="BC1125" s="20"/>
      <c r="BE1125" s="20">
        <v>0.38268442622950821</v>
      </c>
      <c r="BF1125" s="9">
        <v>68.099999999999994</v>
      </c>
      <c r="BG1125" s="9">
        <v>66.382647261712847</v>
      </c>
      <c r="BH1125" s="9">
        <v>65.572485837357164</v>
      </c>
      <c r="BI1125" s="9">
        <v>33.392370960460738</v>
      </c>
      <c r="BJ1125" s="9">
        <v>67.590141800833777</v>
      </c>
      <c r="BK1125" s="9">
        <v>65.839006372210534</v>
      </c>
      <c r="BL1125" s="9">
        <v>63.499664401120597</v>
      </c>
      <c r="BM1125" s="9">
        <f ca="1"/>
        <v>65.495943141216074</v>
      </c>
      <c r="BN1125" s="9">
        <v>67.089029651921237</v>
      </c>
    </row>
    <row r="1126" spans="1:66" x14ac:dyDescent="0.25">
      <c r="A1126" s="6">
        <v>63.5</v>
      </c>
      <c r="B1126" s="7" t="b">
        <v>1</v>
      </c>
      <c r="U1126" s="9"/>
      <c r="V1126" s="9"/>
      <c r="W1126" s="10"/>
      <c r="X1126" s="20"/>
      <c r="Y1126" s="20"/>
      <c r="Z1126" s="20"/>
      <c r="AA1126" s="20"/>
      <c r="AB1126" s="20"/>
      <c r="AC1126" s="20"/>
      <c r="AD1126" s="20"/>
      <c r="AE1126" s="20"/>
      <c r="AG1126" s="9"/>
      <c r="AH1126" s="9"/>
      <c r="AI1126" s="10"/>
      <c r="AJ1126" s="20"/>
      <c r="AK1126" s="20"/>
      <c r="AL1126" s="20"/>
      <c r="AM1126" s="20"/>
      <c r="AN1126" s="20"/>
      <c r="AO1126" s="20"/>
      <c r="AP1126" s="20"/>
      <c r="AQ1126" s="20"/>
      <c r="AS1126" s="9"/>
      <c r="AT1126" s="9"/>
      <c r="AU1126" s="10"/>
      <c r="AV1126" s="20"/>
      <c r="AW1126" s="20"/>
      <c r="AX1126" s="20"/>
      <c r="AY1126" s="20"/>
      <c r="AZ1126" s="20"/>
      <c r="BA1126" s="20"/>
      <c r="BB1126" s="20"/>
      <c r="BC1126" s="20"/>
      <c r="BE1126" s="20">
        <v>0.38302595628415298</v>
      </c>
      <c r="BF1126" s="9">
        <v>68.099999999999994</v>
      </c>
      <c r="BG1126" s="9">
        <v>66.391170694533386</v>
      </c>
      <c r="BH1126" s="9">
        <v>65.581116590635091</v>
      </c>
      <c r="BI1126" s="9">
        <v>33.430680276155641</v>
      </c>
      <c r="BJ1126" s="9">
        <v>67.598649442260495</v>
      </c>
      <c r="BK1126" s="9">
        <v>65.847610734856161</v>
      </c>
      <c r="BL1126" s="9">
        <v>63.511822494253245</v>
      </c>
      <c r="BM1126" s="9">
        <f ca="1"/>
        <v>65.503747518969874</v>
      </c>
      <c r="BN1126" s="9">
        <v>67.099017246378452</v>
      </c>
    </row>
    <row r="1127" spans="1:66" x14ac:dyDescent="0.25">
      <c r="A1127" s="6">
        <v>63.1</v>
      </c>
      <c r="B1127" s="7" t="b">
        <v>1</v>
      </c>
      <c r="U1127" s="9"/>
      <c r="V1127" s="9"/>
      <c r="W1127" s="10"/>
      <c r="X1127" s="20"/>
      <c r="Y1127" s="20"/>
      <c r="Z1127" s="20"/>
      <c r="AA1127" s="20"/>
      <c r="AB1127" s="20"/>
      <c r="AC1127" s="20"/>
      <c r="AD1127" s="20"/>
      <c r="AE1127" s="20"/>
      <c r="AG1127" s="9"/>
      <c r="AH1127" s="9"/>
      <c r="AI1127" s="10"/>
      <c r="AJ1127" s="20"/>
      <c r="AK1127" s="20"/>
      <c r="AL1127" s="20"/>
      <c r="AM1127" s="20"/>
      <c r="AN1127" s="20"/>
      <c r="AO1127" s="20"/>
      <c r="AP1127" s="20"/>
      <c r="AQ1127" s="20"/>
      <c r="AS1127" s="9"/>
      <c r="AT1127" s="9"/>
      <c r="AU1127" s="10"/>
      <c r="AV1127" s="20"/>
      <c r="AW1127" s="20"/>
      <c r="AX1127" s="20"/>
      <c r="AY1127" s="20"/>
      <c r="AZ1127" s="20"/>
      <c r="BA1127" s="20"/>
      <c r="BB1127" s="20"/>
      <c r="BC1127" s="20"/>
      <c r="BE1127" s="20">
        <v>0.3833674863387978</v>
      </c>
      <c r="BF1127" s="9">
        <v>68.099999999999994</v>
      </c>
      <c r="BG1127" s="9">
        <v>66.399691858272547</v>
      </c>
      <c r="BH1127" s="9">
        <v>65.589746181800862</v>
      </c>
      <c r="BI1127" s="9">
        <v>33.469010804097316</v>
      </c>
      <c r="BJ1127" s="9">
        <v>67.607153112670943</v>
      </c>
      <c r="BK1127" s="9">
        <v>65.856213559366736</v>
      </c>
      <c r="BL1127" s="9">
        <v>63.523975168132523</v>
      </c>
      <c r="BM1127" s="9">
        <f ca="1"/>
        <v>65.51154951521643</v>
      </c>
      <c r="BN1127" s="9">
        <v>67.109001365727451</v>
      </c>
    </row>
    <row r="1128" spans="1:66" x14ac:dyDescent="0.25">
      <c r="A1128" s="6">
        <v>62.7</v>
      </c>
      <c r="B1128" s="7" t="b">
        <v>1</v>
      </c>
      <c r="U1128" s="9"/>
      <c r="V1128" s="9"/>
      <c r="W1128" s="10"/>
      <c r="X1128" s="20"/>
      <c r="Y1128" s="20"/>
      <c r="Z1128" s="20"/>
      <c r="AA1128" s="20"/>
      <c r="AB1128" s="20"/>
      <c r="AC1128" s="20"/>
      <c r="AD1128" s="20"/>
      <c r="AE1128" s="20"/>
      <c r="AG1128" s="9"/>
      <c r="AH1128" s="9"/>
      <c r="AI1128" s="10"/>
      <c r="AJ1128" s="20"/>
      <c r="AK1128" s="20"/>
      <c r="AL1128" s="20"/>
      <c r="AM1128" s="20"/>
      <c r="AN1128" s="20"/>
      <c r="AO1128" s="20"/>
      <c r="AP1128" s="20"/>
      <c r="AQ1128" s="20"/>
      <c r="AS1128" s="9"/>
      <c r="AT1128" s="9"/>
      <c r="AU1128" s="10"/>
      <c r="AV1128" s="20"/>
      <c r="AW1128" s="20"/>
      <c r="AX1128" s="20"/>
      <c r="AY1128" s="20"/>
      <c r="AZ1128" s="20"/>
      <c r="BA1128" s="20"/>
      <c r="BB1128" s="20"/>
      <c r="BC1128" s="20"/>
      <c r="BE1128" s="20">
        <v>0.38370901639344263</v>
      </c>
      <c r="BF1128" s="9">
        <v>68.099999999999994</v>
      </c>
      <c r="BG1128" s="9">
        <v>66.408210760955853</v>
      </c>
      <c r="BH1128" s="9">
        <v>65.598374618225932</v>
      </c>
      <c r="BI1128" s="9">
        <v>33.507362567789635</v>
      </c>
      <c r="BJ1128" s="9">
        <v>67.615652821659438</v>
      </c>
      <c r="BK1128" s="9">
        <v>65.86481485326982</v>
      </c>
      <c r="BL1128" s="9">
        <v>63.536122429998585</v>
      </c>
      <c r="BM1128" s="9">
        <f ca="1"/>
        <v>65.519349136506023</v>
      </c>
      <c r="BN1128" s="9">
        <v>67.118982017804072</v>
      </c>
    </row>
    <row r="1129" spans="1:66" x14ac:dyDescent="0.25">
      <c r="A1129" s="6">
        <v>62.3</v>
      </c>
      <c r="B1129" s="7" t="b">
        <v>1</v>
      </c>
      <c r="U1129" s="9"/>
      <c r="V1129" s="9"/>
      <c r="W1129" s="10"/>
      <c r="X1129" s="20"/>
      <c r="Y1129" s="20"/>
      <c r="Z1129" s="20"/>
      <c r="AA1129" s="20"/>
      <c r="AB1129" s="20"/>
      <c r="AC1129" s="20"/>
      <c r="AD1129" s="20"/>
      <c r="AE1129" s="20"/>
      <c r="AG1129" s="9"/>
      <c r="AH1129" s="9"/>
      <c r="AI1129" s="10"/>
      <c r="AJ1129" s="20"/>
      <c r="AK1129" s="20"/>
      <c r="AL1129" s="20"/>
      <c r="AM1129" s="20"/>
      <c r="AN1129" s="20"/>
      <c r="AO1129" s="20"/>
      <c r="AP1129" s="20"/>
      <c r="AQ1129" s="20"/>
      <c r="AS1129" s="9"/>
      <c r="AT1129" s="9"/>
      <c r="AU1129" s="10"/>
      <c r="AV1129" s="20"/>
      <c r="AW1129" s="20"/>
      <c r="AX1129" s="20"/>
      <c r="AY1129" s="20"/>
      <c r="AZ1129" s="20"/>
      <c r="BA1129" s="20"/>
      <c r="BB1129" s="20"/>
      <c r="BC1129" s="20"/>
      <c r="BE1129" s="20">
        <v>0.38405054644808745</v>
      </c>
      <c r="BF1129" s="9">
        <v>68.099999999999994</v>
      </c>
      <c r="BG1129" s="9">
        <v>66.416727410595229</v>
      </c>
      <c r="BH1129" s="9">
        <v>65.607001907272448</v>
      </c>
      <c r="BI1129" s="9">
        <v>33.545735590775543</v>
      </c>
      <c r="BJ1129" s="9">
        <v>67.624148578799904</v>
      </c>
      <c r="BK1129" s="9">
        <v>65.87341462408213</v>
      </c>
      <c r="BL1129" s="9">
        <v>63.548264287075469</v>
      </c>
      <c r="BM1129" s="9">
        <f ca="1"/>
        <v>65.527146389377052</v>
      </c>
      <c r="BN1129" s="9">
        <v>67.128959210428903</v>
      </c>
    </row>
    <row r="1130" spans="1:66" x14ac:dyDescent="0.25">
      <c r="A1130" s="6">
        <v>62.3</v>
      </c>
      <c r="B1130" s="7" t="b">
        <v>1</v>
      </c>
      <c r="U1130" s="9"/>
      <c r="V1130" s="9"/>
      <c r="W1130" s="10"/>
      <c r="X1130" s="20"/>
      <c r="Y1130" s="20"/>
      <c r="Z1130" s="20"/>
      <c r="AA1130" s="20"/>
      <c r="AB1130" s="20"/>
      <c r="AC1130" s="20"/>
      <c r="AD1130" s="20"/>
      <c r="AE1130" s="20"/>
      <c r="AG1130" s="9"/>
      <c r="AH1130" s="9"/>
      <c r="AI1130" s="10"/>
      <c r="AJ1130" s="20"/>
      <c r="AK1130" s="20"/>
      <c r="AL1130" s="20"/>
      <c r="AM1130" s="20"/>
      <c r="AN1130" s="20"/>
      <c r="AO1130" s="20"/>
      <c r="AP1130" s="20"/>
      <c r="AQ1130" s="20"/>
      <c r="AS1130" s="9"/>
      <c r="AT1130" s="9"/>
      <c r="AU1130" s="10"/>
      <c r="AV1130" s="20"/>
      <c r="AW1130" s="20"/>
      <c r="AX1130" s="20"/>
      <c r="AY1130" s="20"/>
      <c r="AZ1130" s="20"/>
      <c r="BA1130" s="20"/>
      <c r="BB1130" s="20"/>
      <c r="BC1130" s="20"/>
      <c r="BE1130" s="20">
        <v>0.38439207650273222</v>
      </c>
      <c r="BF1130" s="9">
        <v>68.099999999999994</v>
      </c>
      <c r="BG1130" s="9">
        <v>66.425241815189011</v>
      </c>
      <c r="BH1130" s="9">
        <v>65.615628056293033</v>
      </c>
      <c r="BI1130" s="9">
        <v>33.58412989663718</v>
      </c>
      <c r="BJ1130" s="9">
        <v>67.632640393645971</v>
      </c>
      <c r="BK1130" s="9">
        <v>65.882012879309713</v>
      </c>
      <c r="BL1130" s="9">
        <v>63.560400746571162</v>
      </c>
      <c r="BM1130" s="9">
        <f ca="1"/>
        <v>65.53494128035598</v>
      </c>
      <c r="BN1130" s="9">
        <v>67.138932951407284</v>
      </c>
    </row>
    <row r="1131" spans="1:66" x14ac:dyDescent="0.25">
      <c r="A1131" s="6">
        <v>36.299999999999997</v>
      </c>
      <c r="B1131" s="7" t="b">
        <v>1</v>
      </c>
      <c r="U1131" s="9"/>
      <c r="V1131" s="9"/>
      <c r="W1131" s="10"/>
      <c r="X1131" s="20"/>
      <c r="Y1131" s="20"/>
      <c r="Z1131" s="20"/>
      <c r="AA1131" s="20"/>
      <c r="AB1131" s="20"/>
      <c r="AC1131" s="20"/>
      <c r="AD1131" s="20"/>
      <c r="AE1131" s="20"/>
      <c r="AG1131" s="9"/>
      <c r="AH1131" s="9"/>
      <c r="AI1131" s="10"/>
      <c r="AJ1131" s="20"/>
      <c r="AK1131" s="20"/>
      <c r="AL1131" s="20"/>
      <c r="AM1131" s="20"/>
      <c r="AN1131" s="20"/>
      <c r="AO1131" s="20"/>
      <c r="AP1131" s="20"/>
      <c r="AQ1131" s="20"/>
      <c r="AS1131" s="9"/>
      <c r="AT1131" s="9"/>
      <c r="AU1131" s="10"/>
      <c r="AV1131" s="20"/>
      <c r="AW1131" s="20"/>
      <c r="AX1131" s="20"/>
      <c r="AY1131" s="20"/>
      <c r="AZ1131" s="20"/>
      <c r="BA1131" s="20"/>
      <c r="BB1131" s="20"/>
      <c r="BC1131" s="20"/>
      <c r="BE1131" s="20">
        <v>0.38473360655737704</v>
      </c>
      <c r="BF1131" s="9">
        <v>68.099999999999994</v>
      </c>
      <c r="BG1131" s="9">
        <v>66.433753982722067</v>
      </c>
      <c r="BH1131" s="9">
        <v>65.624253072630935</v>
      </c>
      <c r="BI1131" s="9">
        <v>33.622545508995948</v>
      </c>
      <c r="BJ1131" s="9">
        <v>67.64112827573112</v>
      </c>
      <c r="BK1131" s="9">
        <v>65.890609626447855</v>
      </c>
      <c r="BL1131" s="9">
        <v>63.572531815677657</v>
      </c>
      <c r="BM1131" s="9">
        <f ca="1"/>
        <v>65.542733815957433</v>
      </c>
      <c r="BN1131" s="9">
        <v>67.148903248529379</v>
      </c>
    </row>
    <row r="1132" spans="1:66" x14ac:dyDescent="0.25">
      <c r="A1132" s="6">
        <v>62.5</v>
      </c>
      <c r="B1132" s="7" t="b">
        <v>1</v>
      </c>
      <c r="U1132" s="9"/>
      <c r="V1132" s="9"/>
      <c r="W1132" s="10"/>
      <c r="X1132" s="20"/>
      <c r="Y1132" s="20"/>
      <c r="Z1132" s="20"/>
      <c r="AA1132" s="20"/>
      <c r="AB1132" s="20"/>
      <c r="AC1132" s="20"/>
      <c r="AD1132" s="20"/>
      <c r="AE1132" s="20"/>
      <c r="AG1132" s="9"/>
      <c r="AH1132" s="9"/>
      <c r="AI1132" s="10"/>
      <c r="AJ1132" s="20"/>
      <c r="AK1132" s="20"/>
      <c r="AL1132" s="20"/>
      <c r="AM1132" s="20"/>
      <c r="AN1132" s="20"/>
      <c r="AO1132" s="20"/>
      <c r="AP1132" s="20"/>
      <c r="AQ1132" s="20"/>
      <c r="AS1132" s="9"/>
      <c r="AT1132" s="9"/>
      <c r="AU1132" s="10"/>
      <c r="AV1132" s="20"/>
      <c r="AW1132" s="20"/>
      <c r="AX1132" s="20"/>
      <c r="AY1132" s="20"/>
      <c r="AZ1132" s="20"/>
      <c r="BA1132" s="20"/>
      <c r="BB1132" s="20"/>
      <c r="BC1132" s="20"/>
      <c r="BE1132" s="20">
        <v>0.38507513661202186</v>
      </c>
      <c r="BF1132" s="9">
        <v>68.099999999999994</v>
      </c>
      <c r="BG1132" s="9">
        <v>66.442263921165789</v>
      </c>
      <c r="BH1132" s="9">
        <v>65.632876963619935</v>
      </c>
      <c r="BI1132" s="9">
        <v>33.660982451512609</v>
      </c>
      <c r="BJ1132" s="9">
        <v>67.649612234568664</v>
      </c>
      <c r="BK1132" s="9">
        <v>65.899204872981215</v>
      </c>
      <c r="BL1132" s="9">
        <v>63.584657501570973</v>
      </c>
      <c r="BM1132" s="9">
        <f ca="1"/>
        <v>65.550524002684227</v>
      </c>
      <c r="BN1132" s="9">
        <v>67.158870109570259</v>
      </c>
    </row>
    <row r="1133" spans="1:66" x14ac:dyDescent="0.25">
      <c r="A1133" s="6">
        <v>62.1</v>
      </c>
      <c r="B1133" s="7" t="b">
        <v>1</v>
      </c>
      <c r="U1133" s="9"/>
      <c r="V1133" s="9"/>
      <c r="W1133" s="10"/>
      <c r="X1133" s="20"/>
      <c r="Y1133" s="20"/>
      <c r="Z1133" s="20"/>
      <c r="AA1133" s="20"/>
      <c r="AB1133" s="20"/>
      <c r="AC1133" s="20"/>
      <c r="AD1133" s="20"/>
      <c r="AE1133" s="20"/>
      <c r="AG1133" s="9"/>
      <c r="AH1133" s="9"/>
      <c r="AI1133" s="10"/>
      <c r="AJ1133" s="20"/>
      <c r="AK1133" s="20"/>
      <c r="AL1133" s="20"/>
      <c r="AM1133" s="20"/>
      <c r="AN1133" s="20"/>
      <c r="AO1133" s="20"/>
      <c r="AP1133" s="20"/>
      <c r="AQ1133" s="20"/>
      <c r="AS1133" s="9"/>
      <c r="AT1133" s="9"/>
      <c r="AU1133" s="10"/>
      <c r="AV1133" s="20"/>
      <c r="AW1133" s="20"/>
      <c r="AX1133" s="20"/>
      <c r="AY1133" s="20"/>
      <c r="AZ1133" s="20"/>
      <c r="BA1133" s="20"/>
      <c r="BB1133" s="20"/>
      <c r="BC1133" s="20"/>
      <c r="BE1133" s="20">
        <v>0.38541666666666669</v>
      </c>
      <c r="BF1133" s="9">
        <v>68.2</v>
      </c>
      <c r="BG1133" s="9">
        <v>66.450771638478244</v>
      </c>
      <c r="BH1133" s="9">
        <v>65.641499736584791</v>
      </c>
      <c r="BI1133" s="9">
        <v>33.699440747887323</v>
      </c>
      <c r="BJ1133" s="9">
        <v>67.658092279651882</v>
      </c>
      <c r="BK1133" s="9">
        <v>65.907798626383908</v>
      </c>
      <c r="BL1133" s="9">
        <v>63.596777811411229</v>
      </c>
      <c r="BM1133" s="9">
        <f ca="1"/>
        <v>65.558311847027454</v>
      </c>
      <c r="BN1133" s="9">
        <v>67.168833542289931</v>
      </c>
    </row>
    <row r="1134" spans="1:66" x14ac:dyDescent="0.25">
      <c r="A1134" s="6">
        <v>61.8</v>
      </c>
      <c r="B1134" s="7" t="b">
        <v>1</v>
      </c>
      <c r="U1134" s="9"/>
      <c r="V1134" s="9"/>
      <c r="W1134" s="10"/>
      <c r="X1134" s="20"/>
      <c r="Y1134" s="20"/>
      <c r="Z1134" s="20"/>
      <c r="AA1134" s="20"/>
      <c r="AB1134" s="20"/>
      <c r="AC1134" s="20"/>
      <c r="AD1134" s="20"/>
      <c r="AE1134" s="20"/>
      <c r="AG1134" s="9"/>
      <c r="AH1134" s="9"/>
      <c r="AI1134" s="10"/>
      <c r="AJ1134" s="20"/>
      <c r="AK1134" s="20"/>
      <c r="AL1134" s="20"/>
      <c r="AM1134" s="20"/>
      <c r="AN1134" s="20"/>
      <c r="AO1134" s="20"/>
      <c r="AP1134" s="20"/>
      <c r="AQ1134" s="20"/>
      <c r="AS1134" s="9"/>
      <c r="AT1134" s="9"/>
      <c r="AU1134" s="10"/>
      <c r="AV1134" s="20"/>
      <c r="AW1134" s="20"/>
      <c r="AX1134" s="20"/>
      <c r="AY1134" s="20"/>
      <c r="AZ1134" s="20"/>
      <c r="BA1134" s="20"/>
      <c r="BB1134" s="20"/>
      <c r="BC1134" s="20"/>
      <c r="BE1134" s="20">
        <v>0.38575819672131145</v>
      </c>
      <c r="BF1134" s="9">
        <v>68.2</v>
      </c>
      <c r="BG1134" s="9">
        <v>66.459277142604137</v>
      </c>
      <c r="BH1134" s="9">
        <v>65.650121398840682</v>
      </c>
      <c r="BI1134" s="9">
        <v>33.737920421859776</v>
      </c>
      <c r="BJ1134" s="9">
        <v>67.666568420454098</v>
      </c>
      <c r="BK1134" s="9">
        <v>65.916390894119431</v>
      </c>
      <c r="BL1134" s="9">
        <v>63.608892752342669</v>
      </c>
      <c r="BM1134" s="9">
        <f ca="1"/>
        <v>65.566097355466482</v>
      </c>
      <c r="BN1134" s="9">
        <v>67.178793554433412</v>
      </c>
    </row>
    <row r="1135" spans="1:66" x14ac:dyDescent="0.25">
      <c r="A1135" s="6">
        <v>61.1</v>
      </c>
      <c r="B1135" s="7" t="b">
        <v>1</v>
      </c>
      <c r="U1135" s="9"/>
      <c r="V1135" s="9"/>
      <c r="W1135" s="10"/>
      <c r="X1135" s="20"/>
      <c r="Y1135" s="20"/>
      <c r="Z1135" s="20"/>
      <c r="AA1135" s="20"/>
      <c r="AB1135" s="20"/>
      <c r="AC1135" s="20"/>
      <c r="AD1135" s="20"/>
      <c r="AE1135" s="20"/>
      <c r="AG1135" s="9"/>
      <c r="AH1135" s="9"/>
      <c r="AI1135" s="10"/>
      <c r="AJ1135" s="20"/>
      <c r="AK1135" s="20"/>
      <c r="AL1135" s="20"/>
      <c r="AM1135" s="20"/>
      <c r="AN1135" s="20"/>
      <c r="AO1135" s="20"/>
      <c r="AP1135" s="20"/>
      <c r="AQ1135" s="20"/>
      <c r="AS1135" s="9"/>
      <c r="AT1135" s="9"/>
      <c r="AU1135" s="10"/>
      <c r="AV1135" s="20"/>
      <c r="AW1135" s="20"/>
      <c r="AX1135" s="20"/>
      <c r="AY1135" s="20"/>
      <c r="AZ1135" s="20"/>
      <c r="BA1135" s="20"/>
      <c r="BB1135" s="20"/>
      <c r="BC1135" s="20"/>
      <c r="BE1135" s="20">
        <v>0.38609972677595628</v>
      </c>
      <c r="BF1135" s="9">
        <v>68.2</v>
      </c>
      <c r="BG1135" s="9">
        <v>66.467780441474915</v>
      </c>
      <c r="BH1135" s="9">
        <v>65.65874195769392</v>
      </c>
      <c r="BI1135" s="9">
        <v>33.776421497209284</v>
      </c>
      <c r="BJ1135" s="9">
        <v>67.675040666428728</v>
      </c>
      <c r="BK1135" s="9">
        <v>65.924981683640866</v>
      </c>
      <c r="BL1135" s="9">
        <v>63.62100233149377</v>
      </c>
      <c r="BM1135" s="9">
        <f ca="1"/>
        <v>65.573880534469012</v>
      </c>
      <c r="BN1135" s="9">
        <v>67.18875015373078</v>
      </c>
    </row>
    <row r="1136" spans="1:66" x14ac:dyDescent="0.25">
      <c r="A1136" s="6">
        <v>65</v>
      </c>
      <c r="B1136" s="7" t="b">
        <v>1</v>
      </c>
      <c r="U1136" s="9"/>
      <c r="V1136" s="9"/>
      <c r="W1136" s="10"/>
      <c r="X1136" s="20"/>
      <c r="Y1136" s="20"/>
      <c r="Z1136" s="20"/>
      <c r="AA1136" s="20"/>
      <c r="AB1136" s="20"/>
      <c r="AC1136" s="20"/>
      <c r="AD1136" s="20"/>
      <c r="AE1136" s="20"/>
      <c r="AG1136" s="9"/>
      <c r="AH1136" s="9"/>
      <c r="AI1136" s="10"/>
      <c r="AJ1136" s="20"/>
      <c r="AK1136" s="20"/>
      <c r="AL1136" s="20"/>
      <c r="AM1136" s="20"/>
      <c r="AN1136" s="20"/>
      <c r="AO1136" s="20"/>
      <c r="AP1136" s="20"/>
      <c r="AQ1136" s="20"/>
      <c r="AS1136" s="9"/>
      <c r="AT1136" s="9"/>
      <c r="AU1136" s="10"/>
      <c r="AV1136" s="20"/>
      <c r="AW1136" s="20"/>
      <c r="AX1136" s="20"/>
      <c r="AY1136" s="20"/>
      <c r="AZ1136" s="20"/>
      <c r="BA1136" s="20"/>
      <c r="BB1136" s="20"/>
      <c r="BC1136" s="20"/>
      <c r="BE1136" s="20">
        <v>0.3864412568306011</v>
      </c>
      <c r="BF1136" s="9">
        <v>68.2</v>
      </c>
      <c r="BG1136" s="9">
        <v>66.476281543008838</v>
      </c>
      <c r="BH1136" s="9">
        <v>65.667361420441367</v>
      </c>
      <c r="BI1136" s="9">
        <v>33.814943997754867</v>
      </c>
      <c r="BJ1136" s="9">
        <v>67.683509027009393</v>
      </c>
      <c r="BK1136" s="9">
        <v>65.933571002390849</v>
      </c>
      <c r="BL1136" s="9">
        <v>63.633106555977193</v>
      </c>
      <c r="BM1136" s="9">
        <f ca="1"/>
        <v>65.581661390491163</v>
      </c>
      <c r="BN1136" s="9">
        <v>67.198703347897194</v>
      </c>
    </row>
    <row r="1137" spans="1:66" x14ac:dyDescent="0.25">
      <c r="A1137" s="6">
        <v>58.7</v>
      </c>
      <c r="B1137" s="7" t="b">
        <v>1</v>
      </c>
      <c r="U1137" s="9"/>
      <c r="V1137" s="9"/>
      <c r="W1137" s="10"/>
      <c r="X1137" s="20"/>
      <c r="Y1137" s="20"/>
      <c r="Z1137" s="20"/>
      <c r="AA1137" s="20"/>
      <c r="AB1137" s="20"/>
      <c r="AC1137" s="20"/>
      <c r="AD1137" s="20"/>
      <c r="AE1137" s="20"/>
      <c r="AG1137" s="9"/>
      <c r="AH1137" s="9"/>
      <c r="AI1137" s="10"/>
      <c r="AJ1137" s="20"/>
      <c r="AK1137" s="20"/>
      <c r="AL1137" s="20"/>
      <c r="AM1137" s="20"/>
      <c r="AN1137" s="20"/>
      <c r="AO1137" s="20"/>
      <c r="AP1137" s="20"/>
      <c r="AQ1137" s="20"/>
      <c r="AS1137" s="9"/>
      <c r="AT1137" s="9"/>
      <c r="AU1137" s="10"/>
      <c r="AV1137" s="20"/>
      <c r="AW1137" s="20"/>
      <c r="AX1137" s="20"/>
      <c r="AY1137" s="20"/>
      <c r="AZ1137" s="20"/>
      <c r="BA1137" s="20"/>
      <c r="BB1137" s="20"/>
      <c r="BC1137" s="20"/>
      <c r="BE1137" s="20">
        <v>0.38678278688524592</v>
      </c>
      <c r="BF1137" s="9">
        <v>68.2</v>
      </c>
      <c r="BG1137" s="9">
        <v>66.484780455111036</v>
      </c>
      <c r="BH1137" s="9">
        <v>65.675979794371074</v>
      </c>
      <c r="BI1137" s="9">
        <v>33.853487947355319</v>
      </c>
      <c r="BJ1137" s="9">
        <v>67.691973511610001</v>
      </c>
      <c r="BK1137" s="9">
        <v>65.942158857801616</v>
      </c>
      <c r="BL1137" s="9">
        <v>63.645205432889938</v>
      </c>
      <c r="BM1137" s="9">
        <f ca="1"/>
        <v>65.589439929977473</v>
      </c>
      <c r="BN1137" s="9">
        <v>67.208653144633047</v>
      </c>
    </row>
    <row r="1138" spans="1:66" x14ac:dyDescent="0.25">
      <c r="A1138" s="6">
        <v>59.7</v>
      </c>
      <c r="B1138" s="7" t="b">
        <v>1</v>
      </c>
      <c r="U1138" s="9"/>
      <c r="V1138" s="9"/>
      <c r="W1138" s="10"/>
      <c r="X1138" s="20"/>
      <c r="Y1138" s="20"/>
      <c r="Z1138" s="20"/>
      <c r="AA1138" s="20"/>
      <c r="AB1138" s="20"/>
      <c r="AC1138" s="20"/>
      <c r="AD1138" s="20"/>
      <c r="AE1138" s="20"/>
      <c r="AG1138" s="9"/>
      <c r="AH1138" s="9"/>
      <c r="AI1138" s="10"/>
      <c r="AJ1138" s="20"/>
      <c r="AK1138" s="20"/>
      <c r="AL1138" s="20"/>
      <c r="AM1138" s="20"/>
      <c r="AN1138" s="20"/>
      <c r="AO1138" s="20"/>
      <c r="AP1138" s="20"/>
      <c r="AQ1138" s="20"/>
      <c r="AS1138" s="9"/>
      <c r="AT1138" s="9"/>
      <c r="AU1138" s="10"/>
      <c r="AV1138" s="20"/>
      <c r="AW1138" s="20"/>
      <c r="AX1138" s="20"/>
      <c r="AY1138" s="20"/>
      <c r="AZ1138" s="20"/>
      <c r="BA1138" s="20"/>
      <c r="BB1138" s="20"/>
      <c r="BC1138" s="20"/>
      <c r="BE1138" s="20">
        <v>0.38712431693989069</v>
      </c>
      <c r="BF1138" s="9">
        <v>68.3</v>
      </c>
      <c r="BG1138" s="9">
        <v>66.493277185673534</v>
      </c>
      <c r="BH1138" s="9">
        <v>65.684597086761812</v>
      </c>
      <c r="BI1138" s="9">
        <v>33.892053369909299</v>
      </c>
      <c r="BJ1138" s="9">
        <v>67.700434129624753</v>
      </c>
      <c r="BK1138" s="9">
        <v>65.950745257295125</v>
      </c>
      <c r="BL1138" s="9">
        <v>63.657298969313302</v>
      </c>
      <c r="BM1138" s="9">
        <f ca="1"/>
        <v>65.597216159360954</v>
      </c>
      <c r="BN1138" s="9">
        <v>67.218599551623882</v>
      </c>
    </row>
    <row r="1139" spans="1:66" x14ac:dyDescent="0.25">
      <c r="A1139" s="6">
        <v>59.3</v>
      </c>
      <c r="B1139" s="7" t="b">
        <v>1</v>
      </c>
      <c r="U1139" s="9"/>
      <c r="V1139" s="9"/>
      <c r="W1139" s="10"/>
      <c r="X1139" s="20"/>
      <c r="Y1139" s="20"/>
      <c r="Z1139" s="20"/>
      <c r="AA1139" s="20"/>
      <c r="AB1139" s="20"/>
      <c r="AC1139" s="20"/>
      <c r="AD1139" s="20"/>
      <c r="AE1139" s="20"/>
      <c r="AG1139" s="9"/>
      <c r="AH1139" s="9"/>
      <c r="AI1139" s="10"/>
      <c r="AJ1139" s="20"/>
      <c r="AK1139" s="20"/>
      <c r="AL1139" s="20"/>
      <c r="AM1139" s="20"/>
      <c r="AN1139" s="20"/>
      <c r="AO1139" s="20"/>
      <c r="AP1139" s="20"/>
      <c r="AQ1139" s="20"/>
      <c r="AS1139" s="9"/>
      <c r="AT1139" s="9"/>
      <c r="AU1139" s="10"/>
      <c r="AV1139" s="20"/>
      <c r="AW1139" s="20"/>
      <c r="AX1139" s="20"/>
      <c r="AY1139" s="20"/>
      <c r="AZ1139" s="20"/>
      <c r="BA1139" s="20"/>
      <c r="BB1139" s="20"/>
      <c r="BC1139" s="20"/>
      <c r="BE1139" s="20">
        <v>0.38746584699453551</v>
      </c>
      <c r="BF1139" s="9">
        <v>68.3</v>
      </c>
      <c r="BG1139" s="9">
        <v>66.501771742575372</v>
      </c>
      <c r="BH1139" s="9">
        <v>65.693213304883542</v>
      </c>
      <c r="BI1139" s="9">
        <v>33.930640289355459</v>
      </c>
      <c r="BJ1139" s="9">
        <v>67.708890890428322</v>
      </c>
      <c r="BK1139" s="9">
        <v>65.959330208283006</v>
      </c>
      <c r="BL1139" s="9">
        <v>63.66938717231298</v>
      </c>
      <c r="BM1139" s="9">
        <f ca="1"/>
        <v>65.604990085063193</v>
      </c>
      <c r="BN1139" s="9">
        <v>67.228542576540619</v>
      </c>
    </row>
    <row r="1140" spans="1:66" x14ac:dyDescent="0.25">
      <c r="A1140" s="6">
        <v>58.9</v>
      </c>
      <c r="B1140" s="7" t="b">
        <v>1</v>
      </c>
      <c r="U1140" s="9"/>
      <c r="V1140" s="9"/>
      <c r="W1140" s="10"/>
      <c r="X1140" s="20"/>
      <c r="Y1140" s="20"/>
      <c r="Z1140" s="20"/>
      <c r="AA1140" s="20"/>
      <c r="AB1140" s="20"/>
      <c r="AC1140" s="20"/>
      <c r="AD1140" s="20"/>
      <c r="AE1140" s="20"/>
      <c r="AG1140" s="9"/>
      <c r="AH1140" s="9"/>
      <c r="AI1140" s="10"/>
      <c r="AJ1140" s="20"/>
      <c r="AK1140" s="20"/>
      <c r="AL1140" s="20"/>
      <c r="AM1140" s="20"/>
      <c r="AN1140" s="20"/>
      <c r="AO1140" s="20"/>
      <c r="AP1140" s="20"/>
      <c r="AQ1140" s="20"/>
      <c r="AS1140" s="9"/>
      <c r="AT1140" s="9"/>
      <c r="AU1140" s="10"/>
      <c r="AV1140" s="20"/>
      <c r="AW1140" s="20"/>
      <c r="AX1140" s="20"/>
      <c r="AY1140" s="20"/>
      <c r="AZ1140" s="20"/>
      <c r="BA1140" s="20"/>
      <c r="BB1140" s="20"/>
      <c r="BC1140" s="20"/>
      <c r="BE1140" s="20">
        <v>0.38780737704918034</v>
      </c>
      <c r="BF1140" s="9">
        <v>68.3</v>
      </c>
      <c r="BG1140" s="9">
        <v>66.510264133682611</v>
      </c>
      <c r="BH1140" s="9">
        <v>65.701828455997187</v>
      </c>
      <c r="BI1140" s="9">
        <v>33.969248729672458</v>
      </c>
      <c r="BJ1140" s="9">
        <v>67.717343803375883</v>
      </c>
      <c r="BK1140" s="9">
        <v>65.967913718166727</v>
      </c>
      <c r="BL1140" s="9">
        <v>63.681470048939126</v>
      </c>
      <c r="BM1140" s="9">
        <f ca="1"/>
        <v>65.612761713494336</v>
      </c>
      <c r="BN1140" s="9">
        <v>67.238482227039412</v>
      </c>
    </row>
    <row r="1141" spans="1:66" x14ac:dyDescent="0.25">
      <c r="A1141" s="6">
        <v>58.6</v>
      </c>
      <c r="B1141" s="7" t="b">
        <v>1</v>
      </c>
      <c r="U1141" s="9"/>
      <c r="V1141" s="9"/>
      <c r="W1141" s="10"/>
      <c r="X1141" s="20"/>
      <c r="Y1141" s="20"/>
      <c r="Z1141" s="20"/>
      <c r="AA1141" s="20"/>
      <c r="AB1141" s="20"/>
      <c r="AC1141" s="20"/>
      <c r="AD1141" s="20"/>
      <c r="AE1141" s="20"/>
      <c r="AG1141" s="9"/>
      <c r="AH1141" s="9"/>
      <c r="AI1141" s="10"/>
      <c r="AJ1141" s="20"/>
      <c r="AK1141" s="20"/>
      <c r="AL1141" s="20"/>
      <c r="AM1141" s="20"/>
      <c r="AN1141" s="20"/>
      <c r="AO1141" s="20"/>
      <c r="AP1141" s="20"/>
      <c r="AQ1141" s="20"/>
      <c r="AS1141" s="9"/>
      <c r="AT1141" s="9"/>
      <c r="AU1141" s="10"/>
      <c r="AV1141" s="20"/>
      <c r="AW1141" s="20"/>
      <c r="AX1141" s="20"/>
      <c r="AY1141" s="20"/>
      <c r="AZ1141" s="20"/>
      <c r="BA1141" s="20"/>
      <c r="BB1141" s="20"/>
      <c r="BC1141" s="20"/>
      <c r="BE1141" s="20">
        <v>0.38814890710382516</v>
      </c>
      <c r="BF1141" s="9">
        <v>68.3</v>
      </c>
      <c r="BG1141" s="9">
        <v>66.51875436684837</v>
      </c>
      <c r="BH1141" s="9">
        <v>65.710442547354745</v>
      </c>
      <c r="BI1141" s="9">
        <v>34.007878714879148</v>
      </c>
      <c r="BJ1141" s="9">
        <v>67.72579287780313</v>
      </c>
      <c r="BK1141" s="9">
        <v>65.976495794337552</v>
      </c>
      <c r="BL1141" s="9">
        <v>63.693547606226332</v>
      </c>
      <c r="BM1141" s="9">
        <f ca="1"/>
        <v>65.620531051053121</v>
      </c>
      <c r="BN1141" s="9">
        <v>67.248418510761894</v>
      </c>
    </row>
    <row r="1142" spans="1:66" x14ac:dyDescent="0.25">
      <c r="A1142" s="6">
        <v>74.599999999999994</v>
      </c>
      <c r="B1142" s="7" t="b">
        <v>1</v>
      </c>
      <c r="U1142" s="9"/>
      <c r="V1142" s="9"/>
      <c r="W1142" s="10"/>
      <c r="X1142" s="20"/>
      <c r="Y1142" s="20"/>
      <c r="Z1142" s="20"/>
      <c r="AA1142" s="20"/>
      <c r="AB1142" s="20"/>
      <c r="AC1142" s="20"/>
      <c r="AD1142" s="20"/>
      <c r="AE1142" s="20"/>
      <c r="AG1142" s="9"/>
      <c r="AH1142" s="9"/>
      <c r="AI1142" s="10"/>
      <c r="AJ1142" s="20"/>
      <c r="AK1142" s="20"/>
      <c r="AL1142" s="20"/>
      <c r="AM1142" s="20"/>
      <c r="AN1142" s="20"/>
      <c r="AO1142" s="20"/>
      <c r="AP1142" s="20"/>
      <c r="AQ1142" s="20"/>
      <c r="AS1142" s="9"/>
      <c r="AT1142" s="9"/>
      <c r="AU1142" s="10"/>
      <c r="AV1142" s="20"/>
      <c r="AW1142" s="20"/>
      <c r="AX1142" s="20"/>
      <c r="AY1142" s="20"/>
      <c r="AZ1142" s="20"/>
      <c r="BA1142" s="20"/>
      <c r="BB1142" s="20"/>
      <c r="BC1142" s="20"/>
      <c r="BE1142" s="20">
        <v>0.38849043715846993</v>
      </c>
      <c r="BF1142" s="9">
        <v>68.3</v>
      </c>
      <c r="BG1142" s="9">
        <v>66.527242449913004</v>
      </c>
      <c r="BH1142" s="9">
        <v>65.719055586199488</v>
      </c>
      <c r="BI1142" s="9">
        <v>34.046530269034591</v>
      </c>
      <c r="BJ1142" s="9">
        <v>67.734238123026458</v>
      </c>
      <c r="BK1142" s="9">
        <v>65.985076444176642</v>
      </c>
      <c r="BL1142" s="9">
        <v>63.705619851193752</v>
      </c>
      <c r="BM1142" s="9">
        <f ca="1"/>
        <v>65.628298104127012</v>
      </c>
      <c r="BN1142" s="9">
        <v>67.258351435335072</v>
      </c>
    </row>
    <row r="1143" spans="1:66" x14ac:dyDescent="0.25">
      <c r="A1143" s="6">
        <v>74.5</v>
      </c>
      <c r="B1143" s="7" t="b">
        <v>1</v>
      </c>
      <c r="U1143" s="9"/>
      <c r="V1143" s="9"/>
      <c r="W1143" s="10"/>
      <c r="X1143" s="20"/>
      <c r="Y1143" s="20"/>
      <c r="Z1143" s="20"/>
      <c r="AA1143" s="20"/>
      <c r="AB1143" s="20"/>
      <c r="AC1143" s="20"/>
      <c r="AD1143" s="20"/>
      <c r="AE1143" s="20"/>
      <c r="AG1143" s="9"/>
      <c r="AH1143" s="9"/>
      <c r="AI1143" s="10"/>
      <c r="AJ1143" s="20"/>
      <c r="AK1143" s="20"/>
      <c r="AL1143" s="20"/>
      <c r="AM1143" s="20"/>
      <c r="AN1143" s="20"/>
      <c r="AO1143" s="20"/>
      <c r="AP1143" s="20"/>
      <c r="AQ1143" s="20"/>
      <c r="AS1143" s="9"/>
      <c r="AT1143" s="9"/>
      <c r="AU1143" s="10"/>
      <c r="AV1143" s="20"/>
      <c r="AW1143" s="20"/>
      <c r="AX1143" s="20"/>
      <c r="AY1143" s="20"/>
      <c r="AZ1143" s="20"/>
      <c r="BA1143" s="20"/>
      <c r="BB1143" s="20"/>
      <c r="BC1143" s="20"/>
      <c r="BE1143" s="20">
        <v>0.38883196721311475</v>
      </c>
      <c r="BF1143" s="9">
        <v>68.3</v>
      </c>
      <c r="BG1143" s="9">
        <v>66.535728390704023</v>
      </c>
      <c r="BH1143" s="9">
        <v>65.727667579765765</v>
      </c>
      <c r="BI1143" s="9">
        <v>34.085203416238187</v>
      </c>
      <c r="BJ1143" s="9">
        <v>67.742679548342977</v>
      </c>
      <c r="BK1143" s="9">
        <v>65.993655675055123</v>
      </c>
      <c r="BL1143" s="9">
        <v>63.717686790845107</v>
      </c>
      <c r="BM1143" s="9">
        <f ca="1"/>
        <v>65.636062879092137</v>
      </c>
      <c r="BN1143" s="9">
        <v>67.268281008371545</v>
      </c>
    </row>
    <row r="1144" spans="1:66" x14ac:dyDescent="0.25">
      <c r="A1144" s="6">
        <v>74.3</v>
      </c>
      <c r="B1144" s="7" t="b">
        <v>1</v>
      </c>
      <c r="U1144" s="9"/>
      <c r="V1144" s="9"/>
      <c r="W1144" s="10"/>
      <c r="X1144" s="20"/>
      <c r="Y1144" s="20"/>
      <c r="Z1144" s="20"/>
      <c r="AA1144" s="20"/>
      <c r="AB1144" s="20"/>
      <c r="AC1144" s="20"/>
      <c r="AD1144" s="20"/>
      <c r="AE1144" s="20"/>
      <c r="AG1144" s="9"/>
      <c r="AH1144" s="9"/>
      <c r="AI1144" s="10"/>
      <c r="AJ1144" s="20"/>
      <c r="AK1144" s="20"/>
      <c r="AL1144" s="20"/>
      <c r="AM1144" s="20"/>
      <c r="AN1144" s="20"/>
      <c r="AO1144" s="20"/>
      <c r="AP1144" s="20"/>
      <c r="AQ1144" s="20"/>
      <c r="AS1144" s="9"/>
      <c r="AT1144" s="9"/>
      <c r="AU1144" s="10"/>
      <c r="AV1144" s="20"/>
      <c r="AW1144" s="20"/>
      <c r="AX1144" s="20"/>
      <c r="AY1144" s="20"/>
      <c r="AZ1144" s="20"/>
      <c r="BA1144" s="20"/>
      <c r="BB1144" s="20"/>
      <c r="BC1144" s="20"/>
      <c r="BE1144" s="20">
        <v>0.38917349726775957</v>
      </c>
      <c r="BF1144" s="9">
        <v>68.3</v>
      </c>
      <c r="BG1144" s="9">
        <v>66.544212197036231</v>
      </c>
      <c r="BH1144" s="9">
        <v>65.736278535279283</v>
      </c>
      <c r="BI1144" s="9">
        <v>34.123898180629716</v>
      </c>
      <c r="BJ1144" s="9">
        <v>67.751117163030585</v>
      </c>
      <c r="BK1144" s="9">
        <v>66.00223349433405</v>
      </c>
      <c r="BL1144" s="9">
        <v>63.729748432168726</v>
      </c>
      <c r="BM1144" s="9">
        <f ca="1"/>
        <v>65.643825382313437</v>
      </c>
      <c r="BN1144" s="9">
        <v>67.278207237469374</v>
      </c>
    </row>
    <row r="1145" spans="1:66" x14ac:dyDescent="0.25">
      <c r="A1145" s="6">
        <v>74.099999999999994</v>
      </c>
      <c r="B1145" s="7" t="b">
        <v>1</v>
      </c>
      <c r="U1145" s="9"/>
      <c r="V1145" s="9"/>
      <c r="W1145" s="10"/>
      <c r="X1145" s="20"/>
      <c r="Y1145" s="20"/>
      <c r="Z1145" s="20"/>
      <c r="AA1145" s="20"/>
      <c r="AB1145" s="20"/>
      <c r="AC1145" s="20"/>
      <c r="AD1145" s="20"/>
      <c r="AE1145" s="20"/>
      <c r="AG1145" s="9"/>
      <c r="AH1145" s="9"/>
      <c r="AI1145" s="10"/>
      <c r="AJ1145" s="20"/>
      <c r="AK1145" s="20"/>
      <c r="AL1145" s="20"/>
      <c r="AM1145" s="20"/>
      <c r="AN1145" s="20"/>
      <c r="AO1145" s="20"/>
      <c r="AP1145" s="20"/>
      <c r="AQ1145" s="20"/>
      <c r="AS1145" s="9"/>
      <c r="AT1145" s="9"/>
      <c r="AU1145" s="10"/>
      <c r="AV1145" s="20"/>
      <c r="AW1145" s="20"/>
      <c r="AX1145" s="20"/>
      <c r="AY1145" s="20"/>
      <c r="AZ1145" s="20"/>
      <c r="BA1145" s="20"/>
      <c r="BB1145" s="20"/>
      <c r="BC1145" s="20"/>
      <c r="BE1145" s="20">
        <v>0.38951502732240439</v>
      </c>
      <c r="BF1145" s="9">
        <v>68.3</v>
      </c>
      <c r="BG1145" s="9">
        <v>66.552693876711743</v>
      </c>
      <c r="BH1145" s="9">
        <v>65.744888459956968</v>
      </c>
      <c r="BI1145" s="9">
        <v>34.162614586389466</v>
      </c>
      <c r="BJ1145" s="9">
        <v>67.759550976348081</v>
      </c>
      <c r="BK1145" s="9">
        <v>66.010809909364568</v>
      </c>
      <c r="BL1145" s="9">
        <v>63.741804782137642</v>
      </c>
      <c r="BM1145" s="9">
        <f ca="1"/>
        <v>65.651585620144644</v>
      </c>
      <c r="BN1145" s="9">
        <v>67.288130130212281</v>
      </c>
    </row>
    <row r="1146" spans="1:66" x14ac:dyDescent="0.25">
      <c r="A1146" s="6">
        <v>73.900000000000006</v>
      </c>
      <c r="B1146" s="7" t="b">
        <v>1</v>
      </c>
      <c r="U1146" s="9"/>
      <c r="V1146" s="9"/>
      <c r="W1146" s="10"/>
      <c r="X1146" s="20"/>
      <c r="Y1146" s="20"/>
      <c r="Z1146" s="20"/>
      <c r="AA1146" s="20"/>
      <c r="AB1146" s="20"/>
      <c r="AC1146" s="20"/>
      <c r="AD1146" s="20"/>
      <c r="AE1146" s="20"/>
      <c r="AG1146" s="9"/>
      <c r="AH1146" s="9"/>
      <c r="AI1146" s="10"/>
      <c r="AJ1146" s="20"/>
      <c r="AK1146" s="20"/>
      <c r="AL1146" s="20"/>
      <c r="AM1146" s="20"/>
      <c r="AN1146" s="20"/>
      <c r="AO1146" s="20"/>
      <c r="AP1146" s="20"/>
      <c r="AQ1146" s="20"/>
      <c r="AS1146" s="9"/>
      <c r="AT1146" s="9"/>
      <c r="AU1146" s="10"/>
      <c r="AV1146" s="20"/>
      <c r="AW1146" s="20"/>
      <c r="AX1146" s="20"/>
      <c r="AY1146" s="20"/>
      <c r="AZ1146" s="20"/>
      <c r="BA1146" s="20"/>
      <c r="BB1146" s="20"/>
      <c r="BC1146" s="20"/>
      <c r="BE1146" s="20">
        <v>0.38985655737704916</v>
      </c>
      <c r="BF1146" s="9">
        <v>68.3</v>
      </c>
      <c r="BG1146" s="9">
        <v>66.561173437520097</v>
      </c>
      <c r="BH1146" s="9">
        <v>65.75349736100722</v>
      </c>
      <c r="BI1146" s="9">
        <v>34.201352657738347</v>
      </c>
      <c r="BJ1146" s="9">
        <v>67.76798099753519</v>
      </c>
      <c r="BK1146" s="9">
        <v>66.019384927487906</v>
      </c>
      <c r="BL1146" s="9">
        <v>63.753855847709573</v>
      </c>
      <c r="BM1146" s="9">
        <f ca="1"/>
        <v>65.659343598928345</v>
      </c>
      <c r="BN1146" s="9">
        <v>67.298049694169649</v>
      </c>
    </row>
    <row r="1147" spans="1:66" x14ac:dyDescent="0.25">
      <c r="A1147" s="6">
        <v>73.599999999999994</v>
      </c>
      <c r="B1147" s="7" t="b">
        <v>1</v>
      </c>
      <c r="U1147" s="9"/>
      <c r="V1147" s="9"/>
      <c r="W1147" s="10"/>
      <c r="X1147" s="20"/>
      <c r="Y1147" s="20"/>
      <c r="Z1147" s="20"/>
      <c r="AA1147" s="20"/>
      <c r="AB1147" s="20"/>
      <c r="AC1147" s="20"/>
      <c r="AD1147" s="20"/>
      <c r="AE1147" s="20"/>
      <c r="AG1147" s="9"/>
      <c r="AH1147" s="9"/>
      <c r="AI1147" s="10"/>
      <c r="AJ1147" s="20"/>
      <c r="AK1147" s="20"/>
      <c r="AL1147" s="20"/>
      <c r="AM1147" s="20"/>
      <c r="AN1147" s="20"/>
      <c r="AO1147" s="20"/>
      <c r="AP1147" s="20"/>
      <c r="AQ1147" s="20"/>
      <c r="AS1147" s="9"/>
      <c r="AT1147" s="9"/>
      <c r="AU1147" s="10"/>
      <c r="AV1147" s="20"/>
      <c r="AW1147" s="20"/>
      <c r="AX1147" s="20"/>
      <c r="AY1147" s="20"/>
      <c r="AZ1147" s="20"/>
      <c r="BA1147" s="20"/>
      <c r="BB1147" s="20"/>
      <c r="BC1147" s="20"/>
      <c r="BE1147" s="20">
        <v>0.39019808743169399</v>
      </c>
      <c r="BF1147" s="9">
        <v>68.3</v>
      </c>
      <c r="BG1147" s="9">
        <v>66.56965088723824</v>
      </c>
      <c r="BH1147" s="9">
        <v>65.762105245629769</v>
      </c>
      <c r="BI1147" s="9">
        <v>34.240112418937947</v>
      </c>
      <c r="BJ1147" s="9">
        <v>67.776407235812684</v>
      </c>
      <c r="BK1147" s="9">
        <v>66.027958556035415</v>
      </c>
      <c r="BL1147" s="9">
        <v>63.765901635827035</v>
      </c>
      <c r="BM1147" s="9">
        <f ca="1"/>
        <v>65.667099324996016</v>
      </c>
      <c r="BN1147" s="9">
        <v>67.307965936896579</v>
      </c>
    </row>
    <row r="1148" spans="1:66" x14ac:dyDescent="0.25">
      <c r="A1148" s="6">
        <v>73.400000000000006</v>
      </c>
      <c r="B1148" s="7" t="b">
        <v>1</v>
      </c>
      <c r="U1148" s="9"/>
      <c r="V1148" s="9"/>
      <c r="W1148" s="10"/>
      <c r="X1148" s="20"/>
      <c r="Y1148" s="20"/>
      <c r="Z1148" s="20"/>
      <c r="AA1148" s="20"/>
      <c r="AB1148" s="20"/>
      <c r="AC1148" s="20"/>
      <c r="AD1148" s="20"/>
      <c r="AE1148" s="20"/>
      <c r="AG1148" s="9"/>
      <c r="AH1148" s="9"/>
      <c r="AI1148" s="10"/>
      <c r="AJ1148" s="20"/>
      <c r="AK1148" s="20"/>
      <c r="AL1148" s="20"/>
      <c r="AM1148" s="20"/>
      <c r="AN1148" s="20"/>
      <c r="AO1148" s="20"/>
      <c r="AP1148" s="20"/>
      <c r="AQ1148" s="20"/>
      <c r="AS1148" s="9"/>
      <c r="AT1148" s="9"/>
      <c r="AU1148" s="10"/>
      <c r="AV1148" s="20"/>
      <c r="AW1148" s="20"/>
      <c r="AX1148" s="20"/>
      <c r="AY1148" s="20"/>
      <c r="AZ1148" s="20"/>
      <c r="BA1148" s="20"/>
      <c r="BB1148" s="20"/>
      <c r="BC1148" s="20"/>
      <c r="BE1148" s="20">
        <v>0.39053961748633881</v>
      </c>
      <c r="BF1148" s="9">
        <v>68.3</v>
      </c>
      <c r="BG1148" s="9">
        <v>66.578126233630655</v>
      </c>
      <c r="BH1148" s="9">
        <v>65.770712121015706</v>
      </c>
      <c r="BI1148" s="9">
        <v>34.278893894290626</v>
      </c>
      <c r="BJ1148" s="9">
        <v>67.784829700382403</v>
      </c>
      <c r="BK1148" s="9">
        <v>66.03653080232867</v>
      </c>
      <c r="BL1148" s="9">
        <v>63.777942153417314</v>
      </c>
      <c r="BM1148" s="9">
        <f ca="1"/>
        <v>65.674852804668092</v>
      </c>
      <c r="BN1148" s="9">
        <v>67.317878865933935</v>
      </c>
    </row>
    <row r="1149" spans="1:66" x14ac:dyDescent="0.25">
      <c r="A1149" s="6">
        <v>73.2</v>
      </c>
      <c r="B1149" s="7" t="b">
        <v>1</v>
      </c>
      <c r="U1149" s="9"/>
      <c r="V1149" s="9"/>
      <c r="W1149" s="10"/>
      <c r="X1149" s="20"/>
      <c r="Y1149" s="20"/>
      <c r="Z1149" s="20"/>
      <c r="AA1149" s="20"/>
      <c r="AB1149" s="20"/>
      <c r="AC1149" s="20"/>
      <c r="AD1149" s="20"/>
      <c r="AE1149" s="20"/>
      <c r="AG1149" s="9"/>
      <c r="AH1149" s="9"/>
      <c r="AI1149" s="10"/>
      <c r="AJ1149" s="20"/>
      <c r="AK1149" s="20"/>
      <c r="AL1149" s="20"/>
      <c r="AM1149" s="20"/>
      <c r="AN1149" s="20"/>
      <c r="AO1149" s="20"/>
      <c r="AP1149" s="20"/>
      <c r="AQ1149" s="20"/>
      <c r="AS1149" s="9"/>
      <c r="AT1149" s="9"/>
      <c r="AU1149" s="10"/>
      <c r="AV1149" s="20"/>
      <c r="AW1149" s="20"/>
      <c r="AX1149" s="20"/>
      <c r="AY1149" s="20"/>
      <c r="AZ1149" s="20"/>
      <c r="BA1149" s="20"/>
      <c r="BB1149" s="20"/>
      <c r="BC1149" s="20"/>
      <c r="BE1149" s="20">
        <v>0.39088114754098363</v>
      </c>
      <c r="BF1149" s="9">
        <v>68.400000000000006</v>
      </c>
      <c r="BG1149" s="9">
        <v>66.586599484449351</v>
      </c>
      <c r="BH1149" s="9">
        <v>65.779317994347764</v>
      </c>
      <c r="BI1149" s="9">
        <v>34.317697108139591</v>
      </c>
      <c r="BJ1149" s="9">
        <v>67.793248400427416</v>
      </c>
      <c r="BK1149" s="9">
        <v>66.045101673679468</v>
      </c>
      <c r="BL1149" s="9">
        <v>63.789977407392598</v>
      </c>
      <c r="BM1149" s="9">
        <f ca="1"/>
        <v>65.68260404425402</v>
      </c>
      <c r="BN1149" s="9">
        <v>67.327788488808409</v>
      </c>
    </row>
    <row r="1150" spans="1:66" x14ac:dyDescent="0.25">
      <c r="A1150" s="6">
        <v>73</v>
      </c>
      <c r="B1150" s="7" t="b">
        <v>1</v>
      </c>
      <c r="U1150" s="9"/>
      <c r="V1150" s="9"/>
      <c r="W1150" s="10"/>
      <c r="X1150" s="20"/>
      <c r="Y1150" s="20"/>
      <c r="Z1150" s="20"/>
      <c r="AA1150" s="20"/>
      <c r="AB1150" s="20"/>
      <c r="AC1150" s="20"/>
      <c r="AD1150" s="20"/>
      <c r="AE1150" s="20"/>
      <c r="AG1150" s="9"/>
      <c r="AH1150" s="9"/>
      <c r="AI1150" s="10"/>
      <c r="AJ1150" s="20"/>
      <c r="AK1150" s="20"/>
      <c r="AL1150" s="20"/>
      <c r="AM1150" s="20"/>
      <c r="AN1150" s="20"/>
      <c r="AO1150" s="20"/>
      <c r="AP1150" s="20"/>
      <c r="AQ1150" s="20"/>
      <c r="AS1150" s="9"/>
      <c r="AT1150" s="9"/>
      <c r="AU1150" s="10"/>
      <c r="AV1150" s="20"/>
      <c r="AW1150" s="20"/>
      <c r="AX1150" s="20"/>
      <c r="AY1150" s="20"/>
      <c r="AZ1150" s="20"/>
      <c r="BA1150" s="20"/>
      <c r="BB1150" s="20"/>
      <c r="BC1150" s="20"/>
      <c r="BE1150" s="20">
        <v>0.3912226775956284</v>
      </c>
      <c r="BF1150" s="9">
        <v>68.400000000000006</v>
      </c>
      <c r="BG1150" s="9">
        <v>66.595070647433985</v>
      </c>
      <c r="BH1150" s="9">
        <v>65.787922872800223</v>
      </c>
      <c r="BI1150" s="9">
        <v>34.35652208486902</v>
      </c>
      <c r="BJ1150" s="9">
        <v>67.801663345111976</v>
      </c>
      <c r="BK1150" s="9">
        <v>66.053671177389916</v>
      </c>
      <c r="BL1150" s="9">
        <v>63.802007404649949</v>
      </c>
      <c r="BM1150" s="9">
        <f ca="1"/>
        <v>65.690353050052238</v>
      </c>
      <c r="BN1150" s="9">
        <v>67.33769481303257</v>
      </c>
    </row>
    <row r="1151" spans="1:66" x14ac:dyDescent="0.25">
      <c r="A1151" s="6">
        <v>72.8</v>
      </c>
      <c r="B1151" s="7" t="b">
        <v>1</v>
      </c>
      <c r="U1151" s="9"/>
      <c r="V1151" s="9"/>
      <c r="W1151" s="10"/>
      <c r="X1151" s="20"/>
      <c r="Y1151" s="20"/>
      <c r="Z1151" s="20"/>
      <c r="AA1151" s="20"/>
      <c r="AB1151" s="20"/>
      <c r="AC1151" s="20"/>
      <c r="AD1151" s="20"/>
      <c r="AE1151" s="20"/>
      <c r="AG1151" s="9"/>
      <c r="AH1151" s="9"/>
      <c r="AI1151" s="10"/>
      <c r="AJ1151" s="20"/>
      <c r="AK1151" s="20"/>
      <c r="AL1151" s="20"/>
      <c r="AM1151" s="20"/>
      <c r="AN1151" s="20"/>
      <c r="AO1151" s="20"/>
      <c r="AP1151" s="20"/>
      <c r="AQ1151" s="20"/>
      <c r="AS1151" s="9"/>
      <c r="AT1151" s="9"/>
      <c r="AU1151" s="10"/>
      <c r="AV1151" s="20"/>
      <c r="AW1151" s="20"/>
      <c r="AX1151" s="20"/>
      <c r="AY1151" s="20"/>
      <c r="AZ1151" s="20"/>
      <c r="BA1151" s="20"/>
      <c r="BB1151" s="20"/>
      <c r="BC1151" s="20"/>
      <c r="BE1151" s="20">
        <v>0.39156420765027322</v>
      </c>
      <c r="BF1151" s="9">
        <v>68.400000000000006</v>
      </c>
      <c r="BG1151" s="9">
        <v>66.60353973031188</v>
      </c>
      <c r="BH1151" s="9">
        <v>65.796526763538807</v>
      </c>
      <c r="BI1151" s="9">
        <v>34.395368848904155</v>
      </c>
      <c r="BJ1151" s="9">
        <v>67.810074543581706</v>
      </c>
      <c r="BK1151" s="9">
        <v>66.062239320752454</v>
      </c>
      <c r="BL1151" s="9">
        <v>63.814032152071398</v>
      </c>
      <c r="BM1151" s="9">
        <f ca="1"/>
        <v>65.698099828350308</v>
      </c>
      <c r="BN1151" s="9">
        <v>67.347597846104946</v>
      </c>
    </row>
    <row r="1152" spans="1:66" x14ac:dyDescent="0.25">
      <c r="A1152" s="6">
        <v>72.5</v>
      </c>
      <c r="B1152" s="7" t="b">
        <v>1</v>
      </c>
      <c r="U1152" s="9"/>
      <c r="V1152" s="9"/>
      <c r="W1152" s="10"/>
      <c r="X1152" s="20"/>
      <c r="Y1152" s="20"/>
      <c r="Z1152" s="20"/>
      <c r="AA1152" s="20"/>
      <c r="AB1152" s="20"/>
      <c r="AC1152" s="20"/>
      <c r="AD1152" s="20"/>
      <c r="AE1152" s="20"/>
      <c r="AG1152" s="9"/>
      <c r="AH1152" s="9"/>
      <c r="AI1152" s="10"/>
      <c r="AJ1152" s="20"/>
      <c r="AK1152" s="20"/>
      <c r="AL1152" s="20"/>
      <c r="AM1152" s="20"/>
      <c r="AN1152" s="20"/>
      <c r="AO1152" s="20"/>
      <c r="AP1152" s="20"/>
      <c r="AQ1152" s="20"/>
      <c r="AS1152" s="9"/>
      <c r="AT1152" s="9"/>
      <c r="AU1152" s="10"/>
      <c r="AV1152" s="20"/>
      <c r="AW1152" s="20"/>
      <c r="AX1152" s="20"/>
      <c r="AY1152" s="20"/>
      <c r="AZ1152" s="20"/>
      <c r="BA1152" s="20"/>
      <c r="BB1152" s="20"/>
      <c r="BC1152" s="20"/>
      <c r="BE1152" s="20">
        <v>0.39190573770491804</v>
      </c>
      <c r="BF1152" s="9">
        <v>68.400000000000006</v>
      </c>
      <c r="BG1152" s="9">
        <v>66.612006740798066</v>
      </c>
      <c r="BH1152" s="9">
        <v>65.805129673721112</v>
      </c>
      <c r="BI1152" s="9">
        <v>34.43423742471137</v>
      </c>
      <c r="BJ1152" s="9">
        <v>67.818482004963613</v>
      </c>
      <c r="BK1152" s="9">
        <v>66.070806111049947</v>
      </c>
      <c r="BL1152" s="9">
        <v>63.826051656523966</v>
      </c>
      <c r="BM1152" s="9">
        <f ca="1"/>
        <v>65.705844385424911</v>
      </c>
      <c r="BN1152" s="9">
        <v>67.357497595509997</v>
      </c>
    </row>
    <row r="1153" spans="1:66" x14ac:dyDescent="0.25">
      <c r="A1153" s="6">
        <v>72.2</v>
      </c>
      <c r="B1153" s="7" t="b">
        <v>1</v>
      </c>
      <c r="U1153" s="9"/>
      <c r="V1153" s="9"/>
      <c r="W1153" s="10"/>
      <c r="X1153" s="20"/>
      <c r="Y1153" s="20"/>
      <c r="Z1153" s="20"/>
      <c r="AA1153" s="20"/>
      <c r="AB1153" s="20"/>
      <c r="AC1153" s="20"/>
      <c r="AD1153" s="20"/>
      <c r="AE1153" s="20"/>
      <c r="AG1153" s="9"/>
      <c r="AH1153" s="9"/>
      <c r="AI1153" s="10"/>
      <c r="AJ1153" s="20"/>
      <c r="AK1153" s="20"/>
      <c r="AL1153" s="20"/>
      <c r="AM1153" s="20"/>
      <c r="AN1153" s="20"/>
      <c r="AO1153" s="20"/>
      <c r="AP1153" s="20"/>
      <c r="AQ1153" s="20"/>
      <c r="AS1153" s="9"/>
      <c r="AT1153" s="9"/>
      <c r="AU1153" s="10"/>
      <c r="AV1153" s="20"/>
      <c r="AW1153" s="20"/>
      <c r="AX1153" s="20"/>
      <c r="AY1153" s="20"/>
      <c r="AZ1153" s="20"/>
      <c r="BA1153" s="20"/>
      <c r="BB1153" s="20"/>
      <c r="BC1153" s="20"/>
      <c r="BE1153" s="20">
        <v>0.39224726775956287</v>
      </c>
      <c r="BF1153" s="9">
        <v>68.400000000000006</v>
      </c>
      <c r="BG1153" s="9">
        <v>66.620471686595394</v>
      </c>
      <c r="BH1153" s="9">
        <v>65.813731610496191</v>
      </c>
      <c r="BI1153" s="9">
        <v>34.473127836798284</v>
      </c>
      <c r="BJ1153" s="9">
        <v>67.826885738366158</v>
      </c>
      <c r="BK1153" s="9">
        <v>66.079371555555667</v>
      </c>
      <c r="BL1153" s="9">
        <v>63.838065924859706</v>
      </c>
      <c r="BM1153" s="9">
        <f ca="1"/>
        <v>65.713586727541866</v>
      </c>
      <c r="BN1153" s="9">
        <v>67.367394068718284</v>
      </c>
    </row>
    <row r="1154" spans="1:66" x14ac:dyDescent="0.25">
      <c r="A1154" s="6">
        <v>71.900000000000006</v>
      </c>
      <c r="B1154" s="7" t="b">
        <v>1</v>
      </c>
      <c r="U1154" s="9"/>
      <c r="V1154" s="9"/>
      <c r="W1154" s="10"/>
      <c r="X1154" s="20"/>
      <c r="Y1154" s="20"/>
      <c r="Z1154" s="20"/>
      <c r="AA1154" s="20"/>
      <c r="AB1154" s="20"/>
      <c r="AC1154" s="20"/>
      <c r="AD1154" s="20"/>
      <c r="AE1154" s="20"/>
      <c r="AG1154" s="9"/>
      <c r="AH1154" s="9"/>
      <c r="AI1154" s="10"/>
      <c r="AJ1154" s="20"/>
      <c r="AK1154" s="20"/>
      <c r="AL1154" s="20"/>
      <c r="AM1154" s="20"/>
      <c r="AN1154" s="20"/>
      <c r="AO1154" s="20"/>
      <c r="AP1154" s="20"/>
      <c r="AQ1154" s="20"/>
      <c r="AS1154" s="9"/>
      <c r="AT1154" s="9"/>
      <c r="AU1154" s="10"/>
      <c r="AV1154" s="20"/>
      <c r="AW1154" s="20"/>
      <c r="AX1154" s="20"/>
      <c r="AY1154" s="20"/>
      <c r="AZ1154" s="20"/>
      <c r="BA1154" s="20"/>
      <c r="BB1154" s="20"/>
      <c r="BC1154" s="20"/>
      <c r="BE1154" s="20">
        <v>0.39258879781420764</v>
      </c>
      <c r="BF1154" s="9">
        <v>68.400000000000006</v>
      </c>
      <c r="BG1154" s="9">
        <v>66.628934575394538</v>
      </c>
      <c r="BH1154" s="9">
        <v>65.822332581005014</v>
      </c>
      <c r="BI1154" s="9">
        <v>34.512040109713823</v>
      </c>
      <c r="BJ1154" s="9">
        <v>67.835285752879329</v>
      </c>
      <c r="BK1154" s="9">
        <v>66.087935661533422</v>
      </c>
      <c r="BL1154" s="9">
        <v>63.85007496391578</v>
      </c>
      <c r="BM1154" s="9">
        <f ca="1"/>
        <v>65.721326860956239</v>
      </c>
      <c r="BN1154" s="9">
        <v>67.377287273186397</v>
      </c>
    </row>
    <row r="1155" spans="1:66" x14ac:dyDescent="0.25">
      <c r="A1155" s="6">
        <v>71.599999999999994</v>
      </c>
      <c r="B1155" s="7" t="b">
        <v>1</v>
      </c>
      <c r="U1155" s="9"/>
      <c r="V1155" s="9"/>
      <c r="W1155" s="10"/>
      <c r="X1155" s="20"/>
      <c r="Y1155" s="20"/>
      <c r="Z1155" s="20"/>
      <c r="AA1155" s="20"/>
      <c r="AB1155" s="20"/>
      <c r="AC1155" s="20"/>
      <c r="AD1155" s="20"/>
      <c r="AE1155" s="20"/>
      <c r="AG1155" s="9"/>
      <c r="AH1155" s="9"/>
      <c r="AI1155" s="10"/>
      <c r="AJ1155" s="20"/>
      <c r="AK1155" s="20"/>
      <c r="AL1155" s="20"/>
      <c r="AM1155" s="20"/>
      <c r="AN1155" s="20"/>
      <c r="AO1155" s="20"/>
      <c r="AP1155" s="20"/>
      <c r="AQ1155" s="20"/>
      <c r="AS1155" s="9"/>
      <c r="AT1155" s="9"/>
      <c r="AU1155" s="10"/>
      <c r="AV1155" s="20"/>
      <c r="AW1155" s="20"/>
      <c r="AX1155" s="20"/>
      <c r="AY1155" s="20"/>
      <c r="AZ1155" s="20"/>
      <c r="BA1155" s="20"/>
      <c r="BB1155" s="20"/>
      <c r="BC1155" s="20"/>
      <c r="BE1155" s="20">
        <v>0.39293032786885246</v>
      </c>
      <c r="BF1155" s="9">
        <v>68.400000000000006</v>
      </c>
      <c r="BG1155" s="9">
        <v>66.637395414874078</v>
      </c>
      <c r="BH1155" s="9">
        <v>65.830932592380293</v>
      </c>
      <c r="BI1155" s="9">
        <v>34.550974268048364</v>
      </c>
      <c r="BJ1155" s="9">
        <v>67.843682057574767</v>
      </c>
      <c r="BK1155" s="9">
        <v>66.096498436237539</v>
      </c>
      <c r="BL1155" s="9">
        <v>63.862078780514466</v>
      </c>
      <c r="BM1155" s="9">
        <f ca="1"/>
        <v>65.72906479191235</v>
      </c>
      <c r="BN1155" s="9">
        <v>67.387177216357088</v>
      </c>
    </row>
    <row r="1156" spans="1:66" x14ac:dyDescent="0.25">
      <c r="A1156" s="6">
        <v>71.3</v>
      </c>
      <c r="B1156" s="7" t="b">
        <v>1</v>
      </c>
      <c r="U1156" s="9"/>
      <c r="V1156" s="9"/>
      <c r="W1156" s="10"/>
      <c r="X1156" s="20"/>
      <c r="Y1156" s="20"/>
      <c r="Z1156" s="20"/>
      <c r="AA1156" s="20"/>
      <c r="AB1156" s="20"/>
      <c r="AC1156" s="20"/>
      <c r="AD1156" s="20"/>
      <c r="AE1156" s="20"/>
      <c r="AG1156" s="9"/>
      <c r="AH1156" s="9"/>
      <c r="AI1156" s="10"/>
      <c r="AJ1156" s="20"/>
      <c r="AK1156" s="20"/>
      <c r="AL1156" s="20"/>
      <c r="AM1156" s="20"/>
      <c r="AN1156" s="20"/>
      <c r="AO1156" s="20"/>
      <c r="AP1156" s="20"/>
      <c r="AQ1156" s="20"/>
      <c r="AS1156" s="9"/>
      <c r="AT1156" s="9"/>
      <c r="AU1156" s="10"/>
      <c r="AV1156" s="20"/>
      <c r="AW1156" s="20"/>
      <c r="AX1156" s="20"/>
      <c r="AY1156" s="20"/>
      <c r="AZ1156" s="20"/>
      <c r="BA1156" s="20"/>
      <c r="BB1156" s="20"/>
      <c r="BC1156" s="20"/>
      <c r="BE1156" s="20">
        <v>0.39327185792349728</v>
      </c>
      <c r="BF1156" s="9">
        <v>68.400000000000006</v>
      </c>
      <c r="BG1156" s="9">
        <v>66.645854212700527</v>
      </c>
      <c r="BH1156" s="9">
        <v>65.839531651746455</v>
      </c>
      <c r="BI1156" s="9">
        <v>34.58993033643376</v>
      </c>
      <c r="BJ1156" s="9">
        <v>67.852074661505753</v>
      </c>
      <c r="BK1156" s="9">
        <v>66.10505988691294</v>
      </c>
      <c r="BL1156" s="9">
        <v>63.874077381463223</v>
      </c>
      <c r="BM1156" s="9">
        <f ca="1"/>
        <v>65.736800526643833</v>
      </c>
      <c r="BN1156" s="9">
        <v>67.397063905659351</v>
      </c>
    </row>
    <row r="1157" spans="1:66" x14ac:dyDescent="0.25">
      <c r="A1157" s="6">
        <v>71</v>
      </c>
      <c r="B1157" s="7" t="b">
        <v>1</v>
      </c>
      <c r="U1157" s="9"/>
      <c r="V1157" s="9"/>
      <c r="W1157" s="10"/>
      <c r="X1157" s="20"/>
      <c r="Y1157" s="20"/>
      <c r="Z1157" s="20"/>
      <c r="AA1157" s="20"/>
      <c r="AB1157" s="20"/>
      <c r="AC1157" s="20"/>
      <c r="AD1157" s="20"/>
      <c r="AE1157" s="20"/>
      <c r="AG1157" s="9"/>
      <c r="AH1157" s="9"/>
      <c r="AI1157" s="10"/>
      <c r="AJ1157" s="20"/>
      <c r="AK1157" s="20"/>
      <c r="AL1157" s="20"/>
      <c r="AM1157" s="20"/>
      <c r="AN1157" s="20"/>
      <c r="AO1157" s="20"/>
      <c r="AP1157" s="20"/>
      <c r="AQ1157" s="20"/>
      <c r="AS1157" s="9"/>
      <c r="AT1157" s="9"/>
      <c r="AU1157" s="10"/>
      <c r="AV1157" s="20"/>
      <c r="AW1157" s="20"/>
      <c r="AX1157" s="20"/>
      <c r="AY1157" s="20"/>
      <c r="AZ1157" s="20"/>
      <c r="BA1157" s="20"/>
      <c r="BB1157" s="20"/>
      <c r="BC1157" s="20"/>
      <c r="BE1157" s="20">
        <v>0.3936133879781421</v>
      </c>
      <c r="BF1157" s="9">
        <v>68.400000000000006</v>
      </c>
      <c r="BG1157" s="9">
        <v>66.65431097652845</v>
      </c>
      <c r="BH1157" s="9">
        <v>65.848129766220069</v>
      </c>
      <c r="BI1157" s="9">
        <v>34.6289083395435</v>
      </c>
      <c r="BJ1157" s="9">
        <v>67.860463573707349</v>
      </c>
      <c r="BK1157" s="9">
        <v>66.113620020795224</v>
      </c>
      <c r="BL1157" s="9">
        <v>63.886070773554756</v>
      </c>
      <c r="BM1157" s="9">
        <f ca="1"/>
        <v>65.74453407137365</v>
      </c>
      <c r="BN1157" s="9">
        <v>67.406947348508353</v>
      </c>
    </row>
    <row r="1158" spans="1:66" x14ac:dyDescent="0.25">
      <c r="A1158" s="6">
        <v>75.8</v>
      </c>
      <c r="B1158" s="7" t="b">
        <v>1</v>
      </c>
      <c r="U1158" s="9"/>
      <c r="V1158" s="9"/>
      <c r="W1158" s="10"/>
      <c r="X1158" s="20"/>
      <c r="Y1158" s="20"/>
      <c r="Z1158" s="20"/>
      <c r="AA1158" s="20"/>
      <c r="AB1158" s="20"/>
      <c r="AC1158" s="20"/>
      <c r="AD1158" s="20"/>
      <c r="AE1158" s="20"/>
      <c r="AG1158" s="9"/>
      <c r="AH1158" s="9"/>
      <c r="AI1158" s="10"/>
      <c r="AJ1158" s="20"/>
      <c r="AK1158" s="20"/>
      <c r="AL1158" s="20"/>
      <c r="AM1158" s="20"/>
      <c r="AN1158" s="20"/>
      <c r="AO1158" s="20"/>
      <c r="AP1158" s="20"/>
      <c r="AQ1158" s="20"/>
      <c r="AS1158" s="9"/>
      <c r="AT1158" s="9"/>
      <c r="AU1158" s="10"/>
      <c r="AV1158" s="20"/>
      <c r="AW1158" s="20"/>
      <c r="AX1158" s="20"/>
      <c r="AY1158" s="20"/>
      <c r="AZ1158" s="20"/>
      <c r="BA1158" s="20"/>
      <c r="BB1158" s="20"/>
      <c r="BC1158" s="20"/>
      <c r="BE1158" s="20">
        <v>0.39395491803278687</v>
      </c>
      <c r="BF1158" s="9">
        <v>68.400000000000006</v>
      </c>
      <c r="BG1158" s="9">
        <v>66.662765714000429</v>
      </c>
      <c r="BH1158" s="9">
        <v>65.856726942909376</v>
      </c>
      <c r="BI1158" s="9">
        <v>34.667908302092776</v>
      </c>
      <c r="BJ1158" s="9">
        <v>67.868848803196428</v>
      </c>
      <c r="BK1158" s="9">
        <v>66.122178845110653</v>
      </c>
      <c r="BL1158" s="9">
        <v>63.898058963566996</v>
      </c>
      <c r="BM1158" s="9">
        <f ca="1"/>
        <v>65.752265432314161</v>
      </c>
      <c r="BN1158" s="9">
        <v>67.416827552305591</v>
      </c>
    </row>
    <row r="1159" spans="1:66" x14ac:dyDescent="0.25">
      <c r="A1159" s="6">
        <v>75.599999999999994</v>
      </c>
      <c r="B1159" s="7" t="b">
        <v>1</v>
      </c>
      <c r="U1159" s="9"/>
      <c r="V1159" s="9"/>
      <c r="W1159" s="10"/>
      <c r="X1159" s="20"/>
      <c r="Y1159" s="20"/>
      <c r="Z1159" s="20"/>
      <c r="AA1159" s="20"/>
      <c r="AB1159" s="20"/>
      <c r="AC1159" s="20"/>
      <c r="AD1159" s="20"/>
      <c r="AE1159" s="20"/>
      <c r="AG1159" s="9"/>
      <c r="AH1159" s="9"/>
      <c r="AI1159" s="10"/>
      <c r="AJ1159" s="20"/>
      <c r="AK1159" s="20"/>
      <c r="AL1159" s="20"/>
      <c r="AM1159" s="20"/>
      <c r="AN1159" s="20"/>
      <c r="AO1159" s="20"/>
      <c r="AP1159" s="20"/>
      <c r="AQ1159" s="20"/>
      <c r="AS1159" s="9"/>
      <c r="AT1159" s="9"/>
      <c r="AU1159" s="10"/>
      <c r="AV1159" s="20"/>
      <c r="AW1159" s="20"/>
      <c r="AX1159" s="20"/>
      <c r="AY1159" s="20"/>
      <c r="AZ1159" s="20"/>
      <c r="BA1159" s="20"/>
      <c r="BB1159" s="20"/>
      <c r="BC1159" s="20"/>
      <c r="BE1159" s="20">
        <v>0.39429644808743169</v>
      </c>
      <c r="BF1159" s="9">
        <v>68.5</v>
      </c>
      <c r="BG1159" s="9">
        <v>66.67121843274721</v>
      </c>
      <c r="BH1159" s="9">
        <v>65.865323188914758</v>
      </c>
      <c r="BI1159" s="9">
        <v>34.706930248838582</v>
      </c>
      <c r="BJ1159" s="9">
        <v>67.877230358971786</v>
      </c>
      <c r="BK1159" s="9">
        <v>66.130736367076267</v>
      </c>
      <c r="BL1159" s="9">
        <v>63.910041958263228</v>
      </c>
      <c r="BM1159" s="9">
        <f ca="1"/>
        <v>65.759994615667168</v>
      </c>
      <c r="BN1159" s="9">
        <v>67.426704524438918</v>
      </c>
    </row>
    <row r="1160" spans="1:66" x14ac:dyDescent="0.25">
      <c r="A1160" s="6">
        <v>75.5</v>
      </c>
      <c r="B1160" s="7" t="b">
        <v>1</v>
      </c>
      <c r="U1160" s="9"/>
      <c r="V1160" s="9"/>
      <c r="W1160" s="10"/>
      <c r="X1160" s="20"/>
      <c r="Y1160" s="20"/>
      <c r="Z1160" s="20"/>
      <c r="AA1160" s="20"/>
      <c r="AB1160" s="20"/>
      <c r="AC1160" s="20"/>
      <c r="AD1160" s="20"/>
      <c r="AE1160" s="20"/>
      <c r="AG1160" s="9"/>
      <c r="AH1160" s="9"/>
      <c r="AI1160" s="10"/>
      <c r="AJ1160" s="20"/>
      <c r="AK1160" s="20"/>
      <c r="AL1160" s="20"/>
      <c r="AM1160" s="20"/>
      <c r="AN1160" s="20"/>
      <c r="AO1160" s="20"/>
      <c r="AP1160" s="20"/>
      <c r="AQ1160" s="20"/>
      <c r="AS1160" s="9"/>
      <c r="AT1160" s="9"/>
      <c r="AU1160" s="10"/>
      <c r="AV1160" s="20"/>
      <c r="AW1160" s="20"/>
      <c r="AX1160" s="20"/>
      <c r="AY1160" s="20"/>
      <c r="AZ1160" s="20"/>
      <c r="BA1160" s="20"/>
      <c r="BB1160" s="20"/>
      <c r="BC1160" s="20"/>
      <c r="BE1160" s="20">
        <v>0.39463797814207652</v>
      </c>
      <c r="BF1160" s="9">
        <v>68.5</v>
      </c>
      <c r="BG1160" s="9">
        <v>66.679669140387702</v>
      </c>
      <c r="BH1160" s="9">
        <v>65.873918511328512</v>
      </c>
      <c r="BI1160" s="9">
        <v>34.745974204579767</v>
      </c>
      <c r="BJ1160" s="9">
        <v>67.885608250014158</v>
      </c>
      <c r="BK1160" s="9">
        <v>66.139292593899853</v>
      </c>
      <c r="BL1160" s="9">
        <v>63.922019764392076</v>
      </c>
      <c r="BM1160" s="9">
        <f ca="1"/>
        <v>65.767721627623942</v>
      </c>
      <c r="BN1160" s="9">
        <v>67.436578272282588</v>
      </c>
    </row>
    <row r="1161" spans="1:66" x14ac:dyDescent="0.25">
      <c r="A1161" s="6">
        <v>75</v>
      </c>
      <c r="B1161" s="7" t="b">
        <v>1</v>
      </c>
      <c r="U1161" s="9"/>
      <c r="V1161" s="9"/>
      <c r="W1161" s="10"/>
      <c r="X1161" s="20"/>
      <c r="Y1161" s="20"/>
      <c r="Z1161" s="20"/>
      <c r="AA1161" s="20"/>
      <c r="AB1161" s="20"/>
      <c r="AC1161" s="20"/>
      <c r="AD1161" s="20"/>
      <c r="AE1161" s="20"/>
      <c r="AG1161" s="9"/>
      <c r="AH1161" s="9"/>
      <c r="AI1161" s="10"/>
      <c r="AJ1161" s="20"/>
      <c r="AK1161" s="20"/>
      <c r="AL1161" s="20"/>
      <c r="AM1161" s="20"/>
      <c r="AN1161" s="20"/>
      <c r="AO1161" s="20"/>
      <c r="AP1161" s="20"/>
      <c r="AQ1161" s="20"/>
      <c r="AS1161" s="9"/>
      <c r="AT1161" s="9"/>
      <c r="AU1161" s="10"/>
      <c r="AV1161" s="20"/>
      <c r="AW1161" s="20"/>
      <c r="AX1161" s="20"/>
      <c r="AY1161" s="20"/>
      <c r="AZ1161" s="20"/>
      <c r="BA1161" s="20"/>
      <c r="BB1161" s="20"/>
      <c r="BC1161" s="20"/>
      <c r="BE1161" s="20">
        <v>0.39497950819672129</v>
      </c>
      <c r="BF1161" s="9">
        <v>68.5</v>
      </c>
      <c r="BG1161" s="9">
        <v>66.688117844529017</v>
      </c>
      <c r="BH1161" s="9">
        <v>65.882512917235104</v>
      </c>
      <c r="BI1161" s="9">
        <v>34.785040194157176</v>
      </c>
      <c r="BJ1161" s="9">
        <v>67.893982485286315</v>
      </c>
      <c r="BK1161" s="9">
        <v>66.147847532780091</v>
      </c>
      <c r="BL1161" s="9">
        <v>63.933992388687557</v>
      </c>
      <c r="BM1161" s="9">
        <f ca="1"/>
        <v>65.775446474365268</v>
      </c>
      <c r="BN1161" s="9">
        <v>67.446448803197285</v>
      </c>
    </row>
    <row r="1162" spans="1:66" x14ac:dyDescent="0.25">
      <c r="A1162" s="6">
        <v>74.8</v>
      </c>
      <c r="B1162" s="7" t="b">
        <v>1</v>
      </c>
      <c r="U1162" s="9"/>
      <c r="V1162" s="9"/>
      <c r="W1162" s="10"/>
      <c r="X1162" s="20"/>
      <c r="Y1162" s="20"/>
      <c r="Z1162" s="20"/>
      <c r="AA1162" s="20"/>
      <c r="AB1162" s="20"/>
      <c r="AC1162" s="20"/>
      <c r="AD1162" s="20"/>
      <c r="AE1162" s="20"/>
      <c r="AG1162" s="9"/>
      <c r="AH1162" s="9"/>
      <c r="AI1162" s="10"/>
      <c r="AJ1162" s="20"/>
      <c r="AK1162" s="20"/>
      <c r="AL1162" s="20"/>
      <c r="AM1162" s="20"/>
      <c r="AN1162" s="20"/>
      <c r="AO1162" s="20"/>
      <c r="AP1162" s="20"/>
      <c r="AQ1162" s="20"/>
      <c r="AS1162" s="9"/>
      <c r="AT1162" s="9"/>
      <c r="AU1162" s="10"/>
      <c r="AV1162" s="20"/>
      <c r="AW1162" s="20"/>
      <c r="AX1162" s="20"/>
      <c r="AY1162" s="20"/>
      <c r="AZ1162" s="20"/>
      <c r="BA1162" s="20"/>
      <c r="BB1162" s="20"/>
      <c r="BC1162" s="20"/>
      <c r="BE1162" s="20">
        <v>0.39532103825136611</v>
      </c>
      <c r="BF1162" s="9">
        <v>68.5</v>
      </c>
      <c r="BG1162" s="9">
        <v>66.696564552766574</v>
      </c>
      <c r="BH1162" s="9">
        <v>65.8911064137111</v>
      </c>
      <c r="BI1162" s="9">
        <v>34.82412824245376</v>
      </c>
      <c r="BJ1162" s="9">
        <v>67.902353073733153</v>
      </c>
      <c r="BK1162" s="9">
        <v>66.156401190906507</v>
      </c>
      <c r="BL1162" s="9">
        <v>63.945959837869154</v>
      </c>
      <c r="BM1162" s="9">
        <f ca="1"/>
        <v>65.783169162061526</v>
      </c>
      <c r="BN1162" s="9">
        <v>67.456316124530218</v>
      </c>
    </row>
    <row r="1163" spans="1:66" x14ac:dyDescent="0.25">
      <c r="A1163" s="6">
        <v>74.5</v>
      </c>
      <c r="B1163" s="7" t="b">
        <v>1</v>
      </c>
      <c r="U1163" s="9"/>
      <c r="V1163" s="9"/>
      <c r="W1163" s="10"/>
      <c r="X1163" s="20"/>
      <c r="Y1163" s="20"/>
      <c r="Z1163" s="20"/>
      <c r="AA1163" s="20"/>
      <c r="AB1163" s="20"/>
      <c r="AC1163" s="20"/>
      <c r="AD1163" s="20"/>
      <c r="AE1163" s="20"/>
      <c r="AG1163" s="9"/>
      <c r="AH1163" s="9"/>
      <c r="AI1163" s="10"/>
      <c r="AJ1163" s="20"/>
      <c r="AK1163" s="20"/>
      <c r="AL1163" s="20"/>
      <c r="AM1163" s="20"/>
      <c r="AN1163" s="20"/>
      <c r="AO1163" s="20"/>
      <c r="AP1163" s="20"/>
      <c r="AQ1163" s="20"/>
      <c r="AS1163" s="9"/>
      <c r="AT1163" s="9"/>
      <c r="AU1163" s="10"/>
      <c r="AV1163" s="20"/>
      <c r="AW1163" s="20"/>
      <c r="AX1163" s="20"/>
      <c r="AY1163" s="20"/>
      <c r="AZ1163" s="20"/>
      <c r="BA1163" s="20"/>
      <c r="BB1163" s="20"/>
      <c r="BC1163" s="20"/>
      <c r="BE1163" s="20">
        <v>0.39566256830601093</v>
      </c>
      <c r="BF1163" s="9">
        <v>68.5</v>
      </c>
      <c r="BG1163" s="9">
        <v>66.705009272684137</v>
      </c>
      <c r="BH1163" s="9">
        <v>65.899699007825106</v>
      </c>
      <c r="BI1163" s="9">
        <v>34.863238374394619</v>
      </c>
      <c r="BJ1163" s="9">
        <v>67.910720024281758</v>
      </c>
      <c r="BK1163" s="9">
        <v>66.164953575459606</v>
      </c>
      <c r="BL1163" s="9">
        <v>63.957922118641832</v>
      </c>
      <c r="BM1163" s="9">
        <f ca="1"/>
        <v>65.790889696872682</v>
      </c>
      <c r="BN1163" s="9">
        <v>67.466180243615113</v>
      </c>
    </row>
    <row r="1164" spans="1:66" x14ac:dyDescent="0.25">
      <c r="A1164" s="6">
        <v>74.2</v>
      </c>
      <c r="B1164" s="7" t="b">
        <v>1</v>
      </c>
      <c r="U1164" s="9"/>
      <c r="V1164" s="9"/>
      <c r="W1164" s="10"/>
      <c r="X1164" s="20"/>
      <c r="Y1164" s="20"/>
      <c r="Z1164" s="20"/>
      <c r="AA1164" s="20"/>
      <c r="AB1164" s="20"/>
      <c r="AC1164" s="20"/>
      <c r="AD1164" s="20"/>
      <c r="AE1164" s="20"/>
      <c r="AG1164" s="9"/>
      <c r="AH1164" s="9"/>
      <c r="AI1164" s="10"/>
      <c r="AJ1164" s="20"/>
      <c r="AK1164" s="20"/>
      <c r="AL1164" s="20"/>
      <c r="AM1164" s="20"/>
      <c r="AN1164" s="20"/>
      <c r="AO1164" s="20"/>
      <c r="AP1164" s="20"/>
      <c r="AQ1164" s="20"/>
      <c r="AS1164" s="9"/>
      <c r="AT1164" s="9"/>
      <c r="AU1164" s="10"/>
      <c r="AV1164" s="20"/>
      <c r="AW1164" s="20"/>
      <c r="AX1164" s="20"/>
      <c r="AY1164" s="20"/>
      <c r="AZ1164" s="20"/>
      <c r="BA1164" s="20"/>
      <c r="BB1164" s="20"/>
      <c r="BC1164" s="20"/>
      <c r="BE1164" s="20">
        <v>0.39600409836065575</v>
      </c>
      <c r="BF1164" s="9">
        <v>68.5</v>
      </c>
      <c r="BG1164" s="9">
        <v>66.71345201185386</v>
      </c>
      <c r="BH1164" s="9">
        <v>65.908290706638141</v>
      </c>
      <c r="BI1164" s="9">
        <v>34.902370614947152</v>
      </c>
      <c r="BJ1164" s="9">
        <v>67.919083345841443</v>
      </c>
      <c r="BK1164" s="9">
        <v>66.173504693610866</v>
      </c>
      <c r="BL1164" s="9">
        <v>63.969879237696084</v>
      </c>
      <c r="BM1164" s="9">
        <f ca="1"/>
        <v>65.798608084948341</v>
      </c>
      <c r="BN1164" s="9">
        <v>67.476041167772365</v>
      </c>
    </row>
    <row r="1165" spans="1:66" x14ac:dyDescent="0.25">
      <c r="A1165" s="6">
        <v>74.099999999999994</v>
      </c>
      <c r="B1165" s="7" t="b">
        <v>1</v>
      </c>
      <c r="U1165" s="9"/>
      <c r="V1165" s="9"/>
      <c r="W1165" s="10"/>
      <c r="X1165" s="20"/>
      <c r="Y1165" s="20"/>
      <c r="Z1165" s="20"/>
      <c r="AA1165" s="20"/>
      <c r="AB1165" s="20"/>
      <c r="AC1165" s="20"/>
      <c r="AD1165" s="20"/>
      <c r="AE1165" s="20"/>
      <c r="AG1165" s="9"/>
      <c r="AH1165" s="9"/>
      <c r="AI1165" s="10"/>
      <c r="AJ1165" s="20"/>
      <c r="AK1165" s="20"/>
      <c r="AL1165" s="20"/>
      <c r="AM1165" s="20"/>
      <c r="AN1165" s="20"/>
      <c r="AO1165" s="20"/>
      <c r="AP1165" s="20"/>
      <c r="AQ1165" s="20"/>
      <c r="AS1165" s="9"/>
      <c r="AT1165" s="9"/>
      <c r="AU1165" s="10"/>
      <c r="AV1165" s="20"/>
      <c r="AW1165" s="20"/>
      <c r="AX1165" s="20"/>
      <c r="AY1165" s="20"/>
      <c r="AZ1165" s="20"/>
      <c r="BA1165" s="20"/>
      <c r="BB1165" s="20"/>
      <c r="BC1165" s="20"/>
      <c r="BE1165" s="20">
        <v>0.39634562841530052</v>
      </c>
      <c r="BF1165" s="9">
        <v>68.5</v>
      </c>
      <c r="BG1165" s="9">
        <v>66.721892777836331</v>
      </c>
      <c r="BH1165" s="9">
        <v>65.916881517203336</v>
      </c>
      <c r="BI1165" s="9">
        <v>34.941524989121071</v>
      </c>
      <c r="BJ1165" s="9">
        <v>67.927443047303825</v>
      </c>
      <c r="BK1165" s="9">
        <v>66.1820545525228</v>
      </c>
      <c r="BL1165" s="9">
        <v>63.98183120170799</v>
      </c>
      <c r="BM1165" s="9">
        <f ca="1"/>
        <v>65.806324332427835</v>
      </c>
      <c r="BN1165" s="9">
        <v>67.485898904308954</v>
      </c>
    </row>
    <row r="1166" spans="1:66" x14ac:dyDescent="0.25">
      <c r="A1166" s="6">
        <v>73.5</v>
      </c>
      <c r="B1166" s="7" t="b">
        <v>1</v>
      </c>
      <c r="U1166" s="9"/>
      <c r="V1166" s="9"/>
      <c r="W1166" s="10"/>
      <c r="X1166" s="20"/>
      <c r="Y1166" s="20"/>
      <c r="Z1166" s="20"/>
      <c r="AA1166" s="20"/>
      <c r="AB1166" s="20"/>
      <c r="AC1166" s="20"/>
      <c r="AD1166" s="20"/>
      <c r="AE1166" s="20"/>
      <c r="AG1166" s="9"/>
      <c r="AH1166" s="9"/>
      <c r="AI1166" s="10"/>
      <c r="AJ1166" s="20"/>
      <c r="AK1166" s="20"/>
      <c r="AL1166" s="20"/>
      <c r="AM1166" s="20"/>
      <c r="AN1166" s="20"/>
      <c r="AO1166" s="20"/>
      <c r="AP1166" s="20"/>
      <c r="AQ1166" s="20"/>
      <c r="AS1166" s="9"/>
      <c r="AT1166" s="9"/>
      <c r="AU1166" s="10"/>
      <c r="AV1166" s="20"/>
      <c r="AW1166" s="20"/>
      <c r="AX1166" s="20"/>
      <c r="AY1166" s="20"/>
      <c r="AZ1166" s="20"/>
      <c r="BA1166" s="20"/>
      <c r="BB1166" s="20"/>
      <c r="BC1166" s="20"/>
      <c r="BE1166" s="20">
        <v>0.39668715846994534</v>
      </c>
      <c r="BF1166" s="9">
        <v>68.5</v>
      </c>
      <c r="BG1166" s="9">
        <v>66.730331578180653</v>
      </c>
      <c r="BH1166" s="9">
        <v>65.925471446566249</v>
      </c>
      <c r="BI1166" s="9">
        <v>34.980701521968612</v>
      </c>
      <c r="BJ1166" s="9">
        <v>67.935799137542944</v>
      </c>
      <c r="BK1166" s="9">
        <v>66.19060315934901</v>
      </c>
      <c r="BL1166" s="9">
        <v>63.993778017339253</v>
      </c>
      <c r="BM1166" s="9">
        <f ca="1"/>
        <v>65.814038445440204</v>
      </c>
      <c r="BN1166" s="9">
        <v>67.495753460518586</v>
      </c>
    </row>
    <row r="1167" spans="1:66" x14ac:dyDescent="0.25">
      <c r="A1167" s="6">
        <v>73.400000000000006</v>
      </c>
      <c r="B1167" s="7" t="b">
        <v>1</v>
      </c>
      <c r="U1167" s="9"/>
      <c r="V1167" s="9"/>
      <c r="W1167" s="10"/>
      <c r="X1167" s="20"/>
      <c r="Y1167" s="20"/>
      <c r="Z1167" s="20"/>
      <c r="AA1167" s="20"/>
      <c r="AB1167" s="20"/>
      <c r="AC1167" s="20"/>
      <c r="AD1167" s="20"/>
      <c r="AE1167" s="20"/>
      <c r="AG1167" s="9"/>
      <c r="AH1167" s="9"/>
      <c r="AI1167" s="10"/>
      <c r="AJ1167" s="20"/>
      <c r="AK1167" s="20"/>
      <c r="AL1167" s="20"/>
      <c r="AM1167" s="20"/>
      <c r="AN1167" s="20"/>
      <c r="AO1167" s="20"/>
      <c r="AP1167" s="20"/>
      <c r="AQ1167" s="20"/>
      <c r="AS1167" s="9"/>
      <c r="AT1167" s="9"/>
      <c r="AU1167" s="10"/>
      <c r="AV1167" s="20"/>
      <c r="AW1167" s="20"/>
      <c r="AX1167" s="20"/>
      <c r="AY1167" s="20"/>
      <c r="AZ1167" s="20"/>
      <c r="BA1167" s="20"/>
      <c r="BB1167" s="20"/>
      <c r="BC1167" s="20"/>
      <c r="BE1167" s="20">
        <v>0.39702868852459017</v>
      </c>
      <c r="BF1167" s="9">
        <v>68.5</v>
      </c>
      <c r="BG1167" s="9">
        <v>66.738768420424478</v>
      </c>
      <c r="BH1167" s="9">
        <v>65.934060501764606</v>
      </c>
      <c r="BI1167" s="9">
        <v>35.019900238584512</v>
      </c>
      <c r="BJ1167" s="9">
        <v>67.944151625415273</v>
      </c>
      <c r="BK1167" s="9">
        <v>66.199150521234216</v>
      </c>
      <c r="BL1167" s="9">
        <v>64.005719691237232</v>
      </c>
      <c r="BM1167" s="9">
        <f ca="1"/>
        <v>65.821750430104274</v>
      </c>
      <c r="BN1167" s="9">
        <v>67.505604843681766</v>
      </c>
    </row>
    <row r="1168" spans="1:66" x14ac:dyDescent="0.25">
      <c r="A1168" s="6">
        <v>72.900000000000006</v>
      </c>
      <c r="B1168" s="7" t="b">
        <v>1</v>
      </c>
      <c r="U1168" s="9"/>
      <c r="V1168" s="9"/>
      <c r="W1168" s="10"/>
      <c r="X1168" s="20"/>
      <c r="Y1168" s="20"/>
      <c r="Z1168" s="20"/>
      <c r="AA1168" s="20"/>
      <c r="AB1168" s="20"/>
      <c r="AC1168" s="20"/>
      <c r="AD1168" s="20"/>
      <c r="AE1168" s="20"/>
      <c r="AG1168" s="9"/>
      <c r="AH1168" s="9"/>
      <c r="AI1168" s="10"/>
      <c r="AJ1168" s="20"/>
      <c r="AK1168" s="20"/>
      <c r="AL1168" s="20"/>
      <c r="AM1168" s="20"/>
      <c r="AN1168" s="20"/>
      <c r="AO1168" s="20"/>
      <c r="AP1168" s="20"/>
      <c r="AQ1168" s="20"/>
      <c r="AS1168" s="9"/>
      <c r="AT1168" s="9"/>
      <c r="AU1168" s="10"/>
      <c r="AV1168" s="20"/>
      <c r="AW1168" s="20"/>
      <c r="AX1168" s="20"/>
      <c r="AY1168" s="20"/>
      <c r="AZ1168" s="20"/>
      <c r="BA1168" s="20"/>
      <c r="BB1168" s="20"/>
      <c r="BC1168" s="20"/>
      <c r="BE1168" s="20">
        <v>0.39737021857923499</v>
      </c>
      <c r="BF1168" s="9">
        <v>68.5</v>
      </c>
      <c r="BG1168" s="9">
        <v>66.747203312094058</v>
      </c>
      <c r="BH1168" s="9">
        <v>65.942648689828644</v>
      </c>
      <c r="BI1168" s="9">
        <v>35.059121164106195</v>
      </c>
      <c r="BJ1168" s="9">
        <v>67.952500519759809</v>
      </c>
      <c r="BK1168" s="9">
        <v>66.207696645314343</v>
      </c>
      <c r="BL1168" s="9">
        <v>64.017656230034987</v>
      </c>
      <c r="BM1168" s="9">
        <f ca="1"/>
        <v>65.829460292528722</v>
      </c>
      <c r="BN1168" s="9">
        <v>67.515453061065728</v>
      </c>
    </row>
    <row r="1169" spans="1:66" x14ac:dyDescent="0.25">
      <c r="A1169" s="6">
        <v>72.900000000000006</v>
      </c>
      <c r="B1169" s="7" t="b">
        <v>1</v>
      </c>
      <c r="U1169" s="9"/>
      <c r="V1169" s="9"/>
      <c r="W1169" s="10"/>
      <c r="X1169" s="20"/>
      <c r="Y1169" s="20"/>
      <c r="Z1169" s="20"/>
      <c r="AA1169" s="20"/>
      <c r="AB1169" s="20"/>
      <c r="AC1169" s="20"/>
      <c r="AD1169" s="20"/>
      <c r="AE1169" s="20"/>
      <c r="AG1169" s="9"/>
      <c r="AH1169" s="9"/>
      <c r="AI1169" s="10"/>
      <c r="AJ1169" s="20"/>
      <c r="AK1169" s="20"/>
      <c r="AL1169" s="20"/>
      <c r="AM1169" s="20"/>
      <c r="AN1169" s="20"/>
      <c r="AO1169" s="20"/>
      <c r="AP1169" s="20"/>
      <c r="AQ1169" s="20"/>
      <c r="AS1169" s="9"/>
      <c r="AT1169" s="9"/>
      <c r="AU1169" s="10"/>
      <c r="AV1169" s="20"/>
      <c r="AW1169" s="20"/>
      <c r="AX1169" s="20"/>
      <c r="AY1169" s="20"/>
      <c r="AZ1169" s="20"/>
      <c r="BA1169" s="20"/>
      <c r="BB1169" s="20"/>
      <c r="BC1169" s="20"/>
      <c r="BE1169" s="20">
        <v>0.39771174863387976</v>
      </c>
      <c r="BF1169" s="9">
        <v>68.5</v>
      </c>
      <c r="BG1169" s="9">
        <v>66.755636260704335</v>
      </c>
      <c r="BH1169" s="9">
        <v>65.951236017781099</v>
      </c>
      <c r="BI1169" s="9">
        <v>35.098364323713831</v>
      </c>
      <c r="BJ1169" s="9">
        <v>67.960845829398167</v>
      </c>
      <c r="BK1169" s="9">
        <v>66.216241538716531</v>
      </c>
      <c r="BL1169" s="9">
        <v>64.029587640351338</v>
      </c>
      <c r="BM1169" s="9">
        <f ca="1"/>
        <v>65.83716803881201</v>
      </c>
      <c r="BN1169" s="9">
        <v>67.525298119924599</v>
      </c>
    </row>
    <row r="1170" spans="1:66" x14ac:dyDescent="0.25">
      <c r="A1170" s="6">
        <v>72.5</v>
      </c>
      <c r="B1170" s="7" t="b">
        <v>1</v>
      </c>
      <c r="U1170" s="9"/>
      <c r="V1170" s="9"/>
      <c r="W1170" s="10"/>
      <c r="X1170" s="20"/>
      <c r="Y1170" s="20"/>
      <c r="Z1170" s="20"/>
      <c r="AA1170" s="20"/>
      <c r="AB1170" s="20"/>
      <c r="AC1170" s="20"/>
      <c r="AD1170" s="20"/>
      <c r="AE1170" s="20"/>
      <c r="AG1170" s="9"/>
      <c r="AH1170" s="9"/>
      <c r="AI1170" s="10"/>
      <c r="AJ1170" s="20"/>
      <c r="AK1170" s="20"/>
      <c r="AL1170" s="20"/>
      <c r="AM1170" s="20"/>
      <c r="AN1170" s="20"/>
      <c r="AO1170" s="20"/>
      <c r="AP1170" s="20"/>
      <c r="AQ1170" s="20"/>
      <c r="AS1170" s="9"/>
      <c r="AT1170" s="9"/>
      <c r="AU1170" s="10"/>
      <c r="AV1170" s="20"/>
      <c r="AW1170" s="20"/>
      <c r="AX1170" s="20"/>
      <c r="AY1170" s="20"/>
      <c r="AZ1170" s="20"/>
      <c r="BA1170" s="20"/>
      <c r="BB1170" s="20"/>
      <c r="BC1170" s="20"/>
      <c r="BE1170" s="20">
        <v>0.39805327868852458</v>
      </c>
      <c r="BF1170" s="9">
        <v>68.5</v>
      </c>
      <c r="BG1170" s="9">
        <v>66.764067273758954</v>
      </c>
      <c r="BH1170" s="9">
        <v>65.95982249263713</v>
      </c>
      <c r="BI1170" s="9">
        <v>35.137629742630452</v>
      </c>
      <c r="BJ1170" s="9">
        <v>67.969187563134582</v>
      </c>
      <c r="BK1170" s="9">
        <v>66.224785208559211</v>
      </c>
      <c r="BL1170" s="9">
        <v>64.04151392879092</v>
      </c>
      <c r="BM1170" s="9">
        <f ca="1"/>
        <v>65.844873675042578</v>
      </c>
      <c r="BN1170" s="9">
        <v>67.535140027499423</v>
      </c>
    </row>
    <row r="1171" spans="1:66" x14ac:dyDescent="0.25">
      <c r="A1171" s="6">
        <v>72.5</v>
      </c>
      <c r="B1171" s="7" t="b">
        <v>1</v>
      </c>
      <c r="U1171" s="9"/>
      <c r="V1171" s="9"/>
      <c r="W1171" s="10"/>
      <c r="X1171" s="20"/>
      <c r="Y1171" s="20"/>
      <c r="Z1171" s="20"/>
      <c r="AA1171" s="20"/>
      <c r="AB1171" s="20"/>
      <c r="AC1171" s="20"/>
      <c r="AD1171" s="20"/>
      <c r="AE1171" s="20"/>
      <c r="AG1171" s="9"/>
      <c r="AH1171" s="9"/>
      <c r="AI1171" s="10"/>
      <c r="AJ1171" s="20"/>
      <c r="AK1171" s="20"/>
      <c r="AL1171" s="20"/>
      <c r="AM1171" s="20"/>
      <c r="AN1171" s="20"/>
      <c r="AO1171" s="20"/>
      <c r="AP1171" s="20"/>
      <c r="AQ1171" s="20"/>
      <c r="AS1171" s="9"/>
      <c r="AT1171" s="9"/>
      <c r="AU1171" s="10"/>
      <c r="AV1171" s="20"/>
      <c r="AW1171" s="20"/>
      <c r="AX1171" s="20"/>
      <c r="AY1171" s="20"/>
      <c r="AZ1171" s="20"/>
      <c r="BA1171" s="20"/>
      <c r="BB1171" s="20"/>
      <c r="BC1171" s="20"/>
      <c r="BE1171" s="20">
        <v>0.3983948087431694</v>
      </c>
      <c r="BF1171" s="9">
        <v>68.599999999999994</v>
      </c>
      <c r="BG1171" s="9">
        <v>66.772496358750288</v>
      </c>
      <c r="BH1171" s="9">
        <v>65.968408121404408</v>
      </c>
      <c r="BI1171" s="9">
        <v>35.17691744612199</v>
      </c>
      <c r="BJ1171" s="9">
        <v>67.977525729756039</v>
      </c>
      <c r="BK1171" s="9">
        <v>66.233327661952131</v>
      </c>
      <c r="BL1171" s="9">
        <v>64.05343510194416</v>
      </c>
      <c r="BM1171" s="9">
        <f ca="1"/>
        <v>65.852577207298779</v>
      </c>
      <c r="BN1171" s="9">
        <v>67.544978791018153</v>
      </c>
    </row>
    <row r="1172" spans="1:66" x14ac:dyDescent="0.25">
      <c r="A1172" s="6">
        <v>72.3</v>
      </c>
      <c r="B1172" s="7" t="b">
        <v>1</v>
      </c>
      <c r="U1172" s="9"/>
      <c r="V1172" s="9"/>
      <c r="W1172" s="10"/>
      <c r="X1172" s="20"/>
      <c r="Y1172" s="20"/>
      <c r="Z1172" s="20"/>
      <c r="AA1172" s="20"/>
      <c r="AB1172" s="20"/>
      <c r="AC1172" s="20"/>
      <c r="AD1172" s="20"/>
      <c r="AE1172" s="20"/>
      <c r="AG1172" s="9"/>
      <c r="AH1172" s="9"/>
      <c r="AI1172" s="10"/>
      <c r="AJ1172" s="20"/>
      <c r="AK1172" s="20"/>
      <c r="AL1172" s="20"/>
      <c r="AM1172" s="20"/>
      <c r="AN1172" s="20"/>
      <c r="AO1172" s="20"/>
      <c r="AP1172" s="20"/>
      <c r="AQ1172" s="20"/>
      <c r="AS1172" s="9"/>
      <c r="AT1172" s="9"/>
      <c r="AU1172" s="10"/>
      <c r="AV1172" s="20"/>
      <c r="AW1172" s="20"/>
      <c r="AX1172" s="20"/>
      <c r="AY1172" s="20"/>
      <c r="AZ1172" s="20"/>
      <c r="BA1172" s="20"/>
      <c r="BB1172" s="20"/>
      <c r="BC1172" s="20"/>
      <c r="BE1172" s="20">
        <v>0.39873633879781423</v>
      </c>
      <c r="BF1172" s="9">
        <v>68.599999999999994</v>
      </c>
      <c r="BG1172" s="9">
        <v>66.780923523159586</v>
      </c>
      <c r="BH1172" s="9">
        <v>65.976992911083144</v>
      </c>
      <c r="BI1172" s="9">
        <v>35.21622745949746</v>
      </c>
      <c r="BJ1172" s="9">
        <v>67.985860338032325</v>
      </c>
      <c r="BK1172" s="9">
        <v>66.24186890599637</v>
      </c>
      <c r="BL1172" s="9">
        <v>64.065351166387416</v>
      </c>
      <c r="BM1172" s="9">
        <f ca="1"/>
        <v>65.860278641648975</v>
      </c>
      <c r="BN1172" s="9">
        <v>67.554814417695781</v>
      </c>
    </row>
    <row r="1173" spans="1:66" x14ac:dyDescent="0.25">
      <c r="A1173" s="6">
        <v>71.7</v>
      </c>
      <c r="B1173" s="7" t="b">
        <v>1</v>
      </c>
      <c r="U1173" s="9"/>
      <c r="V1173" s="9"/>
      <c r="W1173" s="10"/>
      <c r="X1173" s="20"/>
      <c r="Y1173" s="20"/>
      <c r="Z1173" s="20"/>
      <c r="AA1173" s="20"/>
      <c r="AB1173" s="20"/>
      <c r="AC1173" s="20"/>
      <c r="AD1173" s="20"/>
      <c r="AE1173" s="20"/>
      <c r="AG1173" s="9"/>
      <c r="AH1173" s="9"/>
      <c r="AI1173" s="10"/>
      <c r="AJ1173" s="20"/>
      <c r="AK1173" s="20"/>
      <c r="AL1173" s="20"/>
      <c r="AM1173" s="20"/>
      <c r="AN1173" s="20"/>
      <c r="AO1173" s="20"/>
      <c r="AP1173" s="20"/>
      <c r="AQ1173" s="20"/>
      <c r="AS1173" s="9"/>
      <c r="AT1173" s="9"/>
      <c r="AU1173" s="10"/>
      <c r="AV1173" s="20"/>
      <c r="AW1173" s="20"/>
      <c r="AX1173" s="20"/>
      <c r="AY1173" s="20"/>
      <c r="AZ1173" s="20"/>
      <c r="BA1173" s="20"/>
      <c r="BB1173" s="20"/>
      <c r="BC1173" s="20"/>
      <c r="BE1173" s="20">
        <v>0.39907786885245899</v>
      </c>
      <c r="BF1173" s="9">
        <v>68.599999999999994</v>
      </c>
      <c r="BG1173" s="9">
        <v>66.789348774456954</v>
      </c>
      <c r="BH1173" s="9">
        <v>65.985576868666342</v>
      </c>
      <c r="BI1173" s="9">
        <v>35.255559808108998</v>
      </c>
      <c r="BJ1173" s="9">
        <v>67.994191396716076</v>
      </c>
      <c r="BK1173" s="9">
        <v>66.250408947784507</v>
      </c>
      <c r="BL1173" s="9">
        <v>64.077262128682889</v>
      </c>
      <c r="BM1173" s="9">
        <f ca="1"/>
        <v>65.867977984151551</v>
      </c>
      <c r="BN1173" s="9">
        <v>67.56464691473434</v>
      </c>
    </row>
    <row r="1174" spans="1:66" x14ac:dyDescent="0.25">
      <c r="A1174" s="6">
        <v>82.7</v>
      </c>
      <c r="B1174" s="7" t="b">
        <v>1</v>
      </c>
      <c r="U1174" s="9"/>
      <c r="V1174" s="9"/>
      <c r="W1174" s="10"/>
      <c r="X1174" s="20"/>
      <c r="Y1174" s="20"/>
      <c r="Z1174" s="20"/>
      <c r="AA1174" s="20"/>
      <c r="AB1174" s="20"/>
      <c r="AC1174" s="20"/>
      <c r="AD1174" s="20"/>
      <c r="AE1174" s="20"/>
      <c r="AG1174" s="9"/>
      <c r="AH1174" s="9"/>
      <c r="AI1174" s="10"/>
      <c r="AJ1174" s="20"/>
      <c r="AK1174" s="20"/>
      <c r="AL1174" s="20"/>
      <c r="AM1174" s="20"/>
      <c r="AN1174" s="20"/>
      <c r="AO1174" s="20"/>
      <c r="AP1174" s="20"/>
      <c r="AQ1174" s="20"/>
      <c r="AS1174" s="9"/>
      <c r="AT1174" s="9"/>
      <c r="AU1174" s="10"/>
      <c r="AV1174" s="20"/>
      <c r="AW1174" s="20"/>
      <c r="AX1174" s="20"/>
      <c r="AY1174" s="20"/>
      <c r="AZ1174" s="20"/>
      <c r="BA1174" s="20"/>
      <c r="BB1174" s="20"/>
      <c r="BC1174" s="20"/>
      <c r="BE1174" s="20">
        <v>0.39941939890710382</v>
      </c>
      <c r="BF1174" s="9">
        <v>68.599999999999994</v>
      </c>
      <c r="BG1174" s="9">
        <v>66.797772120101399</v>
      </c>
      <c r="BH1174" s="9">
        <v>65.99416000113952</v>
      </c>
      <c r="BI1174" s="9">
        <v>35.294914517351991</v>
      </c>
      <c r="BJ1174" s="9">
        <v>68.002518914542861</v>
      </c>
      <c r="BK1174" s="9">
        <v>66.258947794400498</v>
      </c>
      <c r="BL1174" s="9">
        <v>64.08916799537883</v>
      </c>
      <c r="BM1174" s="9">
        <f ca="1"/>
        <v>65.875675240854918</v>
      </c>
      <c r="BN1174" s="9">
        <v>67.574476289322945</v>
      </c>
    </row>
    <row r="1175" spans="1:66" x14ac:dyDescent="0.25">
      <c r="A1175" s="6">
        <v>82.5</v>
      </c>
      <c r="B1175" s="7" t="b">
        <v>1</v>
      </c>
      <c r="U1175" s="9"/>
      <c r="V1175" s="9"/>
      <c r="W1175" s="10"/>
      <c r="X1175" s="20"/>
      <c r="Y1175" s="20"/>
      <c r="Z1175" s="20"/>
      <c r="AA1175" s="20"/>
      <c r="AB1175" s="20"/>
      <c r="AC1175" s="20"/>
      <c r="AD1175" s="20"/>
      <c r="AE1175" s="20"/>
      <c r="AG1175" s="9"/>
      <c r="AH1175" s="9"/>
      <c r="AI1175" s="10"/>
      <c r="AJ1175" s="20"/>
      <c r="AK1175" s="20"/>
      <c r="AL1175" s="20"/>
      <c r="AM1175" s="20"/>
      <c r="AN1175" s="20"/>
      <c r="AO1175" s="20"/>
      <c r="AP1175" s="20"/>
      <c r="AQ1175" s="20"/>
      <c r="AS1175" s="9"/>
      <c r="AT1175" s="9"/>
      <c r="AU1175" s="10"/>
      <c r="AV1175" s="20"/>
      <c r="AW1175" s="20"/>
      <c r="AX1175" s="20"/>
      <c r="AY1175" s="20"/>
      <c r="AZ1175" s="20"/>
      <c r="BA1175" s="20"/>
      <c r="BB1175" s="20"/>
      <c r="BC1175" s="20"/>
      <c r="BE1175" s="20">
        <v>0.39976092896174864</v>
      </c>
      <c r="BF1175" s="9">
        <v>68.599999999999994</v>
      </c>
      <c r="BG1175" s="9">
        <v>66.80619356754093</v>
      </c>
      <c r="BH1175" s="9">
        <v>66.002742315480873</v>
      </c>
      <c r="BI1175" s="9">
        <v>35.334291612665169</v>
      </c>
      <c r="BJ1175" s="9">
        <v>68.010842900231268</v>
      </c>
      <c r="BK1175" s="9">
        <v>66.2674854529199</v>
      </c>
      <c r="BL1175" s="9">
        <v>64.101068773009459</v>
      </c>
      <c r="BM1175" s="9">
        <f ca="1"/>
        <v>65.883370417797678</v>
      </c>
      <c r="BN1175" s="9">
        <v>67.584302548637879</v>
      </c>
    </row>
    <row r="1176" spans="1:66" x14ac:dyDescent="0.25">
      <c r="A1176" s="6">
        <v>82.4</v>
      </c>
      <c r="B1176" s="7" t="b">
        <v>1</v>
      </c>
      <c r="U1176" s="9"/>
      <c r="V1176" s="9"/>
      <c r="W1176" s="10"/>
      <c r="X1176" s="20"/>
      <c r="Y1176" s="20"/>
      <c r="Z1176" s="20"/>
      <c r="AA1176" s="20"/>
      <c r="AB1176" s="20"/>
      <c r="AC1176" s="20"/>
      <c r="AD1176" s="20"/>
      <c r="AE1176" s="20"/>
      <c r="AG1176" s="9"/>
      <c r="AH1176" s="9"/>
      <c r="AI1176" s="10"/>
      <c r="AJ1176" s="20"/>
      <c r="AK1176" s="20"/>
      <c r="AL1176" s="20"/>
      <c r="AM1176" s="20"/>
      <c r="AN1176" s="20"/>
      <c r="AO1176" s="20"/>
      <c r="AP1176" s="20"/>
      <c r="AQ1176" s="20"/>
      <c r="AS1176" s="9"/>
      <c r="AT1176" s="9"/>
      <c r="AU1176" s="10"/>
      <c r="AV1176" s="20"/>
      <c r="AW1176" s="20"/>
      <c r="AX1176" s="20"/>
      <c r="AY1176" s="20"/>
      <c r="AZ1176" s="20"/>
      <c r="BA1176" s="20"/>
      <c r="BB1176" s="20"/>
      <c r="BC1176" s="20"/>
      <c r="BE1176" s="20">
        <v>0.40010245901639346</v>
      </c>
      <c r="BF1176" s="9">
        <v>68.599999999999994</v>
      </c>
      <c r="BG1176" s="9">
        <v>66.814613124212585</v>
      </c>
      <c r="BH1176" s="9">
        <v>66.01132381866158</v>
      </c>
      <c r="BI1176" s="9">
        <v>35.373691119530676</v>
      </c>
      <c r="BJ1176" s="9">
        <v>68.019163362482914</v>
      </c>
      <c r="BK1176" s="9">
        <v>66.276021930409755</v>
      </c>
      <c r="BL1176" s="9">
        <v>64.112964468095015</v>
      </c>
      <c r="BM1176" s="9">
        <f ca="1"/>
        <v>65.891063521008519</v>
      </c>
      <c r="BN1176" s="9">
        <v>67.594125699842607</v>
      </c>
    </row>
    <row r="1177" spans="1:66" x14ac:dyDescent="0.25">
      <c r="A1177" s="6">
        <v>82.5</v>
      </c>
      <c r="B1177" s="7" t="b">
        <v>1</v>
      </c>
      <c r="U1177" s="9"/>
      <c r="V1177" s="9"/>
      <c r="W1177" s="10"/>
      <c r="X1177" s="20"/>
      <c r="Y1177" s="20"/>
      <c r="Z1177" s="20"/>
      <c r="AA1177" s="20"/>
      <c r="AB1177" s="20"/>
      <c r="AC1177" s="20"/>
      <c r="AD1177" s="20"/>
      <c r="AE1177" s="20"/>
      <c r="AG1177" s="9"/>
      <c r="AH1177" s="9"/>
      <c r="AI1177" s="10"/>
      <c r="AJ1177" s="20"/>
      <c r="AK1177" s="20"/>
      <c r="AL1177" s="20"/>
      <c r="AM1177" s="20"/>
      <c r="AN1177" s="20"/>
      <c r="AO1177" s="20"/>
      <c r="AP1177" s="20"/>
      <c r="AQ1177" s="20"/>
      <c r="AS1177" s="9"/>
      <c r="AT1177" s="9"/>
      <c r="AU1177" s="10"/>
      <c r="AV1177" s="20"/>
      <c r="AW1177" s="20"/>
      <c r="AX1177" s="20"/>
      <c r="AY1177" s="20"/>
      <c r="AZ1177" s="20"/>
      <c r="BA1177" s="20"/>
      <c r="BB1177" s="20"/>
      <c r="BC1177" s="20"/>
      <c r="BE1177" s="20">
        <v>0.40044398907103823</v>
      </c>
      <c r="BF1177" s="9">
        <v>68.7</v>
      </c>
      <c r="BG1177" s="9">
        <v>66.823030797542472</v>
      </c>
      <c r="BH1177" s="9">
        <v>66.019904517645401</v>
      </c>
      <c r="BI1177" s="9">
        <v>35.413113063474185</v>
      </c>
      <c r="BJ1177" s="9">
        <v>68.027480309982579</v>
      </c>
      <c r="BK1177" s="9">
        <v>66.284557233928723</v>
      </c>
      <c r="BL1177" s="9">
        <v>64.124855087141867</v>
      </c>
      <c r="BM1177" s="9">
        <f ca="1"/>
        <v>65.898754556506347</v>
      </c>
      <c r="BN1177" s="9">
        <v>67.603945750087817</v>
      </c>
    </row>
    <row r="1178" spans="1:66" x14ac:dyDescent="0.25">
      <c r="A1178" s="6">
        <v>82.1</v>
      </c>
      <c r="B1178" s="7" t="b">
        <v>1</v>
      </c>
      <c r="U1178" s="9"/>
      <c r="V1178" s="9"/>
      <c r="W1178" s="10"/>
      <c r="X1178" s="20"/>
      <c r="Y1178" s="20"/>
      <c r="Z1178" s="20"/>
      <c r="AA1178" s="20"/>
      <c r="AB1178" s="20"/>
      <c r="AC1178" s="20"/>
      <c r="AD1178" s="20"/>
      <c r="AE1178" s="20"/>
      <c r="AG1178" s="9"/>
      <c r="AH1178" s="9"/>
      <c r="AI1178" s="10"/>
      <c r="AJ1178" s="20"/>
      <c r="AK1178" s="20"/>
      <c r="AL1178" s="20"/>
      <c r="AM1178" s="20"/>
      <c r="AN1178" s="20"/>
      <c r="AO1178" s="20"/>
      <c r="AP1178" s="20"/>
      <c r="AQ1178" s="20"/>
      <c r="AS1178" s="9"/>
      <c r="AT1178" s="9"/>
      <c r="AU1178" s="10"/>
      <c r="AV1178" s="20"/>
      <c r="AW1178" s="20"/>
      <c r="AX1178" s="20"/>
      <c r="AY1178" s="20"/>
      <c r="AZ1178" s="20"/>
      <c r="BA1178" s="20"/>
      <c r="BB1178" s="20"/>
      <c r="BC1178" s="20"/>
      <c r="BE1178" s="20">
        <v>0.40078551912568305</v>
      </c>
      <c r="BF1178" s="9">
        <v>68.7</v>
      </c>
      <c r="BG1178" s="9">
        <v>66.831446594945845</v>
      </c>
      <c r="BH1178" s="9">
        <v>66.028484419389031</v>
      </c>
      <c r="BI1178" s="9">
        <v>35.452557470065031</v>
      </c>
      <c r="BJ1178" s="9">
        <v>68.035793751398202</v>
      </c>
      <c r="BK1178" s="9">
        <v>66.293091370527179</v>
      </c>
      <c r="BL1178" s="9">
        <v>64.136740636642486</v>
      </c>
      <c r="BM1178" s="9">
        <f ca="1"/>
        <v>65.906443530300322</v>
      </c>
      <c r="BN1178" s="9">
        <v>67.613762706511551</v>
      </c>
    </row>
    <row r="1179" spans="1:66" x14ac:dyDescent="0.25">
      <c r="A1179" s="6">
        <v>81.8</v>
      </c>
      <c r="B1179" s="7" t="b">
        <v>1</v>
      </c>
      <c r="U1179" s="9"/>
      <c r="V1179" s="9"/>
      <c r="W1179" s="10"/>
      <c r="X1179" s="20"/>
      <c r="Y1179" s="20"/>
      <c r="Z1179" s="20"/>
      <c r="AA1179" s="20"/>
      <c r="AB1179" s="20"/>
      <c r="AC1179" s="20"/>
      <c r="AD1179" s="20"/>
      <c r="AE1179" s="20"/>
      <c r="AG1179" s="9"/>
      <c r="AH1179" s="9"/>
      <c r="AI1179" s="10"/>
      <c r="AJ1179" s="20"/>
      <c r="AK1179" s="20"/>
      <c r="AL1179" s="20"/>
      <c r="AM1179" s="20"/>
      <c r="AN1179" s="20"/>
      <c r="AO1179" s="20"/>
      <c r="AP1179" s="20"/>
      <c r="AQ1179" s="20"/>
      <c r="AS1179" s="9"/>
      <c r="AT1179" s="9"/>
      <c r="AU1179" s="10"/>
      <c r="AV1179" s="20"/>
      <c r="AW1179" s="20"/>
      <c r="AX1179" s="20"/>
      <c r="AY1179" s="20"/>
      <c r="AZ1179" s="20"/>
      <c r="BA1179" s="20"/>
      <c r="BB1179" s="20"/>
      <c r="BC1179" s="20"/>
      <c r="BE1179" s="20">
        <v>0.40112704918032788</v>
      </c>
      <c r="BF1179" s="9">
        <v>68.7</v>
      </c>
      <c r="BG1179" s="9">
        <v>66.839860523827127</v>
      </c>
      <c r="BH1179" s="9">
        <v>66.037063530842076</v>
      </c>
      <c r="BI1179" s="9">
        <v>35.492024364916276</v>
      </c>
      <c r="BJ1179" s="9">
        <v>68.044103695381011</v>
      </c>
      <c r="BK1179" s="9">
        <v>66.301624347247113</v>
      </c>
      <c r="BL1179" s="9">
        <v>64.148621123075543</v>
      </c>
      <c r="BM1179" s="9">
        <f ca="1"/>
        <v>65.914130448389841</v>
      </c>
      <c r="BN1179" s="9">
        <v>67.623576576239117</v>
      </c>
    </row>
    <row r="1180" spans="1:66" x14ac:dyDescent="0.25">
      <c r="A1180" s="6">
        <v>81.599999999999994</v>
      </c>
      <c r="B1180" s="7" t="b">
        <v>1</v>
      </c>
      <c r="U1180" s="9"/>
      <c r="V1180" s="9"/>
      <c r="W1180" s="10"/>
      <c r="X1180" s="20"/>
      <c r="Y1180" s="20"/>
      <c r="Z1180" s="20"/>
      <c r="AA1180" s="20"/>
      <c r="AB1180" s="20"/>
      <c r="AC1180" s="20"/>
      <c r="AD1180" s="20"/>
      <c r="AE1180" s="20"/>
      <c r="AG1180" s="9"/>
      <c r="AH1180" s="9"/>
      <c r="AI1180" s="10"/>
      <c r="AJ1180" s="20"/>
      <c r="AK1180" s="20"/>
      <c r="AL1180" s="20"/>
      <c r="AM1180" s="20"/>
      <c r="AN1180" s="20"/>
      <c r="AO1180" s="20"/>
      <c r="AP1180" s="20"/>
      <c r="AQ1180" s="20"/>
      <c r="AS1180" s="9"/>
      <c r="AT1180" s="9"/>
      <c r="AU1180" s="10"/>
      <c r="AV1180" s="20"/>
      <c r="AW1180" s="20"/>
      <c r="AX1180" s="20"/>
      <c r="AY1180" s="20"/>
      <c r="AZ1180" s="20"/>
      <c r="BA1180" s="20"/>
      <c r="BB1180" s="20"/>
      <c r="BC1180" s="20"/>
      <c r="BE1180" s="20">
        <v>0.4014685792349727</v>
      </c>
      <c r="BF1180" s="9">
        <v>68.7</v>
      </c>
      <c r="BG1180" s="9">
        <v>66.848272591579999</v>
      </c>
      <c r="BH1180" s="9">
        <v>66.045641858947008</v>
      </c>
      <c r="BI1180" s="9">
        <v>35.5315137736848</v>
      </c>
      <c r="BJ1180" s="9">
        <v>68.052410150565549</v>
      </c>
      <c r="BK1180" s="9">
        <v>66.310156171122301</v>
      </c>
      <c r="BL1180" s="9">
        <v>64.160496552905897</v>
      </c>
      <c r="BM1180" s="9">
        <f ca="1"/>
        <v>65.921815316764651</v>
      </c>
      <c r="BN1180" s="9">
        <v>67.633387366383275</v>
      </c>
    </row>
    <row r="1181" spans="1:66" x14ac:dyDescent="0.25">
      <c r="A1181" s="6">
        <v>81.400000000000006</v>
      </c>
      <c r="B1181" s="7" t="b">
        <v>1</v>
      </c>
      <c r="U1181" s="9"/>
      <c r="V1181" s="9"/>
      <c r="W1181" s="10"/>
      <c r="X1181" s="20"/>
      <c r="Y1181" s="20"/>
      <c r="Z1181" s="20"/>
      <c r="AA1181" s="20"/>
      <c r="AB1181" s="20"/>
      <c r="AC1181" s="20"/>
      <c r="AD1181" s="20"/>
      <c r="AE1181" s="20"/>
      <c r="AG1181" s="9"/>
      <c r="AH1181" s="9"/>
      <c r="AI1181" s="10"/>
      <c r="AJ1181" s="20"/>
      <c r="AK1181" s="20"/>
      <c r="AL1181" s="20"/>
      <c r="AM1181" s="20"/>
      <c r="AN1181" s="20"/>
      <c r="AO1181" s="20"/>
      <c r="AP1181" s="20"/>
      <c r="AQ1181" s="20"/>
      <c r="AS1181" s="9"/>
      <c r="AT1181" s="9"/>
      <c r="AU1181" s="10"/>
      <c r="AV1181" s="20"/>
      <c r="AW1181" s="20"/>
      <c r="AX1181" s="20"/>
      <c r="AY1181" s="20"/>
      <c r="AZ1181" s="20"/>
      <c r="BA1181" s="20"/>
      <c r="BB1181" s="20"/>
      <c r="BC1181" s="20"/>
      <c r="BE1181" s="20">
        <v>0.40181010928961747</v>
      </c>
      <c r="BF1181" s="9">
        <v>68.7</v>
      </c>
      <c r="BG1181" s="9">
        <v>66.856682805587411</v>
      </c>
      <c r="BH1181" s="9">
        <v>66.054219410639419</v>
      </c>
      <c r="BI1181" s="9">
        <v>35.571025722071418</v>
      </c>
      <c r="BJ1181" s="9">
        <v>68.060713125569777</v>
      </c>
      <c r="BK1181" s="9">
        <v>66.31868684917832</v>
      </c>
      <c r="BL1181" s="9">
        <v>64.17236693258468</v>
      </c>
      <c r="BM1181" s="9">
        <f ca="1"/>
        <v>65.929498141404835</v>
      </c>
      <c r="BN1181" s="9">
        <v>67.643195084044166</v>
      </c>
    </row>
    <row r="1182" spans="1:66" x14ac:dyDescent="0.25">
      <c r="A1182" s="6">
        <v>81.3</v>
      </c>
      <c r="B1182" s="7" t="b">
        <v>1</v>
      </c>
      <c r="U1182" s="9"/>
      <c r="V1182" s="9"/>
      <c r="W1182" s="10"/>
      <c r="X1182" s="20"/>
      <c r="Y1182" s="20"/>
      <c r="Z1182" s="20"/>
      <c r="AA1182" s="20"/>
      <c r="AB1182" s="20"/>
      <c r="AC1182" s="20"/>
      <c r="AD1182" s="20"/>
      <c r="AE1182" s="20"/>
      <c r="AG1182" s="9"/>
      <c r="AH1182" s="9"/>
      <c r="AI1182" s="10"/>
      <c r="AJ1182" s="20"/>
      <c r="AK1182" s="20"/>
      <c r="AL1182" s="20"/>
      <c r="AM1182" s="20"/>
      <c r="AN1182" s="20"/>
      <c r="AO1182" s="20"/>
      <c r="AP1182" s="20"/>
      <c r="AQ1182" s="20"/>
      <c r="AS1182" s="9"/>
      <c r="AT1182" s="9"/>
      <c r="AU1182" s="10"/>
      <c r="AV1182" s="20"/>
      <c r="AW1182" s="20"/>
      <c r="AX1182" s="20"/>
      <c r="AY1182" s="20"/>
      <c r="AZ1182" s="20"/>
      <c r="BA1182" s="20"/>
      <c r="BB1182" s="20"/>
      <c r="BC1182" s="20"/>
      <c r="BE1182" s="20">
        <v>0.40215163934426229</v>
      </c>
      <c r="BF1182" s="9">
        <v>68.7</v>
      </c>
      <c r="BG1182" s="9">
        <v>66.865091173221671</v>
      </c>
      <c r="BH1182" s="9">
        <v>66.062796192847742</v>
      </c>
      <c r="BI1182" s="9">
        <v>35.610560235821005</v>
      </c>
      <c r="BJ1182" s="9">
        <v>68.069012628995097</v>
      </c>
      <c r="BK1182" s="9">
        <v>66.327216388432561</v>
      </c>
      <c r="BL1182" s="9">
        <v>64.18423226854928</v>
      </c>
      <c r="BM1182" s="9">
        <f ca="1"/>
        <v>65.937178928280858</v>
      </c>
      <c r="BN1182" s="9">
        <v>67.652999736309425</v>
      </c>
    </row>
    <row r="1183" spans="1:66" x14ac:dyDescent="0.25">
      <c r="A1183" s="6">
        <v>81.099999999999994</v>
      </c>
      <c r="B1183" s="7" t="b">
        <v>1</v>
      </c>
      <c r="U1183" s="9"/>
      <c r="V1183" s="9"/>
      <c r="W1183" s="10"/>
      <c r="X1183" s="20"/>
      <c r="Y1183" s="20"/>
      <c r="Z1183" s="20"/>
      <c r="AA1183" s="20"/>
      <c r="AB1183" s="20"/>
      <c r="AC1183" s="20"/>
      <c r="AD1183" s="20"/>
      <c r="AE1183" s="20"/>
      <c r="AG1183" s="9"/>
      <c r="AH1183" s="9"/>
      <c r="AI1183" s="10"/>
      <c r="AJ1183" s="20"/>
      <c r="AK1183" s="20"/>
      <c r="AL1183" s="20"/>
      <c r="AM1183" s="20"/>
      <c r="AN1183" s="20"/>
      <c r="AO1183" s="20"/>
      <c r="AP1183" s="20"/>
      <c r="AQ1183" s="20"/>
      <c r="AS1183" s="9"/>
      <c r="AT1183" s="9"/>
      <c r="AU1183" s="10"/>
      <c r="AV1183" s="20"/>
      <c r="AW1183" s="20"/>
      <c r="AX1183" s="20"/>
      <c r="AY1183" s="20"/>
      <c r="AZ1183" s="20"/>
      <c r="BA1183" s="20"/>
      <c r="BB1183" s="20"/>
      <c r="BC1183" s="20"/>
      <c r="BE1183" s="20">
        <v>0.40249316939890711</v>
      </c>
      <c r="BF1183" s="9">
        <v>68.7</v>
      </c>
      <c r="BG1183" s="9">
        <v>66.873497701844443</v>
      </c>
      <c r="BH1183" s="9">
        <v>66.071372212493642</v>
      </c>
      <c r="BI1183" s="9">
        <v>35.650117340722517</v>
      </c>
      <c r="BJ1183" s="9">
        <v>68.077308669426401</v>
      </c>
      <c r="BK1183" s="9">
        <v>66.3357447958943</v>
      </c>
      <c r="BL1183" s="9">
        <v>64.196092567223474</v>
      </c>
      <c r="BM1183" s="9">
        <f ca="1"/>
        <v>65.944857683353675</v>
      </c>
      <c r="BN1183" s="9">
        <v>67.662801330254268</v>
      </c>
    </row>
    <row r="1184" spans="1:66" x14ac:dyDescent="0.25">
      <c r="A1184" s="6">
        <v>81</v>
      </c>
      <c r="B1184" s="7" t="b">
        <v>1</v>
      </c>
      <c r="U1184" s="9"/>
      <c r="V1184" s="9"/>
      <c r="W1184" s="10"/>
      <c r="X1184" s="20"/>
      <c r="Y1184" s="20"/>
      <c r="Z1184" s="20"/>
      <c r="AA1184" s="20"/>
      <c r="AB1184" s="20"/>
      <c r="AC1184" s="20"/>
      <c r="AD1184" s="20"/>
      <c r="AE1184" s="20"/>
      <c r="AG1184" s="9"/>
      <c r="AH1184" s="9"/>
      <c r="AI1184" s="10"/>
      <c r="AJ1184" s="20"/>
      <c r="AK1184" s="20"/>
      <c r="AL1184" s="20"/>
      <c r="AM1184" s="20"/>
      <c r="AN1184" s="20"/>
      <c r="AO1184" s="20"/>
      <c r="AP1184" s="20"/>
      <c r="AQ1184" s="20"/>
      <c r="AS1184" s="9"/>
      <c r="AT1184" s="9"/>
      <c r="AU1184" s="10"/>
      <c r="AV1184" s="20"/>
      <c r="AW1184" s="20"/>
      <c r="AX1184" s="20"/>
      <c r="AY1184" s="20"/>
      <c r="AZ1184" s="20"/>
      <c r="BA1184" s="20"/>
      <c r="BB1184" s="20"/>
      <c r="BC1184" s="20"/>
      <c r="BE1184" s="20">
        <v>0.40283469945355194</v>
      </c>
      <c r="BF1184" s="9">
        <v>68.7</v>
      </c>
      <c r="BG1184" s="9">
        <v>66.881902398806858</v>
      </c>
      <c r="BH1184" s="9">
        <v>66.079947476491768</v>
      </c>
      <c r="BI1184" s="9">
        <v>35.689697062609198</v>
      </c>
      <c r="BJ1184" s="9">
        <v>68.085601255432223</v>
      </c>
      <c r="BK1184" s="9">
        <v>66.344272078564742</v>
      </c>
      <c r="BL1184" s="9">
        <v>64.207947835017393</v>
      </c>
      <c r="BM1184" s="9">
        <f ca="1"/>
        <v>65.952534412574664</v>
      </c>
      <c r="BN1184" s="9">
        <v>67.67259987294139</v>
      </c>
    </row>
    <row r="1185" spans="1:66" x14ac:dyDescent="0.25">
      <c r="A1185" s="6">
        <v>88</v>
      </c>
      <c r="B1185" s="7" t="b">
        <v>1</v>
      </c>
      <c r="U1185" s="9"/>
      <c r="V1185" s="9"/>
      <c r="W1185" s="10"/>
      <c r="X1185" s="20"/>
      <c r="Y1185" s="20"/>
      <c r="Z1185" s="20"/>
      <c r="AA1185" s="20"/>
      <c r="AB1185" s="20"/>
      <c r="AC1185" s="20"/>
      <c r="AD1185" s="20"/>
      <c r="AE1185" s="20"/>
      <c r="AG1185" s="9"/>
      <c r="AH1185" s="9"/>
      <c r="AI1185" s="10"/>
      <c r="AJ1185" s="20"/>
      <c r="AK1185" s="20"/>
      <c r="AL1185" s="20"/>
      <c r="AM1185" s="20"/>
      <c r="AN1185" s="20"/>
      <c r="AO1185" s="20"/>
      <c r="AP1185" s="20"/>
      <c r="AQ1185" s="20"/>
      <c r="AS1185" s="9"/>
      <c r="AT1185" s="9"/>
      <c r="AU1185" s="10"/>
      <c r="AV1185" s="20"/>
      <c r="AW1185" s="20"/>
      <c r="AX1185" s="20"/>
      <c r="AY1185" s="20"/>
      <c r="AZ1185" s="20"/>
      <c r="BA1185" s="20"/>
      <c r="BB1185" s="20"/>
      <c r="BC1185" s="20"/>
      <c r="BE1185" s="20">
        <v>0.4031762295081967</v>
      </c>
      <c r="BF1185" s="9">
        <v>68.7</v>
      </c>
      <c r="BG1185" s="9">
        <v>66.890305271449535</v>
      </c>
      <c r="BH1185" s="9">
        <v>66.088521991749985</v>
      </c>
      <c r="BI1185" s="9">
        <v>35.729299427358612</v>
      </c>
      <c r="BJ1185" s="9">
        <v>68.093890395564713</v>
      </c>
      <c r="BK1185" s="9">
        <v>66.352798243437078</v>
      </c>
      <c r="BL1185" s="9">
        <v>64.219798078327557</v>
      </c>
      <c r="BM1185" s="9">
        <f ca="1"/>
        <v>65.96020912188574</v>
      </c>
      <c r="BN1185" s="9">
        <v>67.682395371421208</v>
      </c>
    </row>
    <row r="1186" spans="1:66" x14ac:dyDescent="0.25">
      <c r="A1186" s="6">
        <v>87</v>
      </c>
      <c r="B1186" s="7" t="b">
        <v>1</v>
      </c>
      <c r="U1186" s="9"/>
      <c r="V1186" s="9"/>
      <c r="W1186" s="10"/>
      <c r="X1186" s="20"/>
      <c r="Y1186" s="20"/>
      <c r="Z1186" s="20"/>
      <c r="AA1186" s="20"/>
      <c r="AB1186" s="20"/>
      <c r="AC1186" s="20"/>
      <c r="AD1186" s="20"/>
      <c r="AE1186" s="20"/>
      <c r="AG1186" s="9"/>
      <c r="AH1186" s="9"/>
      <c r="AI1186" s="10"/>
      <c r="AJ1186" s="20"/>
      <c r="AK1186" s="20"/>
      <c r="AL1186" s="20"/>
      <c r="AM1186" s="20"/>
      <c r="AN1186" s="20"/>
      <c r="AO1186" s="20"/>
      <c r="AP1186" s="20"/>
      <c r="AQ1186" s="20"/>
      <c r="AS1186" s="9"/>
      <c r="AT1186" s="9"/>
      <c r="AU1186" s="10"/>
      <c r="AV1186" s="20"/>
      <c r="AW1186" s="20"/>
      <c r="AX1186" s="20"/>
      <c r="AY1186" s="20"/>
      <c r="AZ1186" s="20"/>
      <c r="BA1186" s="20"/>
      <c r="BB1186" s="20"/>
      <c r="BC1186" s="20"/>
      <c r="BE1186" s="20">
        <v>0.40351775956284153</v>
      </c>
      <c r="BF1186" s="9">
        <v>68.7</v>
      </c>
      <c r="BG1186" s="9">
        <v>66.89870632710263</v>
      </c>
      <c r="BH1186" s="9">
        <v>66.097095765169456</v>
      </c>
      <c r="BI1186" s="9">
        <v>35.768924460892755</v>
      </c>
      <c r="BJ1186" s="9">
        <v>68.102176098359749</v>
      </c>
      <c r="BK1186" s="9">
        <v>66.361323297496497</v>
      </c>
      <c r="BL1186" s="9">
        <v>64.231643303536984</v>
      </c>
      <c r="BM1186" s="9">
        <f ca="1"/>
        <v>65.967881817219364</v>
      </c>
      <c r="BN1186" s="9">
        <v>67.692187832731733</v>
      </c>
    </row>
    <row r="1187" spans="1:66" x14ac:dyDescent="0.25">
      <c r="A1187" s="6">
        <v>84</v>
      </c>
      <c r="B1187" s="7" t="b">
        <v>1</v>
      </c>
      <c r="U1187" s="9"/>
      <c r="V1187" s="9"/>
      <c r="W1187" s="10"/>
      <c r="X1187" s="20"/>
      <c r="Y1187" s="20"/>
      <c r="Z1187" s="20"/>
      <c r="AA1187" s="20"/>
      <c r="AB1187" s="20"/>
      <c r="AC1187" s="20"/>
      <c r="AD1187" s="20"/>
      <c r="AE1187" s="20"/>
      <c r="AG1187" s="9"/>
      <c r="AH1187" s="9"/>
      <c r="AI1187" s="10"/>
      <c r="AJ1187" s="20"/>
      <c r="AK1187" s="20"/>
      <c r="AL1187" s="20"/>
      <c r="AM1187" s="20"/>
      <c r="AN1187" s="20"/>
      <c r="AO1187" s="20"/>
      <c r="AP1187" s="20"/>
      <c r="AQ1187" s="20"/>
      <c r="AS1187" s="9"/>
      <c r="AT1187" s="9"/>
      <c r="AU1187" s="10"/>
      <c r="AV1187" s="20"/>
      <c r="AW1187" s="20"/>
      <c r="AX1187" s="20"/>
      <c r="AY1187" s="20"/>
      <c r="AZ1187" s="20"/>
      <c r="BA1187" s="20"/>
      <c r="BB1187" s="20"/>
      <c r="BC1187" s="20"/>
      <c r="BE1187" s="20">
        <v>0.40385928961748635</v>
      </c>
      <c r="BF1187" s="9">
        <v>68.8</v>
      </c>
      <c r="BG1187" s="9">
        <v>66.9071055730859</v>
      </c>
      <c r="BH1187" s="9">
        <v>66.105668803644406</v>
      </c>
      <c r="BI1187" s="9">
        <v>35.808572189178157</v>
      </c>
      <c r="BJ1187" s="9">
        <v>68.110458372336993</v>
      </c>
      <c r="BK1187" s="9">
        <v>66.369847247720287</v>
      </c>
      <c r="BL1187" s="9">
        <v>64.243483517015164</v>
      </c>
      <c r="BM1187" s="9">
        <f ca="1"/>
        <v>65.975552504498609</v>
      </c>
      <c r="BN1187" s="9">
        <v>67.70197726389874</v>
      </c>
    </row>
    <row r="1188" spans="1:66" x14ac:dyDescent="0.25">
      <c r="A1188" s="6">
        <v>80</v>
      </c>
      <c r="B1188" s="7" t="b">
        <v>1</v>
      </c>
      <c r="U1188" s="9"/>
      <c r="V1188" s="9"/>
      <c r="W1188" s="10"/>
      <c r="X1188" s="20"/>
      <c r="Y1188" s="20"/>
      <c r="Z1188" s="20"/>
      <c r="AA1188" s="20"/>
      <c r="AB1188" s="20"/>
      <c r="AC1188" s="20"/>
      <c r="AD1188" s="20"/>
      <c r="AE1188" s="20"/>
      <c r="AG1188" s="9"/>
      <c r="AH1188" s="9"/>
      <c r="AI1188" s="10"/>
      <c r="AJ1188" s="20"/>
      <c r="AK1188" s="20"/>
      <c r="AL1188" s="20"/>
      <c r="AM1188" s="20"/>
      <c r="AN1188" s="20"/>
      <c r="AO1188" s="20"/>
      <c r="AP1188" s="20"/>
      <c r="AQ1188" s="20"/>
      <c r="AS1188" s="9"/>
      <c r="AT1188" s="9"/>
      <c r="AU1188" s="10"/>
      <c r="AV1188" s="20"/>
      <c r="AW1188" s="20"/>
      <c r="AX1188" s="20"/>
      <c r="AY1188" s="20"/>
      <c r="AZ1188" s="20"/>
      <c r="BA1188" s="20"/>
      <c r="BB1188" s="20"/>
      <c r="BC1188" s="20"/>
      <c r="BE1188" s="20">
        <v>0.40420081967213117</v>
      </c>
      <c r="BF1188" s="9">
        <v>68.8</v>
      </c>
      <c r="BG1188" s="9">
        <v>66.915503016708712</v>
      </c>
      <c r="BH1188" s="9">
        <v>66.11424111406248</v>
      </c>
      <c r="BI1188" s="9">
        <v>35.84824263822599</v>
      </c>
      <c r="BJ1188" s="9">
        <v>68.118737225999936</v>
      </c>
      <c r="BK1188" s="9">
        <v>66.378370101077806</v>
      </c>
      <c r="BL1188" s="9">
        <v>64.25531872511813</v>
      </c>
      <c r="BM1188" s="9">
        <f ca="1"/>
        <v>65.983221189637177</v>
      </c>
      <c r="BN1188" s="9">
        <v>67.711763671935742</v>
      </c>
    </row>
    <row r="1189" spans="1:66" x14ac:dyDescent="0.25">
      <c r="A1189" s="6">
        <v>79.7</v>
      </c>
      <c r="B1189" s="7" t="b">
        <v>1</v>
      </c>
      <c r="U1189" s="9"/>
      <c r="V1189" s="9"/>
      <c r="W1189" s="10"/>
      <c r="X1189" s="20"/>
      <c r="Y1189" s="20"/>
      <c r="Z1189" s="20"/>
      <c r="AA1189" s="20"/>
      <c r="AB1189" s="20"/>
      <c r="AC1189" s="20"/>
      <c r="AD1189" s="20"/>
      <c r="AE1189" s="20"/>
      <c r="AG1189" s="9"/>
      <c r="AH1189" s="9"/>
      <c r="AI1189" s="10"/>
      <c r="AJ1189" s="20"/>
      <c r="AK1189" s="20"/>
      <c r="AL1189" s="20"/>
      <c r="AM1189" s="20"/>
      <c r="AN1189" s="20"/>
      <c r="AO1189" s="20"/>
      <c r="AP1189" s="20"/>
      <c r="AQ1189" s="20"/>
      <c r="AS1189" s="9"/>
      <c r="AT1189" s="9"/>
      <c r="AU1189" s="10"/>
      <c r="AV1189" s="20"/>
      <c r="AW1189" s="20"/>
      <c r="AX1189" s="20"/>
      <c r="AY1189" s="20"/>
      <c r="AZ1189" s="20"/>
      <c r="BA1189" s="20"/>
      <c r="BB1189" s="20"/>
      <c r="BC1189" s="20"/>
      <c r="BE1189" s="20">
        <v>0.40454234972677594</v>
      </c>
      <c r="BF1189" s="9">
        <v>68.8</v>
      </c>
      <c r="BG1189" s="9">
        <v>66.923898665270158</v>
      </c>
      <c r="BH1189" s="9">
        <v>66.122812703304589</v>
      </c>
      <c r="BI1189" s="9">
        <v>35.887935834092175</v>
      </c>
      <c r="BJ1189" s="9">
        <v>68.127012667835999</v>
      </c>
      <c r="BK1189" s="9">
        <v>66.386891864530568</v>
      </c>
      <c r="BL1189" s="9">
        <v>64.267148934188498</v>
      </c>
      <c r="BM1189" s="9">
        <f ca="1"/>
        <v>65.990887878539411</v>
      </c>
      <c r="BN1189" s="9">
        <v>67.721547063844056</v>
      </c>
    </row>
    <row r="1190" spans="1:66" x14ac:dyDescent="0.25">
      <c r="A1190" s="6">
        <v>68.3</v>
      </c>
      <c r="B1190" s="7" t="b">
        <v>1</v>
      </c>
      <c r="U1190" s="9"/>
      <c r="V1190" s="9"/>
      <c r="W1190" s="10"/>
      <c r="X1190" s="20"/>
      <c r="Y1190" s="20"/>
      <c r="Z1190" s="20"/>
      <c r="AA1190" s="20"/>
      <c r="AB1190" s="20"/>
      <c r="AC1190" s="20"/>
      <c r="AD1190" s="20"/>
      <c r="AE1190" s="20"/>
      <c r="AG1190" s="9"/>
      <c r="AH1190" s="9"/>
      <c r="AI1190" s="10"/>
      <c r="AJ1190" s="20"/>
      <c r="AK1190" s="20"/>
      <c r="AL1190" s="20"/>
      <c r="AM1190" s="20"/>
      <c r="AN1190" s="20"/>
      <c r="AO1190" s="20"/>
      <c r="AP1190" s="20"/>
      <c r="AQ1190" s="20"/>
      <c r="AS1190" s="9"/>
      <c r="AT1190" s="9"/>
      <c r="AU1190" s="10"/>
      <c r="AV1190" s="20"/>
      <c r="AW1190" s="20"/>
      <c r="AX1190" s="20"/>
      <c r="AY1190" s="20"/>
      <c r="AZ1190" s="20"/>
      <c r="BA1190" s="20"/>
      <c r="BB1190" s="20"/>
      <c r="BC1190" s="20"/>
      <c r="BE1190" s="20">
        <v>0.40488387978142076</v>
      </c>
      <c r="BF1190" s="9">
        <v>68.8</v>
      </c>
      <c r="BG1190" s="9">
        <v>66.932292526059072</v>
      </c>
      <c r="BH1190" s="9">
        <v>66.131383578245064</v>
      </c>
      <c r="BI1190" s="9">
        <v>35.927651802877499</v>
      </c>
      <c r="BJ1190" s="9">
        <v>68.135284706316526</v>
      </c>
      <c r="BK1190" s="9">
        <v>66.395412545032329</v>
      </c>
      <c r="BL1190" s="9">
        <v>64.27897415055547</v>
      </c>
      <c r="BM1190" s="9">
        <f ca="1"/>
        <v>65.998552577100426</v>
      </c>
      <c r="BN1190" s="9">
        <v>67.73132744661288</v>
      </c>
    </row>
    <row r="1191" spans="1:66" x14ac:dyDescent="0.25">
      <c r="A1191" s="6">
        <v>68</v>
      </c>
      <c r="B1191" s="7" t="b">
        <v>1</v>
      </c>
      <c r="U1191" s="9"/>
      <c r="V1191" s="9"/>
      <c r="W1191" s="10"/>
      <c r="X1191" s="20"/>
      <c r="Y1191" s="20"/>
      <c r="Z1191" s="20"/>
      <c r="AA1191" s="20"/>
      <c r="AB1191" s="20"/>
      <c r="AC1191" s="20"/>
      <c r="AD1191" s="20"/>
      <c r="AE1191" s="20"/>
      <c r="AG1191" s="9"/>
      <c r="AH1191" s="9"/>
      <c r="AI1191" s="10"/>
      <c r="AJ1191" s="20"/>
      <c r="AK1191" s="20"/>
      <c r="AL1191" s="20"/>
      <c r="AM1191" s="20"/>
      <c r="AN1191" s="20"/>
      <c r="AO1191" s="20"/>
      <c r="AP1191" s="20"/>
      <c r="AQ1191" s="20"/>
      <c r="AS1191" s="9"/>
      <c r="AT1191" s="9"/>
      <c r="AU1191" s="10"/>
      <c r="AV1191" s="20"/>
      <c r="AW1191" s="20"/>
      <c r="AX1191" s="20"/>
      <c r="AY1191" s="20"/>
      <c r="AZ1191" s="20"/>
      <c r="BA1191" s="20"/>
      <c r="BB1191" s="20"/>
      <c r="BC1191" s="20"/>
      <c r="BE1191" s="20">
        <v>0.40522540983606559</v>
      </c>
      <c r="BF1191" s="9">
        <v>68.8</v>
      </c>
      <c r="BG1191" s="9">
        <v>66.94068460635404</v>
      </c>
      <c r="BH1191" s="9">
        <v>66.139953745751598</v>
      </c>
      <c r="BI1191" s="9">
        <v>35.967390570727673</v>
      </c>
      <c r="BJ1191" s="9">
        <v>68.143553349896962</v>
      </c>
      <c r="BK1191" s="9">
        <v>66.403932149529041</v>
      </c>
      <c r="BL1191" s="9">
        <v>64.290794380534962</v>
      </c>
      <c r="BM1191" s="9">
        <f ca="1"/>
        <v>66.006215291206047</v>
      </c>
      <c r="BN1191" s="9">
        <v>67.741104827219289</v>
      </c>
    </row>
    <row r="1192" spans="1:66" x14ac:dyDescent="0.25">
      <c r="A1192" s="6">
        <v>67.599999999999994</v>
      </c>
      <c r="B1192" s="7" t="b">
        <v>1</v>
      </c>
      <c r="U1192" s="9"/>
      <c r="V1192" s="9"/>
      <c r="W1192" s="10"/>
      <c r="X1192" s="20"/>
      <c r="Y1192" s="20"/>
      <c r="Z1192" s="20"/>
      <c r="AA1192" s="20"/>
      <c r="AB1192" s="20"/>
      <c r="AC1192" s="20"/>
      <c r="AD1192" s="20"/>
      <c r="AE1192" s="20"/>
      <c r="AG1192" s="9"/>
      <c r="AH1192" s="9"/>
      <c r="AI1192" s="10"/>
      <c r="AJ1192" s="20"/>
      <c r="AK1192" s="20"/>
      <c r="AL1192" s="20"/>
      <c r="AM1192" s="20"/>
      <c r="AN1192" s="20"/>
      <c r="AO1192" s="20"/>
      <c r="AP1192" s="20"/>
      <c r="AQ1192" s="20"/>
      <c r="AS1192" s="9"/>
      <c r="AT1192" s="9"/>
      <c r="AU1192" s="10"/>
      <c r="AV1192" s="20"/>
      <c r="AW1192" s="20"/>
      <c r="AX1192" s="20"/>
      <c r="AY1192" s="20"/>
      <c r="AZ1192" s="20"/>
      <c r="BA1192" s="20"/>
      <c r="BB1192" s="20"/>
      <c r="BC1192" s="20"/>
      <c r="BE1192" s="20">
        <v>0.40556693989071041</v>
      </c>
      <c r="BF1192" s="9">
        <v>68.8</v>
      </c>
      <c r="BG1192" s="9">
        <v>66.94907491342353</v>
      </c>
      <c r="BH1192" s="9">
        <v>66.148523212685419</v>
      </c>
      <c r="BI1192" s="9">
        <v>36.007152163833481</v>
      </c>
      <c r="BJ1192" s="9">
        <v>68.151818607016779</v>
      </c>
      <c r="BK1192" s="9">
        <v>66.412450684958969</v>
      </c>
      <c r="BL1192" s="9">
        <v>64.302609630429544</v>
      </c>
      <c r="BM1192" s="9">
        <f ca="1"/>
        <v>66.013876026732902</v>
      </c>
      <c r="BN1192" s="9">
        <v>67.750879212628291</v>
      </c>
    </row>
    <row r="1193" spans="1:66" x14ac:dyDescent="0.25">
      <c r="A1193" s="6">
        <v>67.3</v>
      </c>
      <c r="B1193" s="7" t="b">
        <v>1</v>
      </c>
      <c r="U1193" s="9"/>
      <c r="V1193" s="9"/>
      <c r="W1193" s="10"/>
      <c r="X1193" s="20"/>
      <c r="Y1193" s="20"/>
      <c r="Z1193" s="20"/>
      <c r="AA1193" s="20"/>
      <c r="AB1193" s="20"/>
      <c r="AC1193" s="20"/>
      <c r="AD1193" s="20"/>
      <c r="AE1193" s="20"/>
      <c r="AG1193" s="9"/>
      <c r="AH1193" s="9"/>
      <c r="AI1193" s="10"/>
      <c r="AJ1193" s="20"/>
      <c r="AK1193" s="20"/>
      <c r="AL1193" s="20"/>
      <c r="AM1193" s="20"/>
      <c r="AN1193" s="20"/>
      <c r="AO1193" s="20"/>
      <c r="AP1193" s="20"/>
      <c r="AQ1193" s="20"/>
      <c r="AS1193" s="9"/>
      <c r="AT1193" s="9"/>
      <c r="AU1193" s="10"/>
      <c r="AV1193" s="20"/>
      <c r="AW1193" s="20"/>
      <c r="AX1193" s="20"/>
      <c r="AY1193" s="20"/>
      <c r="AZ1193" s="20"/>
      <c r="BA1193" s="20"/>
      <c r="BB1193" s="20"/>
      <c r="BC1193" s="20"/>
      <c r="BE1193" s="20">
        <v>0.40590846994535518</v>
      </c>
      <c r="BF1193" s="9">
        <v>68.8</v>
      </c>
      <c r="BG1193" s="9">
        <v>66.957463454525879</v>
      </c>
      <c r="BH1193" s="9">
        <v>66.157091985901161</v>
      </c>
      <c r="BI1193" s="9">
        <v>36.046936608430819</v>
      </c>
      <c r="BJ1193" s="9">
        <v>68.160080486099659</v>
      </c>
      <c r="BK1193" s="9">
        <v>66.420968158252705</v>
      </c>
      <c r="BL1193" s="9">
        <v>64.314419906528514</v>
      </c>
      <c r="BM1193" s="9">
        <f ca="1"/>
        <v>66.02153478954844</v>
      </c>
      <c r="BN1193" s="9">
        <v>67.760650609792947</v>
      </c>
    </row>
    <row r="1194" spans="1:66" x14ac:dyDescent="0.25">
      <c r="A1194" s="6">
        <v>66.8</v>
      </c>
      <c r="B1194" s="7" t="b">
        <v>1</v>
      </c>
      <c r="U1194" s="9"/>
      <c r="V1194" s="9"/>
      <c r="W1194" s="10"/>
      <c r="X1194" s="20"/>
      <c r="Y1194" s="20"/>
      <c r="Z1194" s="20"/>
      <c r="AA1194" s="20"/>
      <c r="AB1194" s="20"/>
      <c r="AC1194" s="20"/>
      <c r="AD1194" s="20"/>
      <c r="AE1194" s="20"/>
      <c r="AG1194" s="9"/>
      <c r="AH1194" s="9"/>
      <c r="AI1194" s="10"/>
      <c r="AJ1194" s="20"/>
      <c r="AK1194" s="20"/>
      <c r="AL1194" s="20"/>
      <c r="AM1194" s="20"/>
      <c r="AN1194" s="20"/>
      <c r="AO1194" s="20"/>
      <c r="AP1194" s="20"/>
      <c r="AQ1194" s="20"/>
      <c r="AS1194" s="9"/>
      <c r="AT1194" s="9"/>
      <c r="AU1194" s="10"/>
      <c r="AV1194" s="20"/>
      <c r="AW1194" s="20"/>
      <c r="AX1194" s="20"/>
      <c r="AY1194" s="20"/>
      <c r="AZ1194" s="20"/>
      <c r="BA1194" s="20"/>
      <c r="BB1194" s="20"/>
      <c r="BC1194" s="20"/>
      <c r="BE1194" s="20">
        <v>0.40625</v>
      </c>
      <c r="BF1194" s="9">
        <v>68.8</v>
      </c>
      <c r="BG1194" s="9">
        <v>66.965850236909375</v>
      </c>
      <c r="BH1194" s="9">
        <v>66.165660072247121</v>
      </c>
      <c r="BI1194" s="9">
        <v>36.086743930800893</v>
      </c>
      <c r="BJ1194" s="9">
        <v>68.168338995553455</v>
      </c>
      <c r="BK1194" s="9">
        <v>66.429484576333209</v>
      </c>
      <c r="BL1194" s="9">
        <v>64.326225215107954</v>
      </c>
      <c r="BM1194" s="9">
        <f ca="1"/>
        <v>66.029191585510986</v>
      </c>
      <c r="BN1194" s="9">
        <v>67.770419025654263</v>
      </c>
    </row>
    <row r="1195" spans="1:66" x14ac:dyDescent="0.25">
      <c r="A1195" s="6">
        <v>66.400000000000006</v>
      </c>
      <c r="B1195" s="7" t="b">
        <v>1</v>
      </c>
      <c r="U1195" s="9"/>
      <c r="V1195" s="9"/>
      <c r="W1195" s="10"/>
      <c r="X1195" s="20"/>
      <c r="Y1195" s="20"/>
      <c r="Z1195" s="20"/>
      <c r="AA1195" s="20"/>
      <c r="AB1195" s="20"/>
      <c r="AC1195" s="20"/>
      <c r="AD1195" s="20"/>
      <c r="AE1195" s="20"/>
      <c r="AG1195" s="9"/>
      <c r="AH1195" s="9"/>
      <c r="AI1195" s="10"/>
      <c r="AJ1195" s="20"/>
      <c r="AK1195" s="20"/>
      <c r="AL1195" s="20"/>
      <c r="AM1195" s="20"/>
      <c r="AN1195" s="20"/>
      <c r="AO1195" s="20"/>
      <c r="AP1195" s="20"/>
      <c r="AQ1195" s="20"/>
      <c r="AS1195" s="9"/>
      <c r="AT1195" s="9"/>
      <c r="AU1195" s="10"/>
      <c r="AV1195" s="20"/>
      <c r="AW1195" s="20"/>
      <c r="AX1195" s="20"/>
      <c r="AY1195" s="20"/>
      <c r="AZ1195" s="20"/>
      <c r="BA1195" s="20"/>
      <c r="BB1195" s="20"/>
      <c r="BC1195" s="20"/>
      <c r="BE1195" s="20">
        <v>0.40659153005464482</v>
      </c>
      <c r="BF1195" s="9">
        <v>68.900000000000006</v>
      </c>
      <c r="BG1195" s="9">
        <v>66.974235267812261</v>
      </c>
      <c r="BH1195" s="9">
        <v>66.174227478565058</v>
      </c>
      <c r="BI1195" s="9">
        <v>36.126574157270255</v>
      </c>
      <c r="BJ1195" s="9">
        <v>68.176594143770373</v>
      </c>
      <c r="BK1195" s="9">
        <v>66.437999946115895</v>
      </c>
      <c r="BL1195" s="9">
        <v>64.338025562430758</v>
      </c>
      <c r="BM1195" s="9">
        <f ca="1"/>
        <v>66.036846420469786</v>
      </c>
      <c r="BN1195" s="9">
        <v>67.780184467141396</v>
      </c>
    </row>
    <row r="1196" spans="1:66" x14ac:dyDescent="0.25">
      <c r="A1196" s="6">
        <v>66</v>
      </c>
      <c r="B1196" s="7" t="b">
        <v>1</v>
      </c>
      <c r="U1196" s="9"/>
      <c r="V1196" s="9"/>
      <c r="W1196" s="10"/>
      <c r="X1196" s="20"/>
      <c r="Y1196" s="20"/>
      <c r="Z1196" s="20"/>
      <c r="AA1196" s="20"/>
      <c r="AB1196" s="20"/>
      <c r="AC1196" s="20"/>
      <c r="AD1196" s="20"/>
      <c r="AE1196" s="20"/>
      <c r="AG1196" s="9"/>
      <c r="AH1196" s="9"/>
      <c r="AI1196" s="10"/>
      <c r="AJ1196" s="20"/>
      <c r="AK1196" s="20"/>
      <c r="AL1196" s="20"/>
      <c r="AM1196" s="20"/>
      <c r="AN1196" s="20"/>
      <c r="AO1196" s="20"/>
      <c r="AP1196" s="20"/>
      <c r="AQ1196" s="20"/>
      <c r="AS1196" s="9"/>
      <c r="AT1196" s="9"/>
      <c r="AU1196" s="10"/>
      <c r="AV1196" s="20"/>
      <c r="AW1196" s="20"/>
      <c r="AX1196" s="20"/>
      <c r="AY1196" s="20"/>
      <c r="AZ1196" s="20"/>
      <c r="BA1196" s="20"/>
      <c r="BB1196" s="20"/>
      <c r="BC1196" s="20"/>
      <c r="BE1196" s="20">
        <v>0.40693306010928959</v>
      </c>
      <c r="BF1196" s="9">
        <v>68.900000000000006</v>
      </c>
      <c r="BG1196" s="9">
        <v>66.98261855446286</v>
      </c>
      <c r="BH1196" s="9">
        <v>66.182794211690464</v>
      </c>
      <c r="BI1196" s="9">
        <v>36.166427314210935</v>
      </c>
      <c r="BJ1196" s="9">
        <v>68.184845939126873</v>
      </c>
      <c r="BK1196" s="9">
        <v>66.446514274508587</v>
      </c>
      <c r="BL1196" s="9">
        <v>64.34982095474669</v>
      </c>
      <c r="BM1196" s="9">
        <f ca="1"/>
        <v>66.044499300265002</v>
      </c>
      <c r="BN1196" s="9">
        <v>67.789946941171621</v>
      </c>
    </row>
    <row r="1197" spans="1:66" x14ac:dyDescent="0.25">
      <c r="A1197" s="6">
        <v>65.5</v>
      </c>
      <c r="B1197" s="7" t="b">
        <v>1</v>
      </c>
      <c r="U1197" s="9"/>
      <c r="V1197" s="9"/>
      <c r="W1197" s="10"/>
      <c r="X1197" s="20"/>
      <c r="Y1197" s="20"/>
      <c r="Z1197" s="20"/>
      <c r="AA1197" s="20"/>
      <c r="AB1197" s="20"/>
      <c r="AC1197" s="20"/>
      <c r="AD1197" s="20"/>
      <c r="AE1197" s="20"/>
      <c r="AG1197" s="9"/>
      <c r="AH1197" s="9"/>
      <c r="AI1197" s="10"/>
      <c r="AJ1197" s="20"/>
      <c r="AK1197" s="20"/>
      <c r="AL1197" s="20"/>
      <c r="AM1197" s="20"/>
      <c r="AN1197" s="20"/>
      <c r="AO1197" s="20"/>
      <c r="AP1197" s="20"/>
      <c r="AQ1197" s="20"/>
      <c r="AS1197" s="9"/>
      <c r="AT1197" s="9"/>
      <c r="AU1197" s="10"/>
      <c r="AV1197" s="20"/>
      <c r="AW1197" s="20"/>
      <c r="AX1197" s="20"/>
      <c r="AY1197" s="20"/>
      <c r="AZ1197" s="20"/>
      <c r="BA1197" s="20"/>
      <c r="BB1197" s="20"/>
      <c r="BC1197" s="20"/>
      <c r="BE1197" s="20">
        <v>0.40727459016393441</v>
      </c>
      <c r="BF1197" s="9">
        <v>68.900000000000006</v>
      </c>
      <c r="BG1197" s="9">
        <v>66.991000104079561</v>
      </c>
      <c r="BH1197" s="9">
        <v>66.191360278452521</v>
      </c>
      <c r="BI1197" s="9">
        <v>36.206303428040528</v>
      </c>
      <c r="BJ1197" s="9">
        <v>68.193094389983912</v>
      </c>
      <c r="BK1197" s="9">
        <v>66.45502756841168</v>
      </c>
      <c r="BL1197" s="9">
        <v>64.361611398292396</v>
      </c>
      <c r="BM1197" s="9">
        <f ca="1"/>
        <v>66.052150230727804</v>
      </c>
      <c r="BN1197" s="9">
        <v>67.799706454650334</v>
      </c>
    </row>
    <row r="1198" spans="1:66" x14ac:dyDescent="0.25">
      <c r="A1198" s="6">
        <v>65.2</v>
      </c>
      <c r="B1198" s="7" t="b">
        <v>1</v>
      </c>
      <c r="U1198" s="9"/>
      <c r="V1198" s="9"/>
      <c r="W1198" s="10"/>
      <c r="X1198" s="20"/>
      <c r="Y1198" s="20"/>
      <c r="Z1198" s="20"/>
      <c r="AA1198" s="20"/>
      <c r="AB1198" s="20"/>
      <c r="AC1198" s="20"/>
      <c r="AD1198" s="20"/>
      <c r="AE1198" s="20"/>
      <c r="AG1198" s="9"/>
      <c r="AH1198" s="9"/>
      <c r="AI1198" s="10"/>
      <c r="AJ1198" s="20"/>
      <c r="AK1198" s="20"/>
      <c r="AL1198" s="20"/>
      <c r="AM1198" s="20"/>
      <c r="AN1198" s="20"/>
      <c r="AO1198" s="20"/>
      <c r="AP1198" s="20"/>
      <c r="AQ1198" s="20"/>
      <c r="AS1198" s="9"/>
      <c r="AT1198" s="9"/>
      <c r="AU1198" s="10"/>
      <c r="AV1198" s="20"/>
      <c r="AW1198" s="20"/>
      <c r="AX1198" s="20"/>
      <c r="AY1198" s="20"/>
      <c r="AZ1198" s="20"/>
      <c r="BA1198" s="20"/>
      <c r="BB1198" s="20"/>
      <c r="BC1198" s="20"/>
      <c r="BE1198" s="20">
        <v>0.40761612021857924</v>
      </c>
      <c r="BF1198" s="9">
        <v>68.900000000000006</v>
      </c>
      <c r="BG1198" s="9">
        <v>66.999379923870876</v>
      </c>
      <c r="BH1198" s="9">
        <v>66.199925685674003</v>
      </c>
      <c r="BI1198" s="9">
        <v>36.246202525222309</v>
      </c>
      <c r="BJ1198" s="9">
        <v>68.201339504686842</v>
      </c>
      <c r="BK1198" s="9">
        <v>66.463539834718063</v>
      </c>
      <c r="BL1198" s="9">
        <v>64.373396899291407</v>
      </c>
      <c r="BM1198" s="9">
        <f ca="1"/>
        <v>66.05979921768035</v>
      </c>
      <c r="BN1198" s="9">
        <v>67.80946301447122</v>
      </c>
    </row>
    <row r="1199" spans="1:66" x14ac:dyDescent="0.25">
      <c r="A1199" s="6">
        <v>64.8</v>
      </c>
      <c r="B1199" s="7" t="b">
        <v>1</v>
      </c>
      <c r="U1199" s="9"/>
      <c r="V1199" s="9"/>
      <c r="W1199" s="10"/>
      <c r="X1199" s="20"/>
      <c r="Y1199" s="20"/>
      <c r="Z1199" s="20"/>
      <c r="AA1199" s="20"/>
      <c r="AB1199" s="20"/>
      <c r="AC1199" s="20"/>
      <c r="AD1199" s="20"/>
      <c r="AE1199" s="20"/>
      <c r="AG1199" s="9"/>
      <c r="AH1199" s="9"/>
      <c r="AI1199" s="10"/>
      <c r="AJ1199" s="20"/>
      <c r="AK1199" s="20"/>
      <c r="AL1199" s="20"/>
      <c r="AM1199" s="20"/>
      <c r="AN1199" s="20"/>
      <c r="AO1199" s="20"/>
      <c r="AP1199" s="20"/>
      <c r="AQ1199" s="20"/>
      <c r="AS1199" s="9"/>
      <c r="AT1199" s="9"/>
      <c r="AU1199" s="10"/>
      <c r="AV1199" s="20"/>
      <c r="AW1199" s="20"/>
      <c r="AX1199" s="20"/>
      <c r="AY1199" s="20"/>
      <c r="AZ1199" s="20"/>
      <c r="BA1199" s="20"/>
      <c r="BB1199" s="20"/>
      <c r="BC1199" s="20"/>
      <c r="BE1199" s="20">
        <v>0.40795765027322406</v>
      </c>
      <c r="BF1199" s="9">
        <v>68.900000000000006</v>
      </c>
      <c r="BG1199" s="9">
        <v>67.007758021035499</v>
      </c>
      <c r="BH1199" s="9">
        <v>66.208490440171545</v>
      </c>
      <c r="BI1199" s="9">
        <v>36.286124632265313</v>
      </c>
      <c r="BJ1199" s="9">
        <v>68.20958129156557</v>
      </c>
      <c r="BK1199" s="9">
        <v>66.472051080313278</v>
      </c>
      <c r="BL1199" s="9">
        <v>64.385177463954278</v>
      </c>
      <c r="BM1199" s="9">
        <f ca="1"/>
        <v>66.067446266935903</v>
      </c>
      <c r="BN1199" s="9">
        <v>67.81921662751617</v>
      </c>
    </row>
    <row r="1200" spans="1:66" x14ac:dyDescent="0.25">
      <c r="A1200" s="6">
        <v>64.400000000000006</v>
      </c>
      <c r="B1200" s="7" t="b">
        <v>1</v>
      </c>
      <c r="U1200" s="9"/>
      <c r="V1200" s="9"/>
      <c r="W1200" s="10"/>
      <c r="X1200" s="20"/>
      <c r="Y1200" s="20"/>
      <c r="Z1200" s="20"/>
      <c r="AA1200" s="20"/>
      <c r="AB1200" s="20"/>
      <c r="AC1200" s="20"/>
      <c r="AD1200" s="20"/>
      <c r="AE1200" s="20"/>
      <c r="AG1200" s="9"/>
      <c r="AH1200" s="9"/>
      <c r="AI1200" s="10"/>
      <c r="AJ1200" s="20"/>
      <c r="AK1200" s="20"/>
      <c r="AL1200" s="20"/>
      <c r="AM1200" s="20"/>
      <c r="AN1200" s="20"/>
      <c r="AO1200" s="20"/>
      <c r="AP1200" s="20"/>
      <c r="AQ1200" s="20"/>
      <c r="AS1200" s="9"/>
      <c r="AT1200" s="9"/>
      <c r="AU1200" s="10"/>
      <c r="AV1200" s="20"/>
      <c r="AW1200" s="20"/>
      <c r="AX1200" s="20"/>
      <c r="AY1200" s="20"/>
      <c r="AZ1200" s="20"/>
      <c r="BA1200" s="20"/>
      <c r="BB1200" s="20"/>
      <c r="BC1200" s="20"/>
      <c r="BE1200" s="20">
        <v>0.40829918032786883</v>
      </c>
      <c r="BF1200" s="9">
        <v>68.900000000000006</v>
      </c>
      <c r="BG1200" s="9">
        <v>67.016134402762361</v>
      </c>
      <c r="BH1200" s="9">
        <v>66.217054548755527</v>
      </c>
      <c r="BI1200" s="9">
        <v>36.326069775724513</v>
      </c>
      <c r="BJ1200" s="9">
        <v>68.217819758934596</v>
      </c>
      <c r="BK1200" s="9">
        <v>66.480561312075466</v>
      </c>
      <c r="BL1200" s="9">
        <v>64.396953098478534</v>
      </c>
      <c r="BM1200" s="9">
        <f ca="1"/>
        <v>66.075091384298773</v>
      </c>
      <c r="BN1200" s="9">
        <v>67.828967300655407</v>
      </c>
    </row>
    <row r="1201" spans="1:66" x14ac:dyDescent="0.25">
      <c r="A1201" s="6">
        <v>64</v>
      </c>
      <c r="B1201" s="7" t="b">
        <v>1</v>
      </c>
      <c r="U1201" s="9"/>
      <c r="V1201" s="9"/>
      <c r="W1201" s="10"/>
      <c r="X1201" s="20"/>
      <c r="Y1201" s="20"/>
      <c r="Z1201" s="20"/>
      <c r="AA1201" s="20"/>
      <c r="AB1201" s="20"/>
      <c r="AC1201" s="20"/>
      <c r="AD1201" s="20"/>
      <c r="AE1201" s="20"/>
      <c r="AG1201" s="9"/>
      <c r="AH1201" s="9"/>
      <c r="AI1201" s="10"/>
      <c r="AJ1201" s="20"/>
      <c r="AK1201" s="20"/>
      <c r="AL1201" s="20"/>
      <c r="AM1201" s="20"/>
      <c r="AN1201" s="20"/>
      <c r="AO1201" s="20"/>
      <c r="AP1201" s="20"/>
      <c r="AQ1201" s="20"/>
      <c r="AS1201" s="9"/>
      <c r="AT1201" s="9"/>
      <c r="AU1201" s="10"/>
      <c r="AV1201" s="20"/>
      <c r="AW1201" s="20"/>
      <c r="AX1201" s="20"/>
      <c r="AY1201" s="20"/>
      <c r="AZ1201" s="20"/>
      <c r="BA1201" s="20"/>
      <c r="BB1201" s="20"/>
      <c r="BC1201" s="20"/>
      <c r="BE1201" s="20">
        <v>0.40864071038251365</v>
      </c>
      <c r="BF1201" s="9">
        <v>68.900000000000006</v>
      </c>
      <c r="BG1201" s="9">
        <v>67.0245090762307</v>
      </c>
      <c r="BH1201" s="9">
        <v>66.225618018230264</v>
      </c>
      <c r="BI1201" s="9">
        <v>36.366037982200844</v>
      </c>
      <c r="BJ1201" s="9">
        <v>68.226054915093073</v>
      </c>
      <c r="BK1201" s="9">
        <v>66.489070536875488</v>
      </c>
      <c r="BL1201" s="9">
        <v>64.408723809048766</v>
      </c>
      <c r="BM1201" s="9">
        <f ca="1"/>
        <v>66.082734575564459</v>
      </c>
      <c r="BN1201" s="9">
        <v>67.838715040747502</v>
      </c>
    </row>
    <row r="1202" spans="1:66" x14ac:dyDescent="0.25">
      <c r="A1202" s="6">
        <v>63.7</v>
      </c>
      <c r="B1202" s="7" t="b">
        <v>1</v>
      </c>
      <c r="U1202" s="9"/>
      <c r="V1202" s="9"/>
      <c r="W1202" s="10"/>
      <c r="X1202" s="20"/>
      <c r="Y1202" s="20"/>
      <c r="Z1202" s="20"/>
      <c r="AA1202" s="20"/>
      <c r="AB1202" s="20"/>
      <c r="AC1202" s="20"/>
      <c r="AD1202" s="20"/>
      <c r="AE1202" s="20"/>
      <c r="AG1202" s="9"/>
      <c r="AH1202" s="9"/>
      <c r="AI1202" s="10"/>
      <c r="AJ1202" s="20"/>
      <c r="AK1202" s="20"/>
      <c r="AL1202" s="20"/>
      <c r="AM1202" s="20"/>
      <c r="AN1202" s="20"/>
      <c r="AO1202" s="20"/>
      <c r="AP1202" s="20"/>
      <c r="AQ1202" s="20"/>
      <c r="AS1202" s="9"/>
      <c r="AT1202" s="9"/>
      <c r="AU1202" s="10"/>
      <c r="AV1202" s="20"/>
      <c r="AW1202" s="20"/>
      <c r="AX1202" s="20"/>
      <c r="AY1202" s="20"/>
      <c r="AZ1202" s="20"/>
      <c r="BA1202" s="20"/>
      <c r="BB1202" s="20"/>
      <c r="BC1202" s="20"/>
      <c r="BE1202" s="20">
        <v>0.40898224043715847</v>
      </c>
      <c r="BF1202" s="9">
        <v>68.900000000000006</v>
      </c>
      <c r="BG1202" s="9">
        <v>67.032882048610006</v>
      </c>
      <c r="BH1202" s="9">
        <v>66.234180855393817</v>
      </c>
      <c r="BI1202" s="9">
        <v>36.406029278341371</v>
      </c>
      <c r="BJ1202" s="9">
        <v>68.23428676832485</v>
      </c>
      <c r="BK1202" s="9">
        <v>66.497578761576889</v>
      </c>
      <c r="BL1202" s="9">
        <v>64.420489601836607</v>
      </c>
      <c r="BM1202" s="9">
        <f ca="1"/>
        <v>66.090375846519578</v>
      </c>
      <c r="BN1202" s="9">
        <v>67.848459854639401</v>
      </c>
    </row>
    <row r="1203" spans="1:66" x14ac:dyDescent="0.25">
      <c r="A1203" s="6">
        <v>63.3</v>
      </c>
      <c r="B1203" s="7" t="b">
        <v>1</v>
      </c>
      <c r="U1203" s="9"/>
      <c r="V1203" s="9"/>
      <c r="W1203" s="10"/>
      <c r="X1203" s="20"/>
      <c r="Y1203" s="20"/>
      <c r="Z1203" s="20"/>
      <c r="AA1203" s="20"/>
      <c r="AB1203" s="20"/>
      <c r="AC1203" s="20"/>
      <c r="AD1203" s="20"/>
      <c r="AE1203" s="20"/>
      <c r="AG1203" s="9"/>
      <c r="AH1203" s="9"/>
      <c r="AI1203" s="10"/>
      <c r="AJ1203" s="20"/>
      <c r="AK1203" s="20"/>
      <c r="AL1203" s="20"/>
      <c r="AM1203" s="20"/>
      <c r="AN1203" s="20"/>
      <c r="AO1203" s="20"/>
      <c r="AP1203" s="20"/>
      <c r="AQ1203" s="20"/>
      <c r="AS1203" s="9"/>
      <c r="AT1203" s="9"/>
      <c r="AU1203" s="10"/>
      <c r="AV1203" s="20"/>
      <c r="AW1203" s="20"/>
      <c r="AX1203" s="20"/>
      <c r="AY1203" s="20"/>
      <c r="AZ1203" s="20"/>
      <c r="BA1203" s="20"/>
      <c r="BB1203" s="20"/>
      <c r="BC1203" s="20"/>
      <c r="BE1203" s="20">
        <v>0.4093237704918033</v>
      </c>
      <c r="BF1203" s="9">
        <v>68.900000000000006</v>
      </c>
      <c r="BG1203" s="9">
        <v>67.041253327060232</v>
      </c>
      <c r="BH1203" s="9">
        <v>66.242743067038205</v>
      </c>
      <c r="BI1203" s="9">
        <v>36.446043690839332</v>
      </c>
      <c r="BJ1203" s="9">
        <v>68.242515326898527</v>
      </c>
      <c r="BK1203" s="9">
        <v>66.50608599303601</v>
      </c>
      <c r="BL1203" s="9">
        <v>64.432250483000871</v>
      </c>
      <c r="BM1203" s="9">
        <f ca="1"/>
        <v>66.098015202942008</v>
      </c>
      <c r="BN1203" s="9">
        <v>67.858201749166483</v>
      </c>
    </row>
    <row r="1204" spans="1:66" x14ac:dyDescent="0.25">
      <c r="A1204" s="6">
        <v>62.9</v>
      </c>
      <c r="B1204" s="7" t="b">
        <v>1</v>
      </c>
      <c r="U1204" s="9"/>
      <c r="V1204" s="9"/>
      <c r="W1204" s="10"/>
      <c r="X1204" s="20"/>
      <c r="Y1204" s="20"/>
      <c r="Z1204" s="20"/>
      <c r="AA1204" s="20"/>
      <c r="AB1204" s="20"/>
      <c r="AC1204" s="20"/>
      <c r="AD1204" s="20"/>
      <c r="AE1204" s="20"/>
      <c r="AG1204" s="9"/>
      <c r="AH1204" s="9"/>
      <c r="AI1204" s="10"/>
      <c r="AJ1204" s="20"/>
      <c r="AK1204" s="20"/>
      <c r="AL1204" s="20"/>
      <c r="AM1204" s="20"/>
      <c r="AN1204" s="20"/>
      <c r="AO1204" s="20"/>
      <c r="AP1204" s="20"/>
      <c r="AQ1204" s="20"/>
      <c r="AS1204" s="9"/>
      <c r="AT1204" s="9"/>
      <c r="AU1204" s="10"/>
      <c r="AV1204" s="20"/>
      <c r="AW1204" s="20"/>
      <c r="AX1204" s="20"/>
      <c r="AY1204" s="20"/>
      <c r="AZ1204" s="20"/>
      <c r="BA1204" s="20"/>
      <c r="BB1204" s="20"/>
      <c r="BC1204" s="20"/>
      <c r="BE1204" s="20">
        <v>0.40966530054644806</v>
      </c>
      <c r="BF1204" s="9">
        <v>69</v>
      </c>
      <c r="BG1204" s="9">
        <v>67.049622918731671</v>
      </c>
      <c r="BH1204" s="9">
        <v>66.251304659949582</v>
      </c>
      <c r="BI1204" s="9">
        <v>36.486081246434303</v>
      </c>
      <c r="BJ1204" s="9">
        <v>68.250740599067598</v>
      </c>
      <c r="BK1204" s="9">
        <v>66.514592238102011</v>
      </c>
      <c r="BL1204" s="9">
        <v>64.444006458687454</v>
      </c>
      <c r="BM1204" s="9">
        <f ca="1"/>
        <v>66.105652650600817</v>
      </c>
      <c r="BN1204" s="9">
        <v>67.867940731152672</v>
      </c>
    </row>
    <row r="1205" spans="1:66" x14ac:dyDescent="0.25">
      <c r="A1205" s="6">
        <v>62.5</v>
      </c>
      <c r="B1205" s="7" t="b">
        <v>1</v>
      </c>
      <c r="U1205" s="9"/>
      <c r="V1205" s="9"/>
      <c r="W1205" s="10"/>
      <c r="X1205" s="20"/>
      <c r="Y1205" s="20"/>
      <c r="Z1205" s="20"/>
      <c r="AA1205" s="20"/>
      <c r="AB1205" s="20"/>
      <c r="AC1205" s="20"/>
      <c r="AD1205" s="20"/>
      <c r="AE1205" s="20"/>
      <c r="AG1205" s="9"/>
      <c r="AH1205" s="9"/>
      <c r="AI1205" s="10"/>
      <c r="AJ1205" s="20"/>
      <c r="AK1205" s="20"/>
      <c r="AL1205" s="20"/>
      <c r="AM1205" s="20"/>
      <c r="AN1205" s="20"/>
      <c r="AO1205" s="20"/>
      <c r="AP1205" s="20"/>
      <c r="AQ1205" s="20"/>
      <c r="AS1205" s="9"/>
      <c r="AT1205" s="9"/>
      <c r="AU1205" s="10"/>
      <c r="AV1205" s="20"/>
      <c r="AW1205" s="20"/>
      <c r="AX1205" s="20"/>
      <c r="AY1205" s="20"/>
      <c r="AZ1205" s="20"/>
      <c r="BA1205" s="20"/>
      <c r="BB1205" s="20"/>
      <c r="BC1205" s="20"/>
      <c r="BE1205" s="20">
        <v>0.41000683060109289</v>
      </c>
      <c r="BF1205" s="9">
        <v>69</v>
      </c>
      <c r="BG1205" s="9">
        <v>67.057990830765135</v>
      </c>
      <c r="BH1205" s="9">
        <v>66.259865640907918</v>
      </c>
      <c r="BI1205" s="9">
        <v>36.52614197191226</v>
      </c>
      <c r="BJ1205" s="9">
        <v>68.258962593070379</v>
      </c>
      <c r="BK1205" s="9">
        <v>66.52309750361691</v>
      </c>
      <c r="BL1205" s="9">
        <v>64.45575753502952</v>
      </c>
      <c r="BM1205" s="9">
        <f ca="1"/>
        <v>66.113288195256416</v>
      </c>
      <c r="BN1205" s="9">
        <v>67.877676807410339</v>
      </c>
    </row>
    <row r="1206" spans="1:66" x14ac:dyDescent="0.25">
      <c r="A1206" s="6">
        <v>69.099999999999994</v>
      </c>
      <c r="B1206" s="7" t="b">
        <v>1</v>
      </c>
      <c r="U1206" s="9"/>
      <c r="V1206" s="9"/>
      <c r="W1206" s="10"/>
      <c r="X1206" s="20"/>
      <c r="Y1206" s="20"/>
      <c r="Z1206" s="20"/>
      <c r="AA1206" s="20"/>
      <c r="AB1206" s="20"/>
      <c r="AC1206" s="20"/>
      <c r="AD1206" s="20"/>
      <c r="AE1206" s="20"/>
      <c r="AG1206" s="9"/>
      <c r="AH1206" s="9"/>
      <c r="AI1206" s="10"/>
      <c r="AJ1206" s="20"/>
      <c r="AK1206" s="20"/>
      <c r="AL1206" s="20"/>
      <c r="AM1206" s="20"/>
      <c r="AN1206" s="20"/>
      <c r="AO1206" s="20"/>
      <c r="AP1206" s="20"/>
      <c r="AQ1206" s="20"/>
      <c r="AS1206" s="9"/>
      <c r="AT1206" s="9"/>
      <c r="AU1206" s="10"/>
      <c r="AV1206" s="20"/>
      <c r="AW1206" s="20"/>
      <c r="AX1206" s="20"/>
      <c r="AY1206" s="20"/>
      <c r="AZ1206" s="20"/>
      <c r="BA1206" s="20"/>
      <c r="BB1206" s="20"/>
      <c r="BC1206" s="20"/>
      <c r="BE1206" s="20">
        <v>0.41034836065573771</v>
      </c>
      <c r="BF1206" s="9">
        <v>69</v>
      </c>
      <c r="BG1206" s="9">
        <v>67.066357070291929</v>
      </c>
      <c r="BH1206" s="9">
        <v>66.2684260166873</v>
      </c>
      <c r="BI1206" s="9">
        <v>36.566225894105756</v>
      </c>
      <c r="BJ1206" s="9">
        <v>68.267181317130181</v>
      </c>
      <c r="BK1206" s="9">
        <v>66.5316017964156</v>
      </c>
      <c r="BL1206" s="9">
        <v>64.467503718147384</v>
      </c>
      <c r="BM1206" s="9">
        <f ca="1"/>
        <v>66.120921842660493</v>
      </c>
      <c r="BN1206" s="9">
        <v>67.887409984740458</v>
      </c>
    </row>
    <row r="1207" spans="1:66" x14ac:dyDescent="0.25">
      <c r="A1207" s="6">
        <v>68.900000000000006</v>
      </c>
      <c r="B1207" s="7" t="b">
        <v>1</v>
      </c>
      <c r="U1207" s="9"/>
      <c r="V1207" s="9"/>
      <c r="W1207" s="10"/>
      <c r="X1207" s="20"/>
      <c r="Y1207" s="20"/>
      <c r="Z1207" s="20"/>
      <c r="AA1207" s="20"/>
      <c r="AB1207" s="20"/>
      <c r="AC1207" s="20"/>
      <c r="AD1207" s="20"/>
      <c r="AE1207" s="20"/>
      <c r="AG1207" s="9"/>
      <c r="AH1207" s="9"/>
      <c r="AI1207" s="10"/>
      <c r="AJ1207" s="20"/>
      <c r="AK1207" s="20"/>
      <c r="AL1207" s="20"/>
      <c r="AM1207" s="20"/>
      <c r="AN1207" s="20"/>
      <c r="AO1207" s="20"/>
      <c r="AP1207" s="20"/>
      <c r="AQ1207" s="20"/>
      <c r="AS1207" s="9"/>
      <c r="AT1207" s="9"/>
      <c r="AU1207" s="10"/>
      <c r="AV1207" s="20"/>
      <c r="AW1207" s="20"/>
      <c r="AX1207" s="20"/>
      <c r="AY1207" s="20"/>
      <c r="AZ1207" s="20"/>
      <c r="BA1207" s="20"/>
      <c r="BB1207" s="20"/>
      <c r="BC1207" s="20"/>
      <c r="BE1207" s="20">
        <v>0.41068989071038253</v>
      </c>
      <c r="BF1207" s="9">
        <v>69</v>
      </c>
      <c r="BG1207" s="9">
        <v>67.07472164443395</v>
      </c>
      <c r="BH1207" s="9">
        <v>66.276985794055918</v>
      </c>
      <c r="BI1207" s="9">
        <v>36.606333039893947</v>
      </c>
      <c r="BJ1207" s="9">
        <v>68.275396779455306</v>
      </c>
      <c r="BK1207" s="9">
        <v>66.540105123325944</v>
      </c>
      <c r="BL1207" s="9">
        <v>64.479245014148702</v>
      </c>
      <c r="BM1207" s="9">
        <f ca="1"/>
        <v>66.128553598556138</v>
      </c>
      <c r="BN1207" s="9">
        <v>67.897140269932606</v>
      </c>
    </row>
    <row r="1208" spans="1:66" x14ac:dyDescent="0.25">
      <c r="A1208" s="6">
        <v>68.7</v>
      </c>
      <c r="B1208" s="7" t="b">
        <v>1</v>
      </c>
      <c r="U1208" s="9"/>
      <c r="V1208" s="9"/>
      <c r="W1208" s="10"/>
      <c r="X1208" s="20"/>
      <c r="Y1208" s="20"/>
      <c r="Z1208" s="20"/>
      <c r="AA1208" s="20"/>
      <c r="AB1208" s="20"/>
      <c r="AC1208" s="20"/>
      <c r="AD1208" s="20"/>
      <c r="AE1208" s="20"/>
      <c r="AG1208" s="9"/>
      <c r="AH1208" s="9"/>
      <c r="AI1208" s="10"/>
      <c r="AJ1208" s="20"/>
      <c r="AK1208" s="20"/>
      <c r="AL1208" s="20"/>
      <c r="AM1208" s="20"/>
      <c r="AN1208" s="20"/>
      <c r="AO1208" s="20"/>
      <c r="AP1208" s="20"/>
      <c r="AQ1208" s="20"/>
      <c r="AS1208" s="9"/>
      <c r="AT1208" s="9"/>
      <c r="AU1208" s="10"/>
      <c r="AV1208" s="20"/>
      <c r="AW1208" s="20"/>
      <c r="AX1208" s="20"/>
      <c r="AY1208" s="20"/>
      <c r="AZ1208" s="20"/>
      <c r="BA1208" s="20"/>
      <c r="BB1208" s="20"/>
      <c r="BC1208" s="20"/>
      <c r="BE1208" s="20">
        <v>0.4110314207650273</v>
      </c>
      <c r="BF1208" s="9">
        <v>69</v>
      </c>
      <c r="BG1208" s="9">
        <v>67.083084560303661</v>
      </c>
      <c r="BH1208" s="9">
        <v>66.285544979776063</v>
      </c>
      <c r="BI1208" s="9">
        <v>36.64646343620273</v>
      </c>
      <c r="BJ1208" s="9">
        <v>68.283608988239109</v>
      </c>
      <c r="BK1208" s="9">
        <v>66.548607491168781</v>
      </c>
      <c r="BL1208" s="9">
        <v>64.490981429128396</v>
      </c>
      <c r="BM1208" s="9">
        <f ca="1"/>
        <v>66.136183468677771</v>
      </c>
      <c r="BN1208" s="9">
        <v>67.90686766976502</v>
      </c>
    </row>
    <row r="1209" spans="1:66" x14ac:dyDescent="0.25">
      <c r="A1209" s="6">
        <v>68.5</v>
      </c>
      <c r="B1209" s="7" t="b">
        <v>1</v>
      </c>
      <c r="U1209" s="9"/>
      <c r="V1209" s="9"/>
      <c r="W1209" s="10"/>
      <c r="X1209" s="20"/>
      <c r="Y1209" s="20"/>
      <c r="Z1209" s="20"/>
      <c r="AA1209" s="20"/>
      <c r="AB1209" s="20"/>
      <c r="AC1209" s="20"/>
      <c r="AD1209" s="20"/>
      <c r="AE1209" s="20"/>
      <c r="AG1209" s="9"/>
      <c r="AH1209" s="9"/>
      <c r="AI1209" s="10"/>
      <c r="AJ1209" s="20"/>
      <c r="AK1209" s="20"/>
      <c r="AL1209" s="20"/>
      <c r="AM1209" s="20"/>
      <c r="AN1209" s="20"/>
      <c r="AO1209" s="20"/>
      <c r="AP1209" s="20"/>
      <c r="AQ1209" s="20"/>
      <c r="AS1209" s="9"/>
      <c r="AT1209" s="9"/>
      <c r="AU1209" s="10"/>
      <c r="AV1209" s="20"/>
      <c r="AW1209" s="20"/>
      <c r="AX1209" s="20"/>
      <c r="AY1209" s="20"/>
      <c r="AZ1209" s="20"/>
      <c r="BA1209" s="20"/>
      <c r="BB1209" s="20"/>
      <c r="BC1209" s="20"/>
      <c r="BE1209" s="20">
        <v>0.41137295081967212</v>
      </c>
      <c r="BF1209" s="9">
        <v>69</v>
      </c>
      <c r="BG1209" s="9">
        <v>67.0914458250042</v>
      </c>
      <c r="BH1209" s="9">
        <v>66.294103580604229</v>
      </c>
      <c r="BI1209" s="9">
        <v>36.686617110004889</v>
      </c>
      <c r="BJ1209" s="9">
        <v>68.291817951660107</v>
      </c>
      <c r="BK1209" s="9">
        <v>66.557108906757975</v>
      </c>
      <c r="BL1209" s="9">
        <v>64.502712969168726</v>
      </c>
      <c r="BM1209" s="9">
        <f ca="1"/>
        <v>66.143811458751301</v>
      </c>
      <c r="BN1209" s="9">
        <v>67.916592191004639</v>
      </c>
    </row>
    <row r="1210" spans="1:66" x14ac:dyDescent="0.25">
      <c r="A1210" s="6">
        <v>68.3</v>
      </c>
      <c r="B1210" s="7" t="b">
        <v>1</v>
      </c>
      <c r="U1210" s="9"/>
      <c r="V1210" s="9"/>
      <c r="W1210" s="10"/>
      <c r="X1210" s="20"/>
      <c r="Y1210" s="20"/>
      <c r="Z1210" s="20"/>
      <c r="AA1210" s="20"/>
      <c r="AB1210" s="20"/>
      <c r="AC1210" s="20"/>
      <c r="AD1210" s="20"/>
      <c r="AE1210" s="20"/>
      <c r="AG1210" s="9"/>
      <c r="AH1210" s="9"/>
      <c r="AI1210" s="10"/>
      <c r="AJ1210" s="20"/>
      <c r="AK1210" s="20"/>
      <c r="AL1210" s="20"/>
      <c r="AM1210" s="20"/>
      <c r="AN1210" s="20"/>
      <c r="AO1210" s="20"/>
      <c r="AP1210" s="20"/>
      <c r="AQ1210" s="20"/>
      <c r="AS1210" s="9"/>
      <c r="AT1210" s="9"/>
      <c r="AU1210" s="10"/>
      <c r="AV1210" s="20"/>
      <c r="AW1210" s="20"/>
      <c r="AX1210" s="20"/>
      <c r="AY1210" s="20"/>
      <c r="AZ1210" s="20"/>
      <c r="BA1210" s="20"/>
      <c r="BB1210" s="20"/>
      <c r="BC1210" s="20"/>
      <c r="BE1210" s="20">
        <v>0.41171448087431695</v>
      </c>
      <c r="BF1210" s="9">
        <v>69</v>
      </c>
      <c r="BG1210" s="9">
        <v>67.099805445629443</v>
      </c>
      <c r="BH1210" s="9">
        <v>66.302661603291199</v>
      </c>
      <c r="BI1210" s="9">
        <v>36.726794088320126</v>
      </c>
      <c r="BJ1210" s="9">
        <v>68.300023677881967</v>
      </c>
      <c r="BK1210" s="9">
        <v>66.565609376900454</v>
      </c>
      <c r="BL1210" s="9">
        <v>64.514439640339361</v>
      </c>
      <c r="BM1210" s="9">
        <f ca="1"/>
        <v>66.151437574494082</v>
      </c>
      <c r="BN1210" s="9">
        <v>67.926313840407147</v>
      </c>
    </row>
    <row r="1211" spans="1:66" x14ac:dyDescent="0.25">
      <c r="A1211" s="6">
        <v>68.099999999999994</v>
      </c>
      <c r="B1211" s="7" t="b">
        <v>1</v>
      </c>
      <c r="U1211" s="9"/>
      <c r="V1211" s="9"/>
      <c r="W1211" s="10"/>
      <c r="X1211" s="20"/>
      <c r="Y1211" s="20"/>
      <c r="Z1211" s="20"/>
      <c r="AA1211" s="20"/>
      <c r="AB1211" s="20"/>
      <c r="AC1211" s="20"/>
      <c r="AD1211" s="20"/>
      <c r="AE1211" s="20"/>
      <c r="AG1211" s="9"/>
      <c r="AH1211" s="9"/>
      <c r="AI1211" s="10"/>
      <c r="AJ1211" s="20"/>
      <c r="AK1211" s="20"/>
      <c r="AL1211" s="20"/>
      <c r="AM1211" s="20"/>
      <c r="AN1211" s="20"/>
      <c r="AO1211" s="20"/>
      <c r="AP1211" s="20"/>
      <c r="AQ1211" s="20"/>
      <c r="AS1211" s="9"/>
      <c r="AT1211" s="9"/>
      <c r="AU1211" s="10"/>
      <c r="AV1211" s="20"/>
      <c r="AW1211" s="20"/>
      <c r="AX1211" s="20"/>
      <c r="AY1211" s="20"/>
      <c r="AZ1211" s="20"/>
      <c r="BA1211" s="20"/>
      <c r="BB1211" s="20"/>
      <c r="BC1211" s="20"/>
      <c r="BE1211" s="20">
        <v>0.41205601092896177</v>
      </c>
      <c r="BF1211" s="9">
        <v>69</v>
      </c>
      <c r="BG1211" s="9">
        <v>67.108163429263954</v>
      </c>
      <c r="BH1211" s="9">
        <v>66.311219054581798</v>
      </c>
      <c r="BI1211" s="9">
        <v>36.766994398215246</v>
      </c>
      <c r="BJ1211" s="9">
        <v>68.308226175053633</v>
      </c>
      <c r="BK1211" s="9">
        <v>66.574108908396269</v>
      </c>
      <c r="BL1211" s="9">
        <v>64.526161448697337</v>
      </c>
      <c r="BM1211" s="9">
        <f ca="1"/>
        <v>66.159061821614998</v>
      </c>
      <c r="BN1211" s="9">
        <v>67.936032624716987</v>
      </c>
    </row>
    <row r="1212" spans="1:66" x14ac:dyDescent="0.25">
      <c r="A1212" s="6">
        <v>67.900000000000006</v>
      </c>
      <c r="B1212" s="7" t="b">
        <v>1</v>
      </c>
      <c r="U1212" s="9"/>
      <c r="V1212" s="9"/>
      <c r="W1212" s="10"/>
      <c r="X1212" s="20"/>
      <c r="Y1212" s="20"/>
      <c r="Z1212" s="20"/>
      <c r="AA1212" s="20"/>
      <c r="AB1212" s="20"/>
      <c r="AC1212" s="20"/>
      <c r="AD1212" s="20"/>
      <c r="AE1212" s="20"/>
      <c r="AG1212" s="9"/>
      <c r="AH1212" s="9"/>
      <c r="AI1212" s="10"/>
      <c r="AJ1212" s="20"/>
      <c r="AK1212" s="20"/>
      <c r="AL1212" s="20"/>
      <c r="AM1212" s="20"/>
      <c r="AN1212" s="20"/>
      <c r="AO1212" s="20"/>
      <c r="AP1212" s="20"/>
      <c r="AQ1212" s="20"/>
      <c r="AS1212" s="9"/>
      <c r="AT1212" s="9"/>
      <c r="AU1212" s="10"/>
      <c r="AV1212" s="20"/>
      <c r="AW1212" s="20"/>
      <c r="AX1212" s="20"/>
      <c r="AY1212" s="20"/>
      <c r="AZ1212" s="20"/>
      <c r="BA1212" s="20"/>
      <c r="BB1212" s="20"/>
      <c r="BC1212" s="20"/>
      <c r="BE1212" s="20">
        <v>0.41239754098360654</v>
      </c>
      <c r="BF1212" s="9">
        <v>69</v>
      </c>
      <c r="BG1212" s="9">
        <v>67.116519782983133</v>
      </c>
      <c r="BH1212" s="9">
        <v>66.319775941215369</v>
      </c>
      <c r="BI1212" s="9">
        <v>36.807218066804246</v>
      </c>
      <c r="BJ1212" s="9">
        <v>68.316425451309314</v>
      </c>
      <c r="BK1212" s="9">
        <v>66.582607508038635</v>
      </c>
      <c r="BL1212" s="9">
        <v>64.537878400287212</v>
      </c>
      <c r="BM1212" s="9">
        <f ca="1"/>
        <v>66.16668420581442</v>
      </c>
      <c r="BN1212" s="9">
        <v>67.945748550667446</v>
      </c>
    </row>
    <row r="1213" spans="1:66" x14ac:dyDescent="0.25">
      <c r="A1213" s="6">
        <v>67.7</v>
      </c>
      <c r="B1213" s="7" t="b">
        <v>1</v>
      </c>
      <c r="U1213" s="9"/>
      <c r="V1213" s="9"/>
      <c r="W1213" s="10"/>
      <c r="X1213" s="20"/>
      <c r="Y1213" s="20"/>
      <c r="Z1213" s="20"/>
      <c r="AA1213" s="20"/>
      <c r="AB1213" s="20"/>
      <c r="AC1213" s="20"/>
      <c r="AD1213" s="20"/>
      <c r="AE1213" s="20"/>
      <c r="AG1213" s="9"/>
      <c r="AH1213" s="9"/>
      <c r="AI1213" s="10"/>
      <c r="AJ1213" s="20"/>
      <c r="AK1213" s="20"/>
      <c r="AL1213" s="20"/>
      <c r="AM1213" s="20"/>
      <c r="AN1213" s="20"/>
      <c r="AO1213" s="20"/>
      <c r="AP1213" s="20"/>
      <c r="AQ1213" s="20"/>
      <c r="AS1213" s="9"/>
      <c r="AT1213" s="9"/>
      <c r="AU1213" s="10"/>
      <c r="AV1213" s="20"/>
      <c r="AW1213" s="20"/>
      <c r="AX1213" s="20"/>
      <c r="AY1213" s="20"/>
      <c r="AZ1213" s="20"/>
      <c r="BA1213" s="20"/>
      <c r="BB1213" s="20"/>
      <c r="BC1213" s="20"/>
      <c r="BE1213" s="20">
        <v>0.41273907103825136</v>
      </c>
      <c r="BF1213" s="9">
        <v>69</v>
      </c>
      <c r="BG1213" s="9">
        <v>67.124874513853229</v>
      </c>
      <c r="BH1213" s="9">
        <v>66.328332269925511</v>
      </c>
      <c r="BI1213" s="9">
        <v>36.847465121248405</v>
      </c>
      <c r="BJ1213" s="9">
        <v>68.324621514768623</v>
      </c>
      <c r="BK1213" s="9">
        <v>66.591105182613944</v>
      </c>
      <c r="BL1213" s="9">
        <v>64.549590501140955</v>
      </c>
      <c r="BM1213" s="9">
        <f ca="1"/>
        <v>66.174304732784364</v>
      </c>
      <c r="BN1213" s="9">
        <v>67.955461624980671</v>
      </c>
    </row>
    <row r="1214" spans="1:66" x14ac:dyDescent="0.25">
      <c r="A1214" s="6">
        <v>67.5</v>
      </c>
      <c r="B1214" s="7" t="b">
        <v>1</v>
      </c>
      <c r="U1214" s="9"/>
      <c r="V1214" s="9"/>
      <c r="W1214" s="10"/>
      <c r="X1214" s="20"/>
      <c r="Y1214" s="20"/>
      <c r="Z1214" s="20"/>
      <c r="AA1214" s="20"/>
      <c r="AB1214" s="20"/>
      <c r="AC1214" s="20"/>
      <c r="AD1214" s="20"/>
      <c r="AE1214" s="20"/>
      <c r="AG1214" s="9"/>
      <c r="AH1214" s="9"/>
      <c r="AI1214" s="10"/>
      <c r="AJ1214" s="20"/>
      <c r="AK1214" s="20"/>
      <c r="AL1214" s="20"/>
      <c r="AM1214" s="20"/>
      <c r="AN1214" s="20"/>
      <c r="AO1214" s="20"/>
      <c r="AP1214" s="20"/>
      <c r="AQ1214" s="20"/>
      <c r="AS1214" s="9"/>
      <c r="AT1214" s="9"/>
      <c r="AU1214" s="10"/>
      <c r="AV1214" s="20"/>
      <c r="AW1214" s="20"/>
      <c r="AX1214" s="20"/>
      <c r="AY1214" s="20"/>
      <c r="AZ1214" s="20"/>
      <c r="BA1214" s="20"/>
      <c r="BB1214" s="20"/>
      <c r="BC1214" s="20"/>
      <c r="BE1214" s="20">
        <v>0.41308060109289618</v>
      </c>
      <c r="BF1214" s="9">
        <v>69</v>
      </c>
      <c r="BG1214" s="9">
        <v>67.133227628931351</v>
      </c>
      <c r="BH1214" s="9">
        <v>66.336888047440112</v>
      </c>
      <c r="BI1214" s="9">
        <v>36.887735588756399</v>
      </c>
      <c r="BJ1214" s="9">
        <v>68.332814373536564</v>
      </c>
      <c r="BK1214" s="9">
        <v>66.599601938901827</v>
      </c>
      <c r="BL1214" s="9">
        <v>64.561297757278112</v>
      </c>
      <c r="BM1214" s="9">
        <f ca="1"/>
        <v>66.181923408208405</v>
      </c>
      <c r="BN1214" s="9">
        <v>67.965171854367753</v>
      </c>
    </row>
    <row r="1215" spans="1:66" x14ac:dyDescent="0.25">
      <c r="A1215" s="6">
        <v>67.3</v>
      </c>
      <c r="B1215" s="7" t="b">
        <v>1</v>
      </c>
      <c r="U1215" s="9"/>
      <c r="V1215" s="9"/>
      <c r="W1215" s="10"/>
      <c r="X1215" s="20"/>
      <c r="Y1215" s="20"/>
      <c r="Z1215" s="20"/>
      <c r="AA1215" s="20"/>
      <c r="AB1215" s="20"/>
      <c r="AC1215" s="20"/>
      <c r="AD1215" s="20"/>
      <c r="AE1215" s="20"/>
      <c r="AG1215" s="9"/>
      <c r="AH1215" s="9"/>
      <c r="AI1215" s="10"/>
      <c r="AJ1215" s="20"/>
      <c r="AK1215" s="20"/>
      <c r="AL1215" s="20"/>
      <c r="AM1215" s="20"/>
      <c r="AN1215" s="20"/>
      <c r="AO1215" s="20"/>
      <c r="AP1215" s="20"/>
      <c r="AQ1215" s="20"/>
      <c r="AS1215" s="9"/>
      <c r="AT1215" s="9"/>
      <c r="AU1215" s="10"/>
      <c r="AV1215" s="20"/>
      <c r="AW1215" s="20"/>
      <c r="AX1215" s="20"/>
      <c r="AY1215" s="20"/>
      <c r="AZ1215" s="20"/>
      <c r="BA1215" s="20"/>
      <c r="BB1215" s="20"/>
      <c r="BC1215" s="20"/>
      <c r="BE1215" s="20">
        <v>0.41342213114754101</v>
      </c>
      <c r="BF1215" s="9">
        <v>69</v>
      </c>
      <c r="BG1215" s="9">
        <v>67.141579135265559</v>
      </c>
      <c r="BH1215" s="9">
        <v>66.345443280481689</v>
      </c>
      <c r="BI1215" s="9">
        <v>36.928029496584379</v>
      </c>
      <c r="BJ1215" s="9">
        <v>68.341004035703605</v>
      </c>
      <c r="BK1215" s="9">
        <v>66.608097783675234</v>
      </c>
      <c r="BL1215" s="9">
        <v>64.573000174705754</v>
      </c>
      <c r="BM1215" s="9">
        <f ca="1"/>
        <v>66.18954023776179</v>
      </c>
      <c r="BN1215" s="9">
        <v>67.974879245528669</v>
      </c>
    </row>
    <row r="1216" spans="1:66" x14ac:dyDescent="0.25">
      <c r="A1216" s="6">
        <v>67.2</v>
      </c>
      <c r="B1216" s="7" t="b">
        <v>1</v>
      </c>
      <c r="U1216" s="9"/>
      <c r="V1216" s="9"/>
      <c r="W1216" s="10"/>
      <c r="X1216" s="20"/>
      <c r="Y1216" s="20"/>
      <c r="Z1216" s="20"/>
      <c r="AA1216" s="20"/>
      <c r="AB1216" s="20"/>
      <c r="AC1216" s="20"/>
      <c r="AD1216" s="20"/>
      <c r="AE1216" s="20"/>
      <c r="AG1216" s="9"/>
      <c r="AH1216" s="9"/>
      <c r="AI1216" s="10"/>
      <c r="AJ1216" s="20"/>
      <c r="AK1216" s="20"/>
      <c r="AL1216" s="20"/>
      <c r="AM1216" s="20"/>
      <c r="AN1216" s="20"/>
      <c r="AO1216" s="20"/>
      <c r="AP1216" s="20"/>
      <c r="AQ1216" s="20"/>
      <c r="AS1216" s="9"/>
      <c r="AT1216" s="9"/>
      <c r="AU1216" s="10"/>
      <c r="AV1216" s="20"/>
      <c r="AW1216" s="20"/>
      <c r="AX1216" s="20"/>
      <c r="AY1216" s="20"/>
      <c r="AZ1216" s="20"/>
      <c r="BA1216" s="20"/>
      <c r="BB1216" s="20"/>
      <c r="BC1216" s="20"/>
      <c r="BE1216" s="20">
        <v>0.41376366120218577</v>
      </c>
      <c r="BF1216" s="9">
        <v>69</v>
      </c>
      <c r="BG1216" s="9">
        <v>67.149929039894886</v>
      </c>
      <c r="BH1216" s="9">
        <v>66.353997975767001</v>
      </c>
      <c r="BI1216" s="9">
        <v>36.968346872036193</v>
      </c>
      <c r="BJ1216" s="9">
        <v>68.349190509345775</v>
      </c>
      <c r="BK1216" s="9">
        <v>66.616592723700364</v>
      </c>
      <c r="BL1216" s="9">
        <v>64.584697759418589</v>
      </c>
      <c r="BM1216" s="9">
        <f ca="1"/>
        <v>66.197155227111466</v>
      </c>
      <c r="BN1216" s="9">
        <v>67.984583805152468</v>
      </c>
    </row>
    <row r="1217" spans="1:66" x14ac:dyDescent="0.25">
      <c r="A1217" s="6">
        <v>65.3</v>
      </c>
      <c r="B1217" s="7" t="b">
        <v>1</v>
      </c>
      <c r="U1217" s="9"/>
      <c r="V1217" s="9"/>
      <c r="W1217" s="10"/>
      <c r="X1217" s="20"/>
      <c r="Y1217" s="20"/>
      <c r="Z1217" s="20"/>
      <c r="AA1217" s="20"/>
      <c r="AB1217" s="20"/>
      <c r="AC1217" s="20"/>
      <c r="AD1217" s="20"/>
      <c r="AE1217" s="20"/>
      <c r="AG1217" s="9"/>
      <c r="AH1217" s="9"/>
      <c r="AI1217" s="10"/>
      <c r="AJ1217" s="20"/>
      <c r="AK1217" s="20"/>
      <c r="AL1217" s="20"/>
      <c r="AM1217" s="20"/>
      <c r="AN1217" s="20"/>
      <c r="AO1217" s="20"/>
      <c r="AP1217" s="20"/>
      <c r="AQ1217" s="20"/>
      <c r="AS1217" s="9"/>
      <c r="AT1217" s="9"/>
      <c r="AU1217" s="10"/>
      <c r="AV1217" s="20"/>
      <c r="AW1217" s="20"/>
      <c r="AX1217" s="20"/>
      <c r="AY1217" s="20"/>
      <c r="AZ1217" s="20"/>
      <c r="BA1217" s="20"/>
      <c r="BB1217" s="20"/>
      <c r="BC1217" s="20"/>
      <c r="BE1217" s="20">
        <v>0.4141051912568306</v>
      </c>
      <c r="BF1217" s="9">
        <v>69</v>
      </c>
      <c r="BG1217" s="9">
        <v>67.158277349849413</v>
      </c>
      <c r="BH1217" s="9">
        <v>66.36255214000748</v>
      </c>
      <c r="BI1217" s="9">
        <v>37.008687742463366</v>
      </c>
      <c r="BJ1217" s="9">
        <v>68.357373802524691</v>
      </c>
      <c r="BK1217" s="9">
        <v>66.625086765736867</v>
      </c>
      <c r="BL1217" s="9">
        <v>64.59639051739893</v>
      </c>
      <c r="BM1217" s="9">
        <f ca="1"/>
        <v>66.204768381916082</v>
      </c>
      <c r="BN1217" s="9">
        <v>67.994285539917172</v>
      </c>
    </row>
    <row r="1218" spans="1:66" x14ac:dyDescent="0.25">
      <c r="A1218" s="6">
        <v>66.900000000000006</v>
      </c>
      <c r="B1218" s="7" t="b">
        <v>1</v>
      </c>
      <c r="U1218" s="9"/>
      <c r="V1218" s="9"/>
      <c r="W1218" s="10"/>
      <c r="X1218" s="20"/>
      <c r="Y1218" s="20"/>
      <c r="Z1218" s="20"/>
      <c r="AA1218" s="20"/>
      <c r="AB1218" s="20"/>
      <c r="AC1218" s="20"/>
      <c r="AD1218" s="20"/>
      <c r="AE1218" s="20"/>
      <c r="AG1218" s="9"/>
      <c r="AH1218" s="9"/>
      <c r="AI1218" s="10"/>
      <c r="AJ1218" s="20"/>
      <c r="AK1218" s="20"/>
      <c r="AL1218" s="20"/>
      <c r="AM1218" s="20"/>
      <c r="AN1218" s="20"/>
      <c r="AO1218" s="20"/>
      <c r="AP1218" s="20"/>
      <c r="AQ1218" s="20"/>
      <c r="AS1218" s="9"/>
      <c r="AT1218" s="9"/>
      <c r="AU1218" s="10"/>
      <c r="AV1218" s="20"/>
      <c r="AW1218" s="20"/>
      <c r="AX1218" s="20"/>
      <c r="AY1218" s="20"/>
      <c r="AZ1218" s="20"/>
      <c r="BA1218" s="20"/>
      <c r="BB1218" s="20"/>
      <c r="BC1218" s="20"/>
      <c r="BE1218" s="20">
        <v>0.41444672131147542</v>
      </c>
      <c r="BF1218" s="9">
        <v>69.099999999999994</v>
      </c>
      <c r="BG1218" s="9">
        <v>67.16662407215027</v>
      </c>
      <c r="BH1218" s="9">
        <v>66.371105779908987</v>
      </c>
      <c r="BI1218" s="9">
        <v>37.049052135265313</v>
      </c>
      <c r="BJ1218" s="9">
        <v>68.365553923287607</v>
      </c>
      <c r="BK1218" s="9">
        <v>66.633579916537741</v>
      </c>
      <c r="BL1218" s="9">
        <v>64.608078454616759</v>
      </c>
      <c r="BM1218" s="9">
        <f ca="1"/>
        <v>66.212379707826045</v>
      </c>
      <c r="BN1218" s="9">
        <v>68.003984456489917</v>
      </c>
    </row>
    <row r="1219" spans="1:66" x14ac:dyDescent="0.25">
      <c r="A1219" s="6">
        <v>66.7</v>
      </c>
      <c r="B1219" s="7" t="b">
        <v>1</v>
      </c>
      <c r="U1219" s="9"/>
      <c r="V1219" s="9"/>
      <c r="W1219" s="10"/>
      <c r="X1219" s="20"/>
      <c r="Y1219" s="20"/>
      <c r="Z1219" s="20"/>
      <c r="AA1219" s="20"/>
      <c r="AB1219" s="20"/>
      <c r="AC1219" s="20"/>
      <c r="AD1219" s="20"/>
      <c r="AE1219" s="20"/>
      <c r="AG1219" s="9"/>
      <c r="AH1219" s="9"/>
      <c r="AI1219" s="10"/>
      <c r="AJ1219" s="20"/>
      <c r="AK1219" s="20"/>
      <c r="AL1219" s="20"/>
      <c r="AM1219" s="20"/>
      <c r="AN1219" s="20"/>
      <c r="AO1219" s="20"/>
      <c r="AP1219" s="20"/>
      <c r="AQ1219" s="20"/>
      <c r="AS1219" s="9"/>
      <c r="AT1219" s="9"/>
      <c r="AU1219" s="10"/>
      <c r="AV1219" s="20"/>
      <c r="AW1219" s="20"/>
      <c r="AX1219" s="20"/>
      <c r="AY1219" s="20"/>
      <c r="AZ1219" s="20"/>
      <c r="BA1219" s="20"/>
      <c r="BB1219" s="20"/>
      <c r="BC1219" s="20"/>
      <c r="BE1219" s="20">
        <v>0.41478825136612024</v>
      </c>
      <c r="BF1219" s="9">
        <v>69.099999999999994</v>
      </c>
      <c r="BG1219" s="9">
        <v>67.174969213809717</v>
      </c>
      <c r="BH1219" s="9">
        <v>66.379658902171997</v>
      </c>
      <c r="BI1219" s="9">
        <v>37.089440077889371</v>
      </c>
      <c r="BJ1219" s="9">
        <v>68.373730879667505</v>
      </c>
      <c r="BK1219" s="9">
        <v>66.642072182849432</v>
      </c>
      <c r="BL1219" s="9">
        <v>64.619761577029777</v>
      </c>
      <c r="BM1219" s="9">
        <f ca="1"/>
        <v>66.219989210483547</v>
      </c>
      <c r="BN1219" s="9">
        <v>68.013680561526954</v>
      </c>
    </row>
    <row r="1220" spans="1:66" x14ac:dyDescent="0.25">
      <c r="A1220" s="6">
        <v>66.5</v>
      </c>
      <c r="B1220" s="7" t="b">
        <v>1</v>
      </c>
      <c r="U1220" s="9"/>
      <c r="V1220" s="9"/>
      <c r="W1220" s="10"/>
      <c r="X1220" s="20"/>
      <c r="Y1220" s="20"/>
      <c r="Z1220" s="20"/>
      <c r="AA1220" s="20"/>
      <c r="AB1220" s="20"/>
      <c r="AC1220" s="20"/>
      <c r="AD1220" s="20"/>
      <c r="AE1220" s="20"/>
      <c r="AG1220" s="9"/>
      <c r="AH1220" s="9"/>
      <c r="AI1220" s="10"/>
      <c r="AJ1220" s="20"/>
      <c r="AK1220" s="20"/>
      <c r="AL1220" s="20"/>
      <c r="AM1220" s="20"/>
      <c r="AN1220" s="20"/>
      <c r="AO1220" s="20"/>
      <c r="AP1220" s="20"/>
      <c r="AQ1220" s="20"/>
      <c r="AS1220" s="9"/>
      <c r="AT1220" s="9"/>
      <c r="AU1220" s="10"/>
      <c r="AV1220" s="20"/>
      <c r="AW1220" s="20"/>
      <c r="AX1220" s="20"/>
      <c r="AY1220" s="20"/>
      <c r="AZ1220" s="20"/>
      <c r="BA1220" s="20"/>
      <c r="BB1220" s="20"/>
      <c r="BC1220" s="20"/>
      <c r="BE1220" s="20">
        <v>0.41512978142076501</v>
      </c>
      <c r="BF1220" s="9">
        <v>69.099999999999994</v>
      </c>
      <c r="BG1220" s="9">
        <v>67.183312781831177</v>
      </c>
      <c r="BH1220" s="9">
        <v>66.388211513491584</v>
      </c>
      <c r="BI1220" s="9">
        <v>37.129851597830942</v>
      </c>
      <c r="BJ1220" s="9">
        <v>68.381904679683061</v>
      </c>
      <c r="BK1220" s="9">
        <v>66.650563571411908</v>
      </c>
      <c r="BL1220" s="9">
        <v>64.63143989058338</v>
      </c>
      <c r="BM1220" s="9">
        <f ca="1"/>
        <v>66.227596895522638</v>
      </c>
      <c r="BN1220" s="9">
        <v>68.02337386167369</v>
      </c>
    </row>
    <row r="1221" spans="1:66" x14ac:dyDescent="0.25">
      <c r="A1221" s="6">
        <v>66.3</v>
      </c>
      <c r="B1221" s="7" t="b">
        <v>1</v>
      </c>
      <c r="U1221" s="9"/>
      <c r="V1221" s="9"/>
      <c r="W1221" s="10"/>
      <c r="X1221" s="20"/>
      <c r="Y1221" s="20"/>
      <c r="Z1221" s="20"/>
      <c r="AA1221" s="20"/>
      <c r="AB1221" s="20"/>
      <c r="AC1221" s="20"/>
      <c r="AD1221" s="20"/>
      <c r="AE1221" s="20"/>
      <c r="AG1221" s="9"/>
      <c r="AH1221" s="9"/>
      <c r="AI1221" s="10"/>
      <c r="AJ1221" s="20"/>
      <c r="AK1221" s="20"/>
      <c r="AL1221" s="20"/>
      <c r="AM1221" s="20"/>
      <c r="AN1221" s="20"/>
      <c r="AO1221" s="20"/>
      <c r="AP1221" s="20"/>
      <c r="AQ1221" s="20"/>
      <c r="AS1221" s="9"/>
      <c r="AT1221" s="9"/>
      <c r="AU1221" s="10"/>
      <c r="AV1221" s="20"/>
      <c r="AW1221" s="20"/>
      <c r="AX1221" s="20"/>
      <c r="AY1221" s="20"/>
      <c r="AZ1221" s="20"/>
      <c r="BA1221" s="20"/>
      <c r="BB1221" s="20"/>
      <c r="BC1221" s="20"/>
      <c r="BE1221" s="20">
        <v>0.41547131147540983</v>
      </c>
      <c r="BF1221" s="9">
        <v>69.099999999999994</v>
      </c>
      <c r="BG1221" s="9">
        <v>67.191654783209259</v>
      </c>
      <c r="BH1221" s="9">
        <v>66.396763620557579</v>
      </c>
      <c r="BI1221" s="9">
        <v>37.170286722633627</v>
      </c>
      <c r="BJ1221" s="9">
        <v>68.390075331338878</v>
      </c>
      <c r="BK1221" s="9">
        <v>66.659054088958655</v>
      </c>
      <c r="BL1221" s="9">
        <v>64.643113401210798</v>
      </c>
      <c r="BM1221" s="9">
        <f ca="1"/>
        <v>66.235202768569224</v>
      </c>
      <c r="BN1221" s="9">
        <v>68.033064363564733</v>
      </c>
    </row>
    <row r="1222" spans="1:66" x14ac:dyDescent="0.25">
      <c r="A1222" s="6">
        <v>75.5</v>
      </c>
      <c r="B1222" s="7" t="b">
        <v>1</v>
      </c>
      <c r="U1222" s="9"/>
      <c r="V1222" s="9"/>
      <c r="W1222" s="10"/>
      <c r="X1222" s="20"/>
      <c r="Y1222" s="20"/>
      <c r="Z1222" s="20"/>
      <c r="AA1222" s="20"/>
      <c r="AB1222" s="20"/>
      <c r="AC1222" s="20"/>
      <c r="AD1222" s="20"/>
      <c r="AE1222" s="20"/>
      <c r="AG1222" s="9"/>
      <c r="AH1222" s="9"/>
      <c r="AI1222" s="10"/>
      <c r="AJ1222" s="20"/>
      <c r="AK1222" s="20"/>
      <c r="AL1222" s="20"/>
      <c r="AM1222" s="20"/>
      <c r="AN1222" s="20"/>
      <c r="AO1222" s="20"/>
      <c r="AP1222" s="20"/>
      <c r="AQ1222" s="20"/>
      <c r="AS1222" s="9"/>
      <c r="AT1222" s="9"/>
      <c r="AU1222" s="10"/>
      <c r="AV1222" s="20"/>
      <c r="AW1222" s="20"/>
      <c r="AX1222" s="20"/>
      <c r="AY1222" s="20"/>
      <c r="AZ1222" s="20"/>
      <c r="BA1222" s="20"/>
      <c r="BB1222" s="20"/>
      <c r="BC1222" s="20"/>
      <c r="BE1222" s="20">
        <v>0.41581284153005466</v>
      </c>
      <c r="BF1222" s="9">
        <v>69.099999999999994</v>
      </c>
      <c r="BG1222" s="9">
        <v>67.19999522492985</v>
      </c>
      <c r="BH1222" s="9">
        <v>66.40531523005437</v>
      </c>
      <c r="BI1222" s="9">
        <v>37.210745479889326</v>
      </c>
      <c r="BJ1222" s="9">
        <v>68.398242842625322</v>
      </c>
      <c r="BK1222" s="9">
        <v>66.667543742216708</v>
      </c>
      <c r="BL1222" s="9">
        <v>64.65478211483304</v>
      </c>
      <c r="BM1222" s="9">
        <f ca="1"/>
        <v>66.242806835241083</v>
      </c>
      <c r="BN1222" s="9">
        <v>68.042752073823948</v>
      </c>
    </row>
    <row r="1223" spans="1:66" x14ac:dyDescent="0.25">
      <c r="A1223" s="6">
        <v>75.400000000000006</v>
      </c>
      <c r="B1223" s="7" t="b">
        <v>1</v>
      </c>
      <c r="U1223" s="9"/>
      <c r="V1223" s="9"/>
      <c r="W1223" s="10"/>
      <c r="X1223" s="20"/>
      <c r="Y1223" s="20"/>
      <c r="Z1223" s="20"/>
      <c r="AA1223" s="20"/>
      <c r="AB1223" s="20"/>
      <c r="AC1223" s="20"/>
      <c r="AD1223" s="20"/>
      <c r="AE1223" s="20"/>
      <c r="AG1223" s="9"/>
      <c r="AH1223" s="9"/>
      <c r="AI1223" s="10"/>
      <c r="AJ1223" s="20"/>
      <c r="AK1223" s="20"/>
      <c r="AL1223" s="20"/>
      <c r="AM1223" s="20"/>
      <c r="AN1223" s="20"/>
      <c r="AO1223" s="20"/>
      <c r="AP1223" s="20"/>
      <c r="AQ1223" s="20"/>
      <c r="AS1223" s="9"/>
      <c r="AT1223" s="9"/>
      <c r="AU1223" s="10"/>
      <c r="AV1223" s="20"/>
      <c r="AW1223" s="20"/>
      <c r="AX1223" s="20"/>
      <c r="AY1223" s="20"/>
      <c r="AZ1223" s="20"/>
      <c r="BA1223" s="20"/>
      <c r="BB1223" s="20"/>
      <c r="BC1223" s="20"/>
      <c r="BE1223" s="20">
        <v>0.41615437158469948</v>
      </c>
      <c r="BF1223" s="9">
        <v>69.099999999999994</v>
      </c>
      <c r="BG1223" s="9">
        <v>67.208334113970139</v>
      </c>
      <c r="BH1223" s="9">
        <v>66.413866348661188</v>
      </c>
      <c r="BI1223" s="9">
        <v>37.251227897238351</v>
      </c>
      <c r="BJ1223" s="9">
        <v>68.406407221518791</v>
      </c>
      <c r="BK1223" s="9">
        <v>66.676032537906721</v>
      </c>
      <c r="BL1223" s="9">
        <v>64.666446037358966</v>
      </c>
      <c r="BM1223" s="9">
        <f ca="1"/>
        <v>66.250409101147937</v>
      </c>
      <c r="BN1223" s="9">
        <v>68.052436999064483</v>
      </c>
    </row>
    <row r="1224" spans="1:66" x14ac:dyDescent="0.25">
      <c r="A1224" s="6">
        <v>75.3</v>
      </c>
      <c r="B1224" s="7" t="b">
        <v>1</v>
      </c>
      <c r="U1224" s="9"/>
      <c r="V1224" s="9"/>
      <c r="W1224" s="10"/>
      <c r="X1224" s="20"/>
      <c r="Y1224" s="20"/>
      <c r="Z1224" s="20"/>
      <c r="AA1224" s="20"/>
      <c r="AB1224" s="20"/>
      <c r="AC1224" s="20"/>
      <c r="AD1224" s="20"/>
      <c r="AE1224" s="20"/>
      <c r="AG1224" s="9"/>
      <c r="AH1224" s="9"/>
      <c r="AI1224" s="10"/>
      <c r="AJ1224" s="20"/>
      <c r="AK1224" s="20"/>
      <c r="AL1224" s="20"/>
      <c r="AM1224" s="20"/>
      <c r="AN1224" s="20"/>
      <c r="AO1224" s="20"/>
      <c r="AP1224" s="20"/>
      <c r="AQ1224" s="20"/>
      <c r="AS1224" s="9"/>
      <c r="AT1224" s="9"/>
      <c r="AU1224" s="10"/>
      <c r="AV1224" s="20"/>
      <c r="AW1224" s="20"/>
      <c r="AX1224" s="20"/>
      <c r="AY1224" s="20"/>
      <c r="AZ1224" s="20"/>
      <c r="BA1224" s="20"/>
      <c r="BB1224" s="20"/>
      <c r="BC1224" s="20"/>
      <c r="BE1224" s="20">
        <v>0.41649590163934425</v>
      </c>
      <c r="BF1224" s="9">
        <v>69.099999999999994</v>
      </c>
      <c r="BG1224" s="9">
        <v>67.216671457298631</v>
      </c>
      <c r="BH1224" s="9">
        <v>66.422416983052031</v>
      </c>
      <c r="BI1224" s="9">
        <v>37.291734002369495</v>
      </c>
      <c r="BJ1224" s="9">
        <v>68.414568475981582</v>
      </c>
      <c r="BK1224" s="9">
        <v>66.684520482743054</v>
      </c>
      <c r="BL1224" s="9">
        <v>64.678105174685285</v>
      </c>
      <c r="BM1224" s="9">
        <f ca="1"/>
        <v>66.258009571891492</v>
      </c>
      <c r="BN1224" s="9">
        <v>68.062119145888801</v>
      </c>
    </row>
    <row r="1225" spans="1:66" x14ac:dyDescent="0.25">
      <c r="A1225" s="6">
        <v>75.099999999999994</v>
      </c>
      <c r="B1225" s="7" t="b">
        <v>1</v>
      </c>
      <c r="U1225" s="9"/>
      <c r="V1225" s="9"/>
      <c r="W1225" s="10"/>
      <c r="X1225" s="20"/>
      <c r="Y1225" s="20"/>
      <c r="Z1225" s="20"/>
      <c r="AA1225" s="20"/>
      <c r="AB1225" s="20"/>
      <c r="AC1225" s="20"/>
      <c r="AD1225" s="20"/>
      <c r="AE1225" s="20"/>
      <c r="AG1225" s="9"/>
      <c r="AH1225" s="9"/>
      <c r="AI1225" s="10"/>
      <c r="AJ1225" s="20"/>
      <c r="AK1225" s="20"/>
      <c r="AL1225" s="20"/>
      <c r="AM1225" s="20"/>
      <c r="AN1225" s="20"/>
      <c r="AO1225" s="20"/>
      <c r="AP1225" s="20"/>
      <c r="AQ1225" s="20"/>
      <c r="AS1225" s="9"/>
      <c r="AT1225" s="9"/>
      <c r="AU1225" s="10"/>
      <c r="AV1225" s="20"/>
      <c r="AW1225" s="20"/>
      <c r="AX1225" s="20"/>
      <c r="AY1225" s="20"/>
      <c r="AZ1225" s="20"/>
      <c r="BA1225" s="20"/>
      <c r="BB1225" s="20"/>
      <c r="BC1225" s="20"/>
      <c r="BE1225" s="20">
        <v>0.41683743169398907</v>
      </c>
      <c r="BF1225" s="9">
        <v>69.099999999999994</v>
      </c>
      <c r="BG1225" s="9">
        <v>67.225007261875248</v>
      </c>
      <c r="BH1225" s="9">
        <v>66.430967139895699</v>
      </c>
      <c r="BI1225" s="9">
        <v>37.332263823020227</v>
      </c>
      <c r="BJ1225" s="9">
        <v>68.42272661396207</v>
      </c>
      <c r="BK1225" s="9">
        <v>66.693007583433683</v>
      </c>
      <c r="BL1225" s="9">
        <v>64.689759532696684</v>
      </c>
      <c r="BM1225" s="9">
        <f ca="1"/>
        <v>66.265608253065466</v>
      </c>
      <c r="BN1225" s="9">
        <v>68.07179852088872</v>
      </c>
    </row>
    <row r="1226" spans="1:66" x14ac:dyDescent="0.25">
      <c r="A1226" s="6">
        <v>74.7</v>
      </c>
      <c r="B1226" s="7" t="b">
        <v>1</v>
      </c>
      <c r="U1226" s="9"/>
      <c r="V1226" s="9"/>
      <c r="W1226" s="10"/>
      <c r="X1226" s="20"/>
      <c r="Y1226" s="20"/>
      <c r="Z1226" s="20"/>
      <c r="AA1226" s="20"/>
      <c r="AB1226" s="20"/>
      <c r="AC1226" s="20"/>
      <c r="AD1226" s="20"/>
      <c r="AE1226" s="20"/>
      <c r="AG1226" s="9"/>
      <c r="AH1226" s="9"/>
      <c r="AI1226" s="10"/>
      <c r="AJ1226" s="20"/>
      <c r="AK1226" s="20"/>
      <c r="AL1226" s="20"/>
      <c r="AM1226" s="20"/>
      <c r="AN1226" s="20"/>
      <c r="AO1226" s="20"/>
      <c r="AP1226" s="20"/>
      <c r="AQ1226" s="20"/>
      <c r="AS1226" s="9"/>
      <c r="AT1226" s="9"/>
      <c r="AU1226" s="10"/>
      <c r="AV1226" s="20"/>
      <c r="AW1226" s="20"/>
      <c r="AX1226" s="20"/>
      <c r="AY1226" s="20"/>
      <c r="AZ1226" s="20"/>
      <c r="BA1226" s="20"/>
      <c r="BB1226" s="20"/>
      <c r="BC1226" s="20"/>
      <c r="BE1226" s="20">
        <v>0.41717896174863389</v>
      </c>
      <c r="BF1226" s="9">
        <v>69.099999999999994</v>
      </c>
      <c r="BG1226" s="9">
        <v>67.233341534651345</v>
      </c>
      <c r="BH1226" s="9">
        <v>66.439516825855804</v>
      </c>
      <c r="BI1226" s="9">
        <v>37.372817386976728</v>
      </c>
      <c r="BJ1226" s="9">
        <v>68.43088164339477</v>
      </c>
      <c r="BK1226" s="9">
        <v>66.70149384668035</v>
      </c>
      <c r="BL1226" s="9">
        <v>64.701409117265726</v>
      </c>
      <c r="BM1226" s="9">
        <f ca="1"/>
        <v>66.273205150255578</v>
      </c>
      <c r="BN1226" s="9">
        <v>68.081475130645501</v>
      </c>
    </row>
    <row r="1227" spans="1:66" x14ac:dyDescent="0.25">
      <c r="A1227" s="6">
        <v>74.099999999999994</v>
      </c>
      <c r="B1227" s="7" t="b">
        <v>1</v>
      </c>
      <c r="U1227" s="9"/>
      <c r="V1227" s="9"/>
      <c r="W1227" s="10"/>
      <c r="X1227" s="20"/>
      <c r="Y1227" s="20"/>
      <c r="Z1227" s="20"/>
      <c r="AA1227" s="20"/>
      <c r="AB1227" s="20"/>
      <c r="AC1227" s="20"/>
      <c r="AD1227" s="20"/>
      <c r="AE1227" s="20"/>
      <c r="AG1227" s="9"/>
      <c r="AH1227" s="9"/>
      <c r="AI1227" s="10"/>
      <c r="AJ1227" s="20"/>
      <c r="AK1227" s="20"/>
      <c r="AL1227" s="20"/>
      <c r="AM1227" s="20"/>
      <c r="AN1227" s="20"/>
      <c r="AO1227" s="20"/>
      <c r="AP1227" s="20"/>
      <c r="AQ1227" s="20"/>
      <c r="AS1227" s="9"/>
      <c r="AT1227" s="9"/>
      <c r="AU1227" s="10"/>
      <c r="AV1227" s="20"/>
      <c r="AW1227" s="20"/>
      <c r="AX1227" s="20"/>
      <c r="AY1227" s="20"/>
      <c r="AZ1227" s="20"/>
      <c r="BA1227" s="20"/>
      <c r="BB1227" s="20"/>
      <c r="BC1227" s="20"/>
      <c r="BE1227" s="20">
        <v>0.41752049180327871</v>
      </c>
      <c r="BF1227" s="9">
        <v>69.099999999999994</v>
      </c>
      <c r="BG1227" s="9">
        <v>67.241674282569704</v>
      </c>
      <c r="BH1227" s="9">
        <v>66.448066047590956</v>
      </c>
      <c r="BI1227" s="9">
        <v>37.413394722074074</v>
      </c>
      <c r="BJ1227" s="9">
        <v>68.439033572200273</v>
      </c>
      <c r="BK1227" s="9">
        <v>66.709979279178611</v>
      </c>
      <c r="BL1227" s="9">
        <v>64.713053934253011</v>
      </c>
      <c r="BM1227" s="9">
        <f ca="1"/>
        <v>66.280800269039659</v>
      </c>
      <c r="BN1227" s="9">
        <v>68.09114898172983</v>
      </c>
    </row>
    <row r="1228" spans="1:66" x14ac:dyDescent="0.25">
      <c r="A1228" s="6">
        <v>73.3</v>
      </c>
      <c r="B1228" s="7" t="b">
        <v>1</v>
      </c>
      <c r="U1228" s="9"/>
      <c r="V1228" s="9"/>
      <c r="W1228" s="10"/>
      <c r="X1228" s="20"/>
      <c r="Y1228" s="20"/>
      <c r="Z1228" s="20"/>
      <c r="AA1228" s="20"/>
      <c r="AB1228" s="20"/>
      <c r="AC1228" s="20"/>
      <c r="AD1228" s="20"/>
      <c r="AE1228" s="20"/>
      <c r="AG1228" s="9"/>
      <c r="AH1228" s="9"/>
      <c r="AI1228" s="10"/>
      <c r="AJ1228" s="20"/>
      <c r="AK1228" s="20"/>
      <c r="AL1228" s="20"/>
      <c r="AM1228" s="20"/>
      <c r="AN1228" s="20"/>
      <c r="AO1228" s="20"/>
      <c r="AP1228" s="20"/>
      <c r="AQ1228" s="20"/>
      <c r="AS1228" s="9"/>
      <c r="AT1228" s="9"/>
      <c r="AU1228" s="10"/>
      <c r="AV1228" s="20"/>
      <c r="AW1228" s="20"/>
      <c r="AX1228" s="20"/>
      <c r="AY1228" s="20"/>
      <c r="AZ1228" s="20"/>
      <c r="BA1228" s="20"/>
      <c r="BB1228" s="20"/>
      <c r="BC1228" s="20"/>
      <c r="BE1228" s="20">
        <v>0.41786202185792348</v>
      </c>
      <c r="BF1228" s="9">
        <v>69.2</v>
      </c>
      <c r="BG1228" s="9">
        <v>67.250005512564698</v>
      </c>
      <c r="BH1228" s="9">
        <v>66.45661481175469</v>
      </c>
      <c r="BI1228" s="9">
        <v>37.453995856196293</v>
      </c>
      <c r="BJ1228" s="9">
        <v>68.447182408285443</v>
      </c>
      <c r="BK1228" s="9">
        <v>66.718463887617759</v>
      </c>
      <c r="BL1228" s="9">
        <v>64.724693989507131</v>
      </c>
      <c r="BM1228" s="9">
        <f ca="1"/>
        <v>66.288393614987598</v>
      </c>
      <c r="BN1228" s="9">
        <v>68.10082008070188</v>
      </c>
    </row>
    <row r="1229" spans="1:66" x14ac:dyDescent="0.25">
      <c r="A1229" s="6">
        <v>72.7</v>
      </c>
      <c r="B1229" s="7" t="b">
        <v>1</v>
      </c>
      <c r="U1229" s="9"/>
      <c r="V1229" s="9"/>
      <c r="W1229" s="10"/>
      <c r="X1229" s="20"/>
      <c r="Y1229" s="20"/>
      <c r="Z1229" s="20"/>
      <c r="AA1229" s="20"/>
      <c r="AB1229" s="20"/>
      <c r="AC1229" s="20"/>
      <c r="AD1229" s="20"/>
      <c r="AE1229" s="20"/>
      <c r="AG1229" s="9"/>
      <c r="AH1229" s="9"/>
      <c r="AI1229" s="10"/>
      <c r="AJ1229" s="20"/>
      <c r="AK1229" s="20"/>
      <c r="AL1229" s="20"/>
      <c r="AM1229" s="20"/>
      <c r="AN1229" s="20"/>
      <c r="AO1229" s="20"/>
      <c r="AP1229" s="20"/>
      <c r="AQ1229" s="20"/>
      <c r="AS1229" s="9"/>
      <c r="AT1229" s="9"/>
      <c r="AU1229" s="10"/>
      <c r="AV1229" s="20"/>
      <c r="AW1229" s="20"/>
      <c r="AX1229" s="20"/>
      <c r="AY1229" s="20"/>
      <c r="AZ1229" s="20"/>
      <c r="BA1229" s="20"/>
      <c r="BB1229" s="20"/>
      <c r="BC1229" s="20"/>
      <c r="BE1229" s="20">
        <v>0.41820355191256831</v>
      </c>
      <c r="BF1229" s="9">
        <v>69.2</v>
      </c>
      <c r="BG1229" s="9">
        <v>67.258335231562214</v>
      </c>
      <c r="BH1229" s="9">
        <v>66.465163124995371</v>
      </c>
      <c r="BI1229" s="9">
        <v>37.494620817276555</v>
      </c>
      <c r="BJ1229" s="9">
        <v>68.455328159543342</v>
      </c>
      <c r="BK1229" s="9">
        <v>66.726947678681029</v>
      </c>
      <c r="BL1229" s="9">
        <v>64.736329288864738</v>
      </c>
      <c r="BM1229" s="9">
        <f ca="1"/>
        <v>66.295985193661508</v>
      </c>
      <c r="BN1229" s="9">
        <v>68.110488434111375</v>
      </c>
    </row>
    <row r="1230" spans="1:66" x14ac:dyDescent="0.25">
      <c r="A1230" s="6">
        <v>72.400000000000006</v>
      </c>
      <c r="B1230" s="7" t="b">
        <v>1</v>
      </c>
      <c r="U1230" s="9"/>
      <c r="V1230" s="9"/>
      <c r="W1230" s="10"/>
      <c r="X1230" s="20"/>
      <c r="Y1230" s="20"/>
      <c r="Z1230" s="20"/>
      <c r="AA1230" s="20"/>
      <c r="AB1230" s="20"/>
      <c r="AC1230" s="20"/>
      <c r="AD1230" s="20"/>
      <c r="AE1230" s="20"/>
      <c r="AG1230" s="9"/>
      <c r="AH1230" s="9"/>
      <c r="AI1230" s="10"/>
      <c r="AJ1230" s="20"/>
      <c r="AK1230" s="20"/>
      <c r="AL1230" s="20"/>
      <c r="AM1230" s="20"/>
      <c r="AN1230" s="20"/>
      <c r="AO1230" s="20"/>
      <c r="AP1230" s="20"/>
      <c r="AQ1230" s="20"/>
      <c r="AS1230" s="9"/>
      <c r="AT1230" s="9"/>
      <c r="AU1230" s="10"/>
      <c r="AV1230" s="20"/>
      <c r="AW1230" s="20"/>
      <c r="AX1230" s="20"/>
      <c r="AY1230" s="20"/>
      <c r="AZ1230" s="20"/>
      <c r="BA1230" s="20"/>
      <c r="BB1230" s="20"/>
      <c r="BC1230" s="20"/>
      <c r="BE1230" s="20">
        <v>0.41854508196721313</v>
      </c>
      <c r="BF1230" s="9">
        <v>69.2</v>
      </c>
      <c r="BG1230" s="9">
        <v>67.266663446479768</v>
      </c>
      <c r="BH1230" s="9">
        <v>66.47371099395663</v>
      </c>
      <c r="BI1230" s="9">
        <v>37.535269633297155</v>
      </c>
      <c r="BJ1230" s="9">
        <v>68.463470833853435</v>
      </c>
      <c r="BK1230" s="9">
        <v>66.735430659045477</v>
      </c>
      <c r="BL1230" s="9">
        <v>64.747959838150578</v>
      </c>
      <c r="BM1230" s="9">
        <f ca="1"/>
        <v>66.303575010615603</v>
      </c>
      <c r="BN1230" s="9">
        <v>68.120154048497596</v>
      </c>
    </row>
    <row r="1231" spans="1:66" x14ac:dyDescent="0.25">
      <c r="A1231" s="6">
        <v>72.2</v>
      </c>
      <c r="B1231" s="7" t="b">
        <v>1</v>
      </c>
      <c r="U1231" s="9"/>
      <c r="V1231" s="9"/>
      <c r="W1231" s="10"/>
      <c r="X1231" s="20"/>
      <c r="Y1231" s="20"/>
      <c r="Z1231" s="20"/>
      <c r="AA1231" s="20"/>
      <c r="AB1231" s="20"/>
      <c r="AC1231" s="20"/>
      <c r="AD1231" s="20"/>
      <c r="AE1231" s="20"/>
      <c r="AG1231" s="9"/>
      <c r="AH1231" s="9"/>
      <c r="AI1231" s="10"/>
      <c r="AJ1231" s="20"/>
      <c r="AK1231" s="20"/>
      <c r="AL1231" s="20"/>
      <c r="AM1231" s="20"/>
      <c r="AN1231" s="20"/>
      <c r="AO1231" s="20"/>
      <c r="AP1231" s="20"/>
      <c r="AQ1231" s="20"/>
      <c r="AS1231" s="9"/>
      <c r="AT1231" s="9"/>
      <c r="AU1231" s="10"/>
      <c r="AV1231" s="20"/>
      <c r="AW1231" s="20"/>
      <c r="AX1231" s="20"/>
      <c r="AY1231" s="20"/>
      <c r="AZ1231" s="20"/>
      <c r="BA1231" s="20"/>
      <c r="BB1231" s="20"/>
      <c r="BC1231" s="20"/>
      <c r="BE1231" s="20">
        <v>0.4188866120218579</v>
      </c>
      <c r="BF1231" s="9">
        <v>69.2</v>
      </c>
      <c r="BG1231" s="9">
        <v>67.274990164226537</v>
      </c>
      <c r="BH1231" s="9">
        <v>66.482258425276882</v>
      </c>
      <c r="BI1231" s="9">
        <v>37.575942332289742</v>
      </c>
      <c r="BJ1231" s="9">
        <v>68.471610439081473</v>
      </c>
      <c r="BK1231" s="9">
        <v>66.743912835382147</v>
      </c>
      <c r="BL1231" s="9">
        <v>64.759585643177502</v>
      </c>
      <c r="BM1231" s="9">
        <f ca="1"/>
        <v>66.311163071396336</v>
      </c>
      <c r="BN1231" s="9">
        <v>68.12981693038941</v>
      </c>
    </row>
    <row r="1232" spans="1:66" x14ac:dyDescent="0.25">
      <c r="A1232" s="6">
        <v>72</v>
      </c>
      <c r="B1232" s="7" t="b">
        <v>1</v>
      </c>
      <c r="U1232" s="9"/>
      <c r="V1232" s="9"/>
      <c r="W1232" s="10"/>
      <c r="X1232" s="20"/>
      <c r="Y1232" s="20"/>
      <c r="Z1232" s="20"/>
      <c r="AA1232" s="20"/>
      <c r="AB1232" s="20"/>
      <c r="AC1232" s="20"/>
      <c r="AD1232" s="20"/>
      <c r="AE1232" s="20"/>
      <c r="AG1232" s="9"/>
      <c r="AH1232" s="9"/>
      <c r="AI1232" s="10"/>
      <c r="AJ1232" s="20"/>
      <c r="AK1232" s="20"/>
      <c r="AL1232" s="20"/>
      <c r="AM1232" s="20"/>
      <c r="AN1232" s="20"/>
      <c r="AO1232" s="20"/>
      <c r="AP1232" s="20"/>
      <c r="AQ1232" s="20"/>
      <c r="AS1232" s="9"/>
      <c r="AT1232" s="9"/>
      <c r="AU1232" s="10"/>
      <c r="AV1232" s="20"/>
      <c r="AW1232" s="20"/>
      <c r="AX1232" s="20"/>
      <c r="AY1232" s="20"/>
      <c r="AZ1232" s="20"/>
      <c r="BA1232" s="20"/>
      <c r="BB1232" s="20"/>
      <c r="BC1232" s="20"/>
      <c r="BE1232" s="20">
        <v>0.41922814207650272</v>
      </c>
      <c r="BF1232" s="9">
        <v>69.2</v>
      </c>
      <c r="BG1232" s="9">
        <v>67.283315391703383</v>
      </c>
      <c r="BH1232" s="9">
        <v>66.490805425589897</v>
      </c>
      <c r="BI1232" s="9">
        <v>37.616638942335449</v>
      </c>
      <c r="BJ1232" s="9">
        <v>68.479746983079707</v>
      </c>
      <c r="BK1232" s="9">
        <v>66.752394214356045</v>
      </c>
      <c r="BL1232" s="9">
        <v>64.771206709746508</v>
      </c>
      <c r="BM1232" s="9">
        <f ca="1"/>
        <v>66.318749381542418</v>
      </c>
      <c r="BN1232" s="9">
        <v>68.139477086305362</v>
      </c>
    </row>
    <row r="1233" spans="1:66" x14ac:dyDescent="0.25">
      <c r="A1233" s="6">
        <v>71.8</v>
      </c>
      <c r="B1233" s="7" t="b">
        <v>1</v>
      </c>
      <c r="U1233" s="9"/>
      <c r="V1233" s="9"/>
      <c r="W1233" s="10"/>
      <c r="X1233" s="20"/>
      <c r="Y1233" s="20"/>
      <c r="Z1233" s="20"/>
      <c r="AA1233" s="20"/>
      <c r="AB1233" s="20"/>
      <c r="AC1233" s="20"/>
      <c r="AD1233" s="20"/>
      <c r="AE1233" s="20"/>
      <c r="AG1233" s="9"/>
      <c r="AH1233" s="9"/>
      <c r="AI1233" s="10"/>
      <c r="AJ1233" s="20"/>
      <c r="AK1233" s="20"/>
      <c r="AL1233" s="20"/>
      <c r="AM1233" s="20"/>
      <c r="AN1233" s="20"/>
      <c r="AO1233" s="20"/>
      <c r="AP1233" s="20"/>
      <c r="AQ1233" s="20"/>
      <c r="AS1233" s="9"/>
      <c r="AT1233" s="9"/>
      <c r="AU1233" s="10"/>
      <c r="AV1233" s="20"/>
      <c r="AW1233" s="20"/>
      <c r="AX1233" s="20"/>
      <c r="AY1233" s="20"/>
      <c r="AZ1233" s="20"/>
      <c r="BA1233" s="20"/>
      <c r="BB1233" s="20"/>
      <c r="BC1233" s="20"/>
      <c r="BE1233" s="20">
        <v>0.41956967213114754</v>
      </c>
      <c r="BF1233" s="9">
        <v>69.2</v>
      </c>
      <c r="BG1233" s="9">
        <v>67.291639135802896</v>
      </c>
      <c r="BH1233" s="9">
        <v>66.499352001524414</v>
      </c>
      <c r="BI1233" s="9">
        <v>37.657359491564911</v>
      </c>
      <c r="BJ1233" s="9">
        <v>68.487880473686815</v>
      </c>
      <c r="BK1233" s="9">
        <v>66.760874802626191</v>
      </c>
      <c r="BL1233" s="9">
        <v>64.7828230436468</v>
      </c>
      <c r="BM1233" s="9">
        <f ca="1"/>
        <v>66.326333946584811</v>
      </c>
      <c r="BN1233" s="9">
        <v>68.149134522753656</v>
      </c>
    </row>
    <row r="1234" spans="1:66" x14ac:dyDescent="0.25">
      <c r="A1234" s="6">
        <v>75</v>
      </c>
      <c r="B1234" s="7" t="b">
        <v>1</v>
      </c>
      <c r="U1234" s="9"/>
      <c r="V1234" s="9"/>
      <c r="W1234" s="10"/>
      <c r="X1234" s="20"/>
      <c r="Y1234" s="20"/>
      <c r="Z1234" s="20"/>
      <c r="AA1234" s="20"/>
      <c r="AB1234" s="20"/>
      <c r="AC1234" s="20"/>
      <c r="AD1234" s="20"/>
      <c r="AE1234" s="20"/>
      <c r="AG1234" s="9"/>
      <c r="AH1234" s="9"/>
      <c r="AI1234" s="10"/>
      <c r="AJ1234" s="20"/>
      <c r="AK1234" s="20"/>
      <c r="AL1234" s="20"/>
      <c r="AM1234" s="20"/>
      <c r="AN1234" s="20"/>
      <c r="AO1234" s="20"/>
      <c r="AP1234" s="20"/>
      <c r="AQ1234" s="20"/>
      <c r="AS1234" s="9"/>
      <c r="AT1234" s="9"/>
      <c r="AU1234" s="10"/>
      <c r="AV1234" s="20"/>
      <c r="AW1234" s="20"/>
      <c r="AX1234" s="20"/>
      <c r="AY1234" s="20"/>
      <c r="AZ1234" s="20"/>
      <c r="BA1234" s="20"/>
      <c r="BB1234" s="20"/>
      <c r="BC1234" s="20"/>
      <c r="BE1234" s="20">
        <v>0.41991120218579236</v>
      </c>
      <c r="BF1234" s="9">
        <v>69.2</v>
      </c>
      <c r="BG1234" s="9">
        <v>67.299961403409483</v>
      </c>
      <c r="BH1234" s="9">
        <v>66.507898159704368</v>
      </c>
      <c r="BI1234" s="9">
        <v>37.698104008158467</v>
      </c>
      <c r="BJ1234" s="9">
        <v>68.496010918728032</v>
      </c>
      <c r="BK1234" s="9">
        <v>66.769354606845667</v>
      </c>
      <c r="BL1234" s="9">
        <v>64.794434650655816</v>
      </c>
      <c r="BM1234" s="9">
        <f ca="1"/>
        <v>66.333916772046834</v>
      </c>
      <c r="BN1234" s="9">
        <v>68.158789246232288</v>
      </c>
    </row>
    <row r="1235" spans="1:66" x14ac:dyDescent="0.25">
      <c r="A1235" s="6">
        <v>71.2</v>
      </c>
      <c r="B1235" s="7" t="b">
        <v>1</v>
      </c>
      <c r="U1235" s="9"/>
      <c r="V1235" s="9"/>
      <c r="W1235" s="10"/>
      <c r="X1235" s="20"/>
      <c r="Y1235" s="20"/>
      <c r="Z1235" s="20"/>
      <c r="AA1235" s="20"/>
      <c r="AB1235" s="20"/>
      <c r="AC1235" s="20"/>
      <c r="AD1235" s="20"/>
      <c r="AE1235" s="20"/>
      <c r="AG1235" s="9"/>
      <c r="AH1235" s="9"/>
      <c r="AI1235" s="10"/>
      <c r="AJ1235" s="20"/>
      <c r="AK1235" s="20"/>
      <c r="AL1235" s="20"/>
      <c r="AM1235" s="20"/>
      <c r="AN1235" s="20"/>
      <c r="AO1235" s="20"/>
      <c r="AP1235" s="20"/>
      <c r="AQ1235" s="20"/>
      <c r="AS1235" s="9"/>
      <c r="AT1235" s="9"/>
      <c r="AU1235" s="10"/>
      <c r="AV1235" s="20"/>
      <c r="AW1235" s="20"/>
      <c r="AX1235" s="20"/>
      <c r="AY1235" s="20"/>
      <c r="AZ1235" s="20"/>
      <c r="BA1235" s="20"/>
      <c r="BB1235" s="20"/>
      <c r="BC1235" s="20"/>
      <c r="BE1235" s="20">
        <v>0.42025273224043713</v>
      </c>
      <c r="BF1235" s="9">
        <v>69.2</v>
      </c>
      <c r="BG1235" s="9">
        <v>67.308282201399365</v>
      </c>
      <c r="BH1235" s="9">
        <v>66.516443906748947</v>
      </c>
      <c r="BI1235" s="9">
        <v>37.738872520346213</v>
      </c>
      <c r="BJ1235" s="9">
        <v>68.504138326015195</v>
      </c>
      <c r="BK1235" s="9">
        <v>66.777833633661643</v>
      </c>
      <c r="BL1235" s="9">
        <v>64.806041536539226</v>
      </c>
      <c r="BM1235" s="9">
        <f ca="1"/>
        <v>66.341497863444076</v>
      </c>
      <c r="BN1235" s="9">
        <v>68.168441263228928</v>
      </c>
    </row>
    <row r="1236" spans="1:66" x14ac:dyDescent="0.25">
      <c r="A1236" s="6">
        <v>78</v>
      </c>
      <c r="B1236" s="7" t="b">
        <v>1</v>
      </c>
      <c r="U1236" s="9"/>
      <c r="V1236" s="9"/>
      <c r="W1236" s="10"/>
      <c r="X1236" s="20"/>
      <c r="Y1236" s="20"/>
      <c r="Z1236" s="20"/>
      <c r="AA1236" s="20"/>
      <c r="AB1236" s="20"/>
      <c r="AC1236" s="20"/>
      <c r="AD1236" s="20"/>
      <c r="AE1236" s="20"/>
      <c r="AG1236" s="9"/>
      <c r="AH1236" s="9"/>
      <c r="AI1236" s="10"/>
      <c r="AJ1236" s="20"/>
      <c r="AK1236" s="20"/>
      <c r="AL1236" s="20"/>
      <c r="AM1236" s="20"/>
      <c r="AN1236" s="20"/>
      <c r="AO1236" s="20"/>
      <c r="AP1236" s="20"/>
      <c r="AQ1236" s="20"/>
      <c r="AS1236" s="9"/>
      <c r="AT1236" s="9"/>
      <c r="AU1236" s="10"/>
      <c r="AV1236" s="20"/>
      <c r="AW1236" s="20"/>
      <c r="AX1236" s="20"/>
      <c r="AY1236" s="20"/>
      <c r="AZ1236" s="20"/>
      <c r="BA1236" s="20"/>
      <c r="BB1236" s="20"/>
      <c r="BC1236" s="20"/>
      <c r="BE1236" s="20">
        <v>0.42059426229508196</v>
      </c>
      <c r="BF1236" s="9">
        <v>69.2</v>
      </c>
      <c r="BG1236" s="9">
        <v>67.316601536640633</v>
      </c>
      <c r="BH1236" s="9">
        <v>66.524989249272508</v>
      </c>
      <c r="BI1236" s="9">
        <v>37.779665056408192</v>
      </c>
      <c r="BJ1236" s="9">
        <v>68.512262703346735</v>
      </c>
      <c r="BK1236" s="9">
        <v>66.786311889715435</v>
      </c>
      <c r="BL1236" s="9">
        <v>64.817643707050962</v>
      </c>
      <c r="BM1236" s="9">
        <f ca="1"/>
        <v>66.349077226284592</v>
      </c>
      <c r="BN1236" s="9">
        <v>68.178090580221138</v>
      </c>
    </row>
    <row r="1237" spans="1:66" x14ac:dyDescent="0.25">
      <c r="A1237" s="6">
        <v>73</v>
      </c>
      <c r="B1237" s="7" t="b">
        <v>1</v>
      </c>
      <c r="U1237" s="9"/>
      <c r="V1237" s="9"/>
      <c r="W1237" s="10"/>
      <c r="X1237" s="20"/>
      <c r="Y1237" s="20"/>
      <c r="Z1237" s="20"/>
      <c r="AA1237" s="20"/>
      <c r="AB1237" s="20"/>
      <c r="AC1237" s="20"/>
      <c r="AD1237" s="20"/>
      <c r="AE1237" s="20"/>
      <c r="AG1237" s="9"/>
      <c r="AH1237" s="9"/>
      <c r="AI1237" s="10"/>
      <c r="AJ1237" s="20"/>
      <c r="AK1237" s="20"/>
      <c r="AL1237" s="20"/>
      <c r="AM1237" s="20"/>
      <c r="AN1237" s="20"/>
      <c r="AO1237" s="20"/>
      <c r="AP1237" s="20"/>
      <c r="AQ1237" s="20"/>
      <c r="AS1237" s="9"/>
      <c r="AT1237" s="9"/>
      <c r="AU1237" s="10"/>
      <c r="AV1237" s="20"/>
      <c r="AW1237" s="20"/>
      <c r="AX1237" s="20"/>
      <c r="AY1237" s="20"/>
      <c r="AZ1237" s="20"/>
      <c r="BA1237" s="20"/>
      <c r="BB1237" s="20"/>
      <c r="BC1237" s="20"/>
      <c r="BE1237" s="20">
        <v>0.42093579234972678</v>
      </c>
      <c r="BF1237" s="9">
        <v>69.3</v>
      </c>
      <c r="BG1237" s="9">
        <v>67.324919415993264</v>
      </c>
      <c r="BH1237" s="9">
        <v>66.533534193884876</v>
      </c>
      <c r="BI1237" s="9">
        <v>37.820481644674409</v>
      </c>
      <c r="BJ1237" s="9">
        <v>68.520384058507858</v>
      </c>
      <c r="BK1237" s="9">
        <v>66.794789381642545</v>
      </c>
      <c r="BL1237" s="9">
        <v>64.829241167933347</v>
      </c>
      <c r="BM1237" s="9">
        <f ca="1"/>
        <v>66.356654866068823</v>
      </c>
      <c r="BN1237" s="9">
        <v>68.187737203676264</v>
      </c>
    </row>
    <row r="1238" spans="1:66" x14ac:dyDescent="0.25">
      <c r="A1238" s="6">
        <v>68.900000000000006</v>
      </c>
      <c r="B1238" s="7" t="b">
        <v>1</v>
      </c>
      <c r="U1238" s="9"/>
      <c r="V1238" s="9"/>
      <c r="W1238" s="10"/>
      <c r="X1238" s="20"/>
      <c r="Y1238" s="20"/>
      <c r="Z1238" s="20"/>
      <c r="AA1238" s="20"/>
      <c r="AB1238" s="20"/>
      <c r="AC1238" s="20"/>
      <c r="AD1238" s="20"/>
      <c r="AE1238" s="20"/>
      <c r="AG1238" s="9"/>
      <c r="AH1238" s="9"/>
      <c r="AI1238" s="10"/>
      <c r="AJ1238" s="20"/>
      <c r="AK1238" s="20"/>
      <c r="AL1238" s="20"/>
      <c r="AM1238" s="20"/>
      <c r="AN1238" s="20"/>
      <c r="AO1238" s="20"/>
      <c r="AP1238" s="20"/>
      <c r="AQ1238" s="20"/>
      <c r="AS1238" s="9"/>
      <c r="AT1238" s="9"/>
      <c r="AU1238" s="10"/>
      <c r="AV1238" s="20"/>
      <c r="AW1238" s="20"/>
      <c r="AX1238" s="20"/>
      <c r="AY1238" s="20"/>
      <c r="AZ1238" s="20"/>
      <c r="BA1238" s="20"/>
      <c r="BB1238" s="20"/>
      <c r="BC1238" s="20"/>
      <c r="BE1238" s="20">
        <v>0.4212773224043716</v>
      </c>
      <c r="BF1238" s="9">
        <v>69.3</v>
      </c>
      <c r="BG1238" s="9">
        <v>67.33323584630925</v>
      </c>
      <c r="BH1238" s="9">
        <v>66.542078747190999</v>
      </c>
      <c r="BI1238" s="9">
        <v>37.861322313525079</v>
      </c>
      <c r="BJ1238" s="9">
        <v>68.528502399270451</v>
      </c>
      <c r="BK1238" s="9">
        <v>66.803266116072649</v>
      </c>
      <c r="BL1238" s="9">
        <v>64.840833924916993</v>
      </c>
      <c r="BM1238" s="9">
        <f ca="1"/>
        <v>66.364230788289646</v>
      </c>
      <c r="BN1238" s="9">
        <v>68.19738114005159</v>
      </c>
    </row>
    <row r="1239" spans="1:66" x14ac:dyDescent="0.25">
      <c r="A1239" s="6">
        <v>67.900000000000006</v>
      </c>
      <c r="B1239" s="7" t="b">
        <v>1</v>
      </c>
      <c r="U1239" s="9"/>
      <c r="V1239" s="9"/>
      <c r="W1239" s="10"/>
      <c r="X1239" s="20"/>
      <c r="Y1239" s="20"/>
      <c r="Z1239" s="20"/>
      <c r="AA1239" s="20"/>
      <c r="AB1239" s="20"/>
      <c r="AC1239" s="20"/>
      <c r="AD1239" s="20"/>
      <c r="AE1239" s="20"/>
      <c r="AG1239" s="9"/>
      <c r="AH1239" s="9"/>
      <c r="AI1239" s="10"/>
      <c r="AJ1239" s="20"/>
      <c r="AK1239" s="20"/>
      <c r="AL1239" s="20"/>
      <c r="AM1239" s="20"/>
      <c r="AN1239" s="20"/>
      <c r="AO1239" s="20"/>
      <c r="AP1239" s="20"/>
      <c r="AQ1239" s="20"/>
      <c r="AS1239" s="9"/>
      <c r="AT1239" s="9"/>
      <c r="AU1239" s="10"/>
      <c r="AV1239" s="20"/>
      <c r="AW1239" s="20"/>
      <c r="AX1239" s="20"/>
      <c r="AY1239" s="20"/>
      <c r="AZ1239" s="20"/>
      <c r="BA1239" s="20"/>
      <c r="BB1239" s="20"/>
      <c r="BC1239" s="20"/>
      <c r="BE1239" s="20">
        <v>0.42161885245901637</v>
      </c>
      <c r="BF1239" s="9">
        <v>69.3</v>
      </c>
      <c r="BG1239" s="9">
        <v>67.341550834432525</v>
      </c>
      <c r="BH1239" s="9">
        <v>66.55062291579128</v>
      </c>
      <c r="BI1239" s="9">
        <v>37.90218709139063</v>
      </c>
      <c r="BJ1239" s="9">
        <v>68.536617733393243</v>
      </c>
      <c r="BK1239" s="9">
        <v>66.811742099629726</v>
      </c>
      <c r="BL1239" s="9">
        <v>64.852421983720944</v>
      </c>
      <c r="BM1239" s="9">
        <f ca="1"/>
        <v>66.371804998432395</v>
      </c>
      <c r="BN1239" s="9">
        <v>68.207022395794269</v>
      </c>
    </row>
    <row r="1240" spans="1:66" x14ac:dyDescent="0.25">
      <c r="A1240" s="6">
        <v>69.5</v>
      </c>
      <c r="B1240" s="7" t="b">
        <v>1</v>
      </c>
      <c r="U1240" s="9"/>
      <c r="V1240" s="9"/>
      <c r="W1240" s="10"/>
      <c r="X1240" s="20"/>
      <c r="Y1240" s="20"/>
      <c r="Z1240" s="20"/>
      <c r="AA1240" s="20"/>
      <c r="AB1240" s="20"/>
      <c r="AC1240" s="20"/>
      <c r="AD1240" s="20"/>
      <c r="AE1240" s="20"/>
      <c r="AG1240" s="9"/>
      <c r="AH1240" s="9"/>
      <c r="AI1240" s="10"/>
      <c r="AJ1240" s="20"/>
      <c r="AK1240" s="20"/>
      <c r="AL1240" s="20"/>
      <c r="AM1240" s="20"/>
      <c r="AN1240" s="20"/>
      <c r="AO1240" s="20"/>
      <c r="AP1240" s="20"/>
      <c r="AQ1240" s="20"/>
      <c r="AS1240" s="9"/>
      <c r="AT1240" s="9"/>
      <c r="AU1240" s="10"/>
      <c r="AV1240" s="20"/>
      <c r="AW1240" s="20"/>
      <c r="AX1240" s="20"/>
      <c r="AY1240" s="20"/>
      <c r="AZ1240" s="20"/>
      <c r="BA1240" s="20"/>
      <c r="BB1240" s="20"/>
      <c r="BC1240" s="20"/>
      <c r="BE1240" s="20">
        <v>0.42196038251366119</v>
      </c>
      <c r="BF1240" s="9">
        <v>69.3</v>
      </c>
      <c r="BG1240" s="9">
        <v>67.349864387199119</v>
      </c>
      <c r="BH1240" s="9">
        <v>66.559166706281573</v>
      </c>
      <c r="BI1240" s="9">
        <v>37.943076006751916</v>
      </c>
      <c r="BJ1240" s="9">
        <v>68.544730068621789</v>
      </c>
      <c r="BK1240" s="9">
        <v>66.820217338932039</v>
      </c>
      <c r="BL1240" s="9">
        <v>64.864005350052651</v>
      </c>
      <c r="BM1240" s="9">
        <f ca="1"/>
        <v>66.379377501974986</v>
      </c>
      <c r="BN1240" s="9">
        <v>68.216660977341462</v>
      </c>
    </row>
    <row r="1241" spans="1:66" x14ac:dyDescent="0.25">
      <c r="A1241" s="6">
        <v>76</v>
      </c>
      <c r="B1241" s="7" t="b">
        <v>1</v>
      </c>
      <c r="U1241" s="9"/>
      <c r="V1241" s="9"/>
      <c r="W1241" s="10"/>
      <c r="X1241" s="20"/>
      <c r="Y1241" s="20"/>
      <c r="Z1241" s="20"/>
      <c r="AA1241" s="20"/>
      <c r="AB1241" s="20"/>
      <c r="AC1241" s="20"/>
      <c r="AD1241" s="20"/>
      <c r="AE1241" s="20"/>
      <c r="AG1241" s="9"/>
      <c r="AH1241" s="9"/>
      <c r="AI1241" s="10"/>
      <c r="AJ1241" s="20"/>
      <c r="AK1241" s="20"/>
      <c r="AL1241" s="20"/>
      <c r="AM1241" s="20"/>
      <c r="AN1241" s="20"/>
      <c r="AO1241" s="20"/>
      <c r="AP1241" s="20"/>
      <c r="AQ1241" s="20"/>
      <c r="AS1241" s="9"/>
      <c r="AT1241" s="9"/>
      <c r="AU1241" s="10"/>
      <c r="AV1241" s="20"/>
      <c r="AW1241" s="20"/>
      <c r="AX1241" s="20"/>
      <c r="AY1241" s="20"/>
      <c r="AZ1241" s="20"/>
      <c r="BA1241" s="20"/>
      <c r="BB1241" s="20"/>
      <c r="BC1241" s="20"/>
      <c r="BE1241" s="20">
        <v>0.42230191256830601</v>
      </c>
      <c r="BF1241" s="9">
        <v>69.3</v>
      </c>
      <c r="BG1241" s="9">
        <v>67.358176511437094</v>
      </c>
      <c r="BH1241" s="9">
        <v>66.567710125253072</v>
      </c>
      <c r="BI1241" s="9">
        <v>37.983989088140234</v>
      </c>
      <c r="BJ1241" s="9">
        <v>68.55283941268857</v>
      </c>
      <c r="BK1241" s="9">
        <v>66.828691840592171</v>
      </c>
      <c r="BL1241" s="9">
        <v>64.875584029607978</v>
      </c>
      <c r="BM1241" s="9">
        <f ca="1"/>
        <v>66.386948304387843</v>
      </c>
      <c r="BN1241" s="9">
        <v>68.226296891120313</v>
      </c>
    </row>
    <row r="1242" spans="1:66" x14ac:dyDescent="0.25">
      <c r="A1242" s="6">
        <v>77</v>
      </c>
      <c r="B1242" s="7" t="b">
        <v>1</v>
      </c>
      <c r="U1242" s="9"/>
      <c r="V1242" s="9"/>
      <c r="W1242" s="10"/>
      <c r="X1242" s="20"/>
      <c r="Y1242" s="20"/>
      <c r="Z1242" s="20"/>
      <c r="AA1242" s="20"/>
      <c r="AB1242" s="20"/>
      <c r="AC1242" s="20"/>
      <c r="AD1242" s="20"/>
      <c r="AE1242" s="20"/>
      <c r="AG1242" s="9"/>
      <c r="AH1242" s="9"/>
      <c r="AI1242" s="10"/>
      <c r="AJ1242" s="20"/>
      <c r="AK1242" s="20"/>
      <c r="AL1242" s="20"/>
      <c r="AM1242" s="20"/>
      <c r="AN1242" s="20"/>
      <c r="AO1242" s="20"/>
      <c r="AP1242" s="20"/>
      <c r="AQ1242" s="20"/>
      <c r="AS1242" s="9"/>
      <c r="AT1242" s="9"/>
      <c r="AU1242" s="10"/>
      <c r="AV1242" s="20"/>
      <c r="AW1242" s="20"/>
      <c r="AX1242" s="20"/>
      <c r="AY1242" s="20"/>
      <c r="AZ1242" s="20"/>
      <c r="BA1242" s="20"/>
      <c r="BB1242" s="20"/>
      <c r="BC1242" s="20"/>
      <c r="BE1242" s="20">
        <v>0.42264344262295084</v>
      </c>
      <c r="BF1242" s="9">
        <v>69.3</v>
      </c>
      <c r="BG1242" s="9">
        <v>67.366487213966693</v>
      </c>
      <c r="BH1242" s="9">
        <v>66.576253179292507</v>
      </c>
      <c r="BI1242" s="9">
        <v>38.024926364137507</v>
      </c>
      <c r="BJ1242" s="9">
        <v>68.560945773313023</v>
      </c>
      <c r="BK1242" s="9">
        <v>66.837165611217088</v>
      </c>
      <c r="BL1242" s="9">
        <v>64.887158028071369</v>
      </c>
      <c r="BM1242" s="9">
        <f ca="1"/>
        <v>66.394517411133947</v>
      </c>
      <c r="BN1242" s="9">
        <v>68.235930143547989</v>
      </c>
    </row>
    <row r="1243" spans="1:66" x14ac:dyDescent="0.25">
      <c r="A1243" s="6">
        <v>76</v>
      </c>
      <c r="B1243" s="7" t="b">
        <v>1</v>
      </c>
      <c r="U1243" s="9"/>
      <c r="V1243" s="9"/>
      <c r="W1243" s="10"/>
      <c r="X1243" s="20"/>
      <c r="Y1243" s="20"/>
      <c r="Z1243" s="20"/>
      <c r="AA1243" s="20"/>
      <c r="AB1243" s="20"/>
      <c r="AC1243" s="20"/>
      <c r="AD1243" s="20"/>
      <c r="AE1243" s="20"/>
      <c r="AG1243" s="9"/>
      <c r="AH1243" s="9"/>
      <c r="AI1243" s="10"/>
      <c r="AJ1243" s="20"/>
      <c r="AK1243" s="20"/>
      <c r="AL1243" s="20"/>
      <c r="AM1243" s="20"/>
      <c r="AN1243" s="20"/>
      <c r="AO1243" s="20"/>
      <c r="AP1243" s="20"/>
      <c r="AQ1243" s="20"/>
      <c r="AS1243" s="9"/>
      <c r="AT1243" s="9"/>
      <c r="AU1243" s="10"/>
      <c r="AV1243" s="20"/>
      <c r="AW1243" s="20"/>
      <c r="AX1243" s="20"/>
      <c r="AY1243" s="20"/>
      <c r="AZ1243" s="20"/>
      <c r="BA1243" s="20"/>
      <c r="BB1243" s="20"/>
      <c r="BC1243" s="20"/>
      <c r="BE1243" s="20">
        <v>0.42298497267759561</v>
      </c>
      <c r="BF1243" s="9">
        <v>69.3</v>
      </c>
      <c r="BG1243" s="9">
        <v>67.374796501600301</v>
      </c>
      <c r="BH1243" s="9">
        <v>66.584795874982206</v>
      </c>
      <c r="BI1243" s="9">
        <v>38.065887863376432</v>
      </c>
      <c r="BJ1243" s="9">
        <v>68.569049158201608</v>
      </c>
      <c r="BK1243" s="9">
        <v>66.845638657408173</v>
      </c>
      <c r="BL1243" s="9">
        <v>64.898727351115696</v>
      </c>
      <c r="BM1243" s="9">
        <f ca="1"/>
        <v>66.402084827668929</v>
      </c>
      <c r="BN1243" s="9">
        <v>68.245560741031781</v>
      </c>
    </row>
    <row r="1244" spans="1:66" x14ac:dyDescent="0.25">
      <c r="A1244" s="6">
        <v>74</v>
      </c>
      <c r="B1244" s="7" t="b">
        <v>1</v>
      </c>
      <c r="U1244" s="9"/>
      <c r="V1244" s="9"/>
      <c r="W1244" s="10"/>
      <c r="X1244" s="20"/>
      <c r="Y1244" s="20"/>
      <c r="Z1244" s="20"/>
      <c r="AA1244" s="20"/>
      <c r="AB1244" s="20"/>
      <c r="AC1244" s="20"/>
      <c r="AD1244" s="20"/>
      <c r="AE1244" s="20"/>
      <c r="AG1244" s="9"/>
      <c r="AH1244" s="9"/>
      <c r="AI1244" s="10"/>
      <c r="AJ1244" s="20"/>
      <c r="AK1244" s="20"/>
      <c r="AL1244" s="20"/>
      <c r="AM1244" s="20"/>
      <c r="AN1244" s="20"/>
      <c r="AO1244" s="20"/>
      <c r="AP1244" s="20"/>
      <c r="AQ1244" s="20"/>
      <c r="AS1244" s="9"/>
      <c r="AT1244" s="9"/>
      <c r="AU1244" s="10"/>
      <c r="AV1244" s="20"/>
      <c r="AW1244" s="20"/>
      <c r="AX1244" s="20"/>
      <c r="AY1244" s="20"/>
      <c r="AZ1244" s="20"/>
      <c r="BA1244" s="20"/>
      <c r="BB1244" s="20"/>
      <c r="BC1244" s="20"/>
      <c r="BE1244" s="20">
        <v>0.42332650273224043</v>
      </c>
      <c r="BF1244" s="9">
        <v>69.3</v>
      </c>
      <c r="BG1244" s="9">
        <v>67.383104381142516</v>
      </c>
      <c r="BH1244" s="9">
        <v>66.59333821889993</v>
      </c>
      <c r="BI1244" s="9">
        <v>38.106873614540532</v>
      </c>
      <c r="BJ1244" s="9">
        <v>68.577149575047827</v>
      </c>
      <c r="BK1244" s="9">
        <v>66.854110985761238</v>
      </c>
      <c r="BL1244" s="9">
        <v>64.910292004402407</v>
      </c>
      <c r="BM1244" s="9">
        <f ca="1"/>
        <v>66.40965055944109</v>
      </c>
      <c r="BN1244" s="9">
        <v>68.25518868996906</v>
      </c>
    </row>
    <row r="1245" spans="1:66" x14ac:dyDescent="0.25">
      <c r="A1245" s="6">
        <v>69.3</v>
      </c>
      <c r="B1245" s="7" t="b">
        <v>1</v>
      </c>
      <c r="U1245" s="9"/>
      <c r="V1245" s="9"/>
      <c r="W1245" s="10"/>
      <c r="X1245" s="20"/>
      <c r="Y1245" s="20"/>
      <c r="Z1245" s="20"/>
      <c r="AA1245" s="20"/>
      <c r="AB1245" s="20"/>
      <c r="AC1245" s="20"/>
      <c r="AD1245" s="20"/>
      <c r="AE1245" s="20"/>
      <c r="AG1245" s="9"/>
      <c r="AH1245" s="9"/>
      <c r="AI1245" s="10"/>
      <c r="AJ1245" s="20"/>
      <c r="AK1245" s="20"/>
      <c r="AL1245" s="20"/>
      <c r="AM1245" s="20"/>
      <c r="AN1245" s="20"/>
      <c r="AO1245" s="20"/>
      <c r="AP1245" s="20"/>
      <c r="AQ1245" s="20"/>
      <c r="AS1245" s="9"/>
      <c r="AT1245" s="9"/>
      <c r="AU1245" s="10"/>
      <c r="AV1245" s="20"/>
      <c r="AW1245" s="20"/>
      <c r="AX1245" s="20"/>
      <c r="AY1245" s="20"/>
      <c r="AZ1245" s="20"/>
      <c r="BA1245" s="20"/>
      <c r="BB1245" s="20"/>
      <c r="BC1245" s="20"/>
      <c r="BE1245" s="20">
        <v>0.42366803278688525</v>
      </c>
      <c r="BF1245" s="9">
        <v>69.3</v>
      </c>
      <c r="BG1245" s="9">
        <v>67.391410859390206</v>
      </c>
      <c r="BH1245" s="9">
        <v>66.601880217619041</v>
      </c>
      <c r="BI1245" s="9">
        <v>38.147883646364335</v>
      </c>
      <c r="BJ1245" s="9">
        <v>68.585247031532347</v>
      </c>
      <c r="BK1245" s="9">
        <v>66.86258260286661</v>
      </c>
      <c r="BL1245" s="9">
        <v>64.921851993581569</v>
      </c>
      <c r="BM1245" s="9">
        <f ca="1"/>
        <v>66.417214611891353</v>
      </c>
      <c r="BN1245" s="9">
        <v>68.264813996747364</v>
      </c>
    </row>
    <row r="1246" spans="1:66" x14ac:dyDescent="0.25">
      <c r="A1246" s="6">
        <v>65.900000000000006</v>
      </c>
      <c r="B1246" s="7" t="b">
        <v>1</v>
      </c>
      <c r="U1246" s="9"/>
      <c r="V1246" s="9"/>
      <c r="W1246" s="10"/>
      <c r="X1246" s="20"/>
      <c r="Y1246" s="20"/>
      <c r="Z1246" s="20"/>
      <c r="AA1246" s="20"/>
      <c r="AB1246" s="20"/>
      <c r="AC1246" s="20"/>
      <c r="AD1246" s="20"/>
      <c r="AE1246" s="20"/>
      <c r="AG1246" s="9"/>
      <c r="AH1246" s="9"/>
      <c r="AI1246" s="10"/>
      <c r="AJ1246" s="20"/>
      <c r="AK1246" s="20"/>
      <c r="AL1246" s="20"/>
      <c r="AM1246" s="20"/>
      <c r="AN1246" s="20"/>
      <c r="AO1246" s="20"/>
      <c r="AP1246" s="20"/>
      <c r="AQ1246" s="20"/>
      <c r="AS1246" s="9"/>
      <c r="AT1246" s="9"/>
      <c r="AU1246" s="10"/>
      <c r="AV1246" s="20"/>
      <c r="AW1246" s="20"/>
      <c r="AX1246" s="20"/>
      <c r="AY1246" s="20"/>
      <c r="AZ1246" s="20"/>
      <c r="BA1246" s="20"/>
      <c r="BB1246" s="20"/>
      <c r="BC1246" s="20"/>
      <c r="BE1246" s="20">
        <v>0.42400956284153007</v>
      </c>
      <c r="BF1246" s="9">
        <v>69.400000000000006</v>
      </c>
      <c r="BG1246" s="9">
        <v>67.399715943132506</v>
      </c>
      <c r="BH1246" s="9">
        <v>66.610421877708646</v>
      </c>
      <c r="BI1246" s="9">
        <v>38.188917987633452</v>
      </c>
      <c r="BJ1246" s="9">
        <v>68.593341535322935</v>
      </c>
      <c r="BK1246" s="9">
        <v>66.871053515309129</v>
      </c>
      <c r="BL1246" s="9">
        <v>64.933407324291821</v>
      </c>
      <c r="BM1246" s="9">
        <f ca="1"/>
        <v>66.424776990453395</v>
      </c>
      <c r="BN1246" s="9">
        <v>68.274436667744425</v>
      </c>
    </row>
    <row r="1247" spans="1:66" x14ac:dyDescent="0.25">
      <c r="A1247" s="6">
        <v>64.7</v>
      </c>
      <c r="B1247" s="7" t="b">
        <v>1</v>
      </c>
      <c r="U1247" s="9"/>
      <c r="V1247" s="9"/>
      <c r="W1247" s="10"/>
      <c r="X1247" s="20"/>
      <c r="Y1247" s="20"/>
      <c r="Z1247" s="20"/>
      <c r="AA1247" s="20"/>
      <c r="AB1247" s="20"/>
      <c r="AC1247" s="20"/>
      <c r="AD1247" s="20"/>
      <c r="AE1247" s="20"/>
      <c r="AG1247" s="9"/>
      <c r="AH1247" s="9"/>
      <c r="AI1247" s="10"/>
      <c r="AJ1247" s="20"/>
      <c r="AK1247" s="20"/>
      <c r="AL1247" s="20"/>
      <c r="AM1247" s="20"/>
      <c r="AN1247" s="20"/>
      <c r="AO1247" s="20"/>
      <c r="AP1247" s="20"/>
      <c r="AQ1247" s="20"/>
      <c r="AS1247" s="9"/>
      <c r="AT1247" s="9"/>
      <c r="AU1247" s="10"/>
      <c r="AV1247" s="20"/>
      <c r="AW1247" s="20"/>
      <c r="AX1247" s="20"/>
      <c r="AY1247" s="20"/>
      <c r="AZ1247" s="20"/>
      <c r="BA1247" s="20"/>
      <c r="BB1247" s="20"/>
      <c r="BC1247" s="20"/>
      <c r="BE1247" s="20">
        <v>0.42435109289617484</v>
      </c>
      <c r="BF1247" s="9">
        <v>69.400000000000006</v>
      </c>
      <c r="BG1247" s="9">
        <v>67.408019639150936</v>
      </c>
      <c r="BH1247" s="9">
        <v>66.61896320573338</v>
      </c>
      <c r="BI1247" s="9">
        <v>38.229976667184687</v>
      </c>
      <c r="BJ1247" s="9">
        <v>68.601433094074636</v>
      </c>
      <c r="BK1247" s="9">
        <v>66.879523729668236</v>
      </c>
      <c r="BL1247" s="9">
        <v>64.944958002160476</v>
      </c>
      <c r="BM1247" s="9">
        <f ca="1"/>
        <v>66.432337700553603</v>
      </c>
      <c r="BN1247" s="9">
        <v>68.284056709328183</v>
      </c>
    </row>
    <row r="1248" spans="1:66" x14ac:dyDescent="0.25">
      <c r="A1248" s="6">
        <v>66.8</v>
      </c>
      <c r="B1248" s="7" t="b">
        <v>1</v>
      </c>
      <c r="U1248" s="9"/>
      <c r="V1248" s="9"/>
      <c r="W1248" s="10"/>
      <c r="X1248" s="20"/>
      <c r="Y1248" s="20"/>
      <c r="Z1248" s="20"/>
      <c r="AA1248" s="20"/>
      <c r="AB1248" s="20"/>
      <c r="AC1248" s="20"/>
      <c r="AD1248" s="20"/>
      <c r="AE1248" s="20"/>
      <c r="AG1248" s="9"/>
      <c r="AH1248" s="9"/>
      <c r="AI1248" s="10"/>
      <c r="AJ1248" s="20"/>
      <c r="AK1248" s="20"/>
      <c r="AL1248" s="20"/>
      <c r="AM1248" s="20"/>
      <c r="AN1248" s="20"/>
      <c r="AO1248" s="20"/>
      <c r="AP1248" s="20"/>
      <c r="AQ1248" s="20"/>
      <c r="AS1248" s="9"/>
      <c r="AT1248" s="9"/>
      <c r="AU1248" s="10"/>
      <c r="AV1248" s="20"/>
      <c r="AW1248" s="20"/>
      <c r="AX1248" s="20"/>
      <c r="AY1248" s="20"/>
      <c r="AZ1248" s="20"/>
      <c r="BA1248" s="20"/>
      <c r="BB1248" s="20"/>
      <c r="BC1248" s="20"/>
      <c r="BE1248" s="20">
        <v>0.42469262295081966</v>
      </c>
      <c r="BF1248" s="9">
        <v>69.400000000000006</v>
      </c>
      <c r="BG1248" s="9">
        <v>67.41632195421937</v>
      </c>
      <c r="BH1248" s="9">
        <v>66.627504208253669</v>
      </c>
      <c r="BI1248" s="9">
        <v>38.271059713906219</v>
      </c>
      <c r="BJ1248" s="9">
        <v>68.60952171542975</v>
      </c>
      <c r="BK1248" s="9">
        <v>66.88799325251793</v>
      </c>
      <c r="BL1248" s="9">
        <v>64.956504032803508</v>
      </c>
      <c r="BM1248" s="9">
        <f ca="1"/>
        <v>66.439896747611172</v>
      </c>
      <c r="BN1248" s="9">
        <v>68.293674127856889</v>
      </c>
    </row>
    <row r="1249" spans="1:66" x14ac:dyDescent="0.25">
      <c r="A1249" s="6">
        <v>67.2</v>
      </c>
      <c r="B1249" s="7" t="b">
        <v>1</v>
      </c>
      <c r="U1249" s="9"/>
      <c r="V1249" s="9"/>
      <c r="W1249" s="10"/>
      <c r="X1249" s="20"/>
      <c r="Y1249" s="20"/>
      <c r="Z1249" s="20"/>
      <c r="AA1249" s="20"/>
      <c r="AB1249" s="20"/>
      <c r="AC1249" s="20"/>
      <c r="AD1249" s="20"/>
      <c r="AE1249" s="20"/>
      <c r="AG1249" s="9"/>
      <c r="AH1249" s="9"/>
      <c r="AI1249" s="10"/>
      <c r="AJ1249" s="20"/>
      <c r="AK1249" s="20"/>
      <c r="AL1249" s="20"/>
      <c r="AM1249" s="20"/>
      <c r="AN1249" s="20"/>
      <c r="AO1249" s="20"/>
      <c r="AP1249" s="20"/>
      <c r="AQ1249" s="20"/>
      <c r="AS1249" s="9"/>
      <c r="AT1249" s="9"/>
      <c r="AU1249" s="10"/>
      <c r="AV1249" s="20"/>
      <c r="AW1249" s="20"/>
      <c r="AX1249" s="20"/>
      <c r="AY1249" s="20"/>
      <c r="AZ1249" s="20"/>
      <c r="BA1249" s="20"/>
      <c r="BB1249" s="20"/>
      <c r="BC1249" s="20"/>
      <c r="BE1249" s="20">
        <v>0.42503415300546449</v>
      </c>
      <c r="BF1249" s="9">
        <v>69.400000000000006</v>
      </c>
      <c r="BG1249" s="9">
        <v>67.424622895104093</v>
      </c>
      <c r="BH1249" s="9">
        <v>66.636044891825733</v>
      </c>
      <c r="BI1249" s="9">
        <v>38.312167156737686</v>
      </c>
      <c r="BJ1249" s="9">
        <v>68.617607407017886</v>
      </c>
      <c r="BK1249" s="9">
        <v>66.896462090426894</v>
      </c>
      <c r="BL1249" s="9">
        <v>64.968045421825622</v>
      </c>
      <c r="BM1249" s="9">
        <f ca="1"/>
        <v>66.447454137038122</v>
      </c>
      <c r="BN1249" s="9">
        <v>68.30328892967907</v>
      </c>
    </row>
    <row r="1250" spans="1:66" x14ac:dyDescent="0.25">
      <c r="A1250" s="6">
        <v>66.5</v>
      </c>
      <c r="B1250" s="7" t="b">
        <v>1</v>
      </c>
      <c r="U1250" s="9"/>
      <c r="V1250" s="9"/>
      <c r="W1250" s="10"/>
      <c r="X1250" s="20"/>
      <c r="Y1250" s="20"/>
      <c r="Z1250" s="20"/>
      <c r="AA1250" s="20"/>
      <c r="AB1250" s="20"/>
      <c r="AC1250" s="20"/>
      <c r="AD1250" s="20"/>
      <c r="AE1250" s="20"/>
      <c r="AG1250" s="9"/>
      <c r="AH1250" s="9"/>
      <c r="AI1250" s="10"/>
      <c r="AJ1250" s="20"/>
      <c r="AK1250" s="20"/>
      <c r="AL1250" s="20"/>
      <c r="AM1250" s="20"/>
      <c r="AN1250" s="20"/>
      <c r="AO1250" s="20"/>
      <c r="AP1250" s="20"/>
      <c r="AQ1250" s="20"/>
      <c r="AS1250" s="9"/>
      <c r="AT1250" s="9"/>
      <c r="AU1250" s="10"/>
      <c r="AV1250" s="20"/>
      <c r="AW1250" s="20"/>
      <c r="AX1250" s="20"/>
      <c r="AY1250" s="20"/>
      <c r="AZ1250" s="20"/>
      <c r="BA1250" s="20"/>
      <c r="BB1250" s="20"/>
      <c r="BC1250" s="20"/>
      <c r="BE1250" s="20">
        <v>0.42537568306010931</v>
      </c>
      <c r="BF1250" s="9">
        <v>69.400000000000006</v>
      </c>
      <c r="BG1250" s="9">
        <v>67.432922468563902</v>
      </c>
      <c r="BH1250" s="9">
        <v>66.644585263001503</v>
      </c>
      <c r="BI1250" s="9">
        <v>38.353299024670328</v>
      </c>
      <c r="BJ1250" s="9">
        <v>68.625690176456061</v>
      </c>
      <c r="BK1250" s="9">
        <v>66.904930249958468</v>
      </c>
      <c r="BL1250" s="9">
        <v>64.979582174820251</v>
      </c>
      <c r="BM1250" s="9">
        <f ca="1"/>
        <v>66.455009874239281</v>
      </c>
      <c r="BN1250" s="9">
        <v>68.312901121133621</v>
      </c>
    </row>
    <row r="1251" spans="1:66" x14ac:dyDescent="0.25">
      <c r="A1251" s="6">
        <v>74</v>
      </c>
      <c r="B1251" s="7" t="b">
        <v>1</v>
      </c>
      <c r="U1251" s="9"/>
      <c r="V1251" s="9"/>
      <c r="W1251" s="10"/>
      <c r="X1251" s="20"/>
      <c r="Y1251" s="20"/>
      <c r="Z1251" s="20"/>
      <c r="AA1251" s="20"/>
      <c r="AB1251" s="20"/>
      <c r="AC1251" s="20"/>
      <c r="AD1251" s="20"/>
      <c r="AE1251" s="20"/>
      <c r="AG1251" s="9"/>
      <c r="AH1251" s="9"/>
      <c r="AI1251" s="10"/>
      <c r="AJ1251" s="20"/>
      <c r="AK1251" s="20"/>
      <c r="AL1251" s="20"/>
      <c r="AM1251" s="20"/>
      <c r="AN1251" s="20"/>
      <c r="AO1251" s="20"/>
      <c r="AP1251" s="20"/>
      <c r="AQ1251" s="20"/>
      <c r="AS1251" s="9"/>
      <c r="AT1251" s="9"/>
      <c r="AU1251" s="10"/>
      <c r="AV1251" s="20"/>
      <c r="AW1251" s="20"/>
      <c r="AX1251" s="20"/>
      <c r="AY1251" s="20"/>
      <c r="AZ1251" s="20"/>
      <c r="BA1251" s="20"/>
      <c r="BB1251" s="20"/>
      <c r="BC1251" s="20"/>
      <c r="BE1251" s="20">
        <v>0.42571721311475408</v>
      </c>
      <c r="BF1251" s="9">
        <v>69.400000000000006</v>
      </c>
      <c r="BG1251" s="9">
        <v>67.441220681350046</v>
      </c>
      <c r="BH1251" s="9">
        <v>66.653125328328713</v>
      </c>
      <c r="BI1251" s="9">
        <v>38.394455346747044</v>
      </c>
      <c r="BJ1251" s="9">
        <v>68.633770031348689</v>
      </c>
      <c r="BK1251" s="9">
        <v>66.913397737670735</v>
      </c>
      <c r="BL1251" s="9">
        <v>64.99111429736962</v>
      </c>
      <c r="BM1251" s="9">
        <f ca="1"/>
        <v>66.462563964612357</v>
      </c>
      <c r="BN1251" s="9">
        <v>68.322510708549785</v>
      </c>
    </row>
    <row r="1252" spans="1:66" x14ac:dyDescent="0.25">
      <c r="A1252" s="6">
        <v>72</v>
      </c>
      <c r="B1252" s="7" t="b">
        <v>1</v>
      </c>
      <c r="U1252" s="9"/>
      <c r="V1252" s="9"/>
      <c r="W1252" s="10"/>
      <c r="X1252" s="20"/>
      <c r="Y1252" s="20"/>
      <c r="Z1252" s="20"/>
      <c r="AA1252" s="20"/>
      <c r="AB1252" s="20"/>
      <c r="AC1252" s="20"/>
      <c r="AD1252" s="20"/>
      <c r="AE1252" s="20"/>
      <c r="AG1252" s="9"/>
      <c r="AH1252" s="9"/>
      <c r="AI1252" s="10"/>
      <c r="AJ1252" s="20"/>
      <c r="AK1252" s="20"/>
      <c r="AL1252" s="20"/>
      <c r="AM1252" s="20"/>
      <c r="AN1252" s="20"/>
      <c r="AO1252" s="20"/>
      <c r="AP1252" s="20"/>
      <c r="AQ1252" s="20"/>
      <c r="AS1252" s="9"/>
      <c r="AT1252" s="9"/>
      <c r="AU1252" s="10"/>
      <c r="AV1252" s="20"/>
      <c r="AW1252" s="20"/>
      <c r="AX1252" s="20"/>
      <c r="AY1252" s="20"/>
      <c r="AZ1252" s="20"/>
      <c r="BA1252" s="20"/>
      <c r="BB1252" s="20"/>
      <c r="BC1252" s="20"/>
      <c r="BE1252" s="20">
        <v>0.4260587431693989</v>
      </c>
      <c r="BF1252" s="9">
        <v>69.400000000000006</v>
      </c>
      <c r="BG1252" s="9">
        <v>67.449517540206358</v>
      </c>
      <c r="BH1252" s="9">
        <v>66.661665094351008</v>
      </c>
      <c r="BI1252" s="9">
        <v>38.435636152062621</v>
      </c>
      <c r="BJ1252" s="9">
        <v>68.641846979287664</v>
      </c>
      <c r="BK1252" s="9">
        <v>66.921864560116532</v>
      </c>
      <c r="BL1252" s="9">
        <v>65.002641795044724</v>
      </c>
      <c r="BM1252" s="9">
        <f ca="1"/>
        <v>66.470116413547984</v>
      </c>
      <c r="BN1252" s="9">
        <v>68.332117698247259</v>
      </c>
    </row>
    <row r="1253" spans="1:66" x14ac:dyDescent="0.25">
      <c r="A1253" s="6">
        <v>70</v>
      </c>
      <c r="B1253" s="7" t="b">
        <v>1</v>
      </c>
      <c r="U1253" s="9"/>
      <c r="V1253" s="9"/>
      <c r="W1253" s="10"/>
      <c r="X1253" s="20"/>
      <c r="Y1253" s="20"/>
      <c r="Z1253" s="20"/>
      <c r="AA1253" s="20"/>
      <c r="AB1253" s="20"/>
      <c r="AC1253" s="20"/>
      <c r="AD1253" s="20"/>
      <c r="AE1253" s="20"/>
      <c r="AG1253" s="9"/>
      <c r="AH1253" s="9"/>
      <c r="AI1253" s="10"/>
      <c r="AJ1253" s="20"/>
      <c r="AK1253" s="20"/>
      <c r="AL1253" s="20"/>
      <c r="AM1253" s="20"/>
      <c r="AN1253" s="20"/>
      <c r="AO1253" s="20"/>
      <c r="AP1253" s="20"/>
      <c r="AQ1253" s="20"/>
      <c r="AS1253" s="9"/>
      <c r="AT1253" s="9"/>
      <c r="AU1253" s="10"/>
      <c r="AV1253" s="20"/>
      <c r="AW1253" s="20"/>
      <c r="AX1253" s="20"/>
      <c r="AY1253" s="20"/>
      <c r="AZ1253" s="20"/>
      <c r="BA1253" s="20"/>
      <c r="BB1253" s="20"/>
      <c r="BC1253" s="20"/>
      <c r="BE1253" s="20">
        <v>0.42640027322404372</v>
      </c>
      <c r="BF1253" s="9">
        <v>69.400000000000006</v>
      </c>
      <c r="BG1253" s="9">
        <v>67.457813051869238</v>
      </c>
      <c r="BH1253" s="9">
        <v>66.670204567607854</v>
      </c>
      <c r="BI1253" s="9">
        <v>38.476841469763755</v>
      </c>
      <c r="BJ1253" s="9">
        <v>68.649921027852415</v>
      </c>
      <c r="BK1253" s="9">
        <v>66.930330723843497</v>
      </c>
      <c r="BL1253" s="9">
        <v>65.014164673405446</v>
      </c>
      <c r="BM1253" s="9">
        <f ca="1"/>
        <v>66.477667226429716</v>
      </c>
      <c r="BN1253" s="9">
        <v>68.341722096536174</v>
      </c>
    </row>
    <row r="1254" spans="1:66" x14ac:dyDescent="0.25">
      <c r="A1254" s="6">
        <v>81.400000000000006</v>
      </c>
      <c r="B1254" s="7" t="b">
        <v>1</v>
      </c>
      <c r="U1254" s="9"/>
      <c r="V1254" s="9"/>
      <c r="W1254" s="10"/>
      <c r="X1254" s="20"/>
      <c r="Y1254" s="20"/>
      <c r="Z1254" s="20"/>
      <c r="AA1254" s="20"/>
      <c r="AB1254" s="20"/>
      <c r="AC1254" s="20"/>
      <c r="AD1254" s="20"/>
      <c r="AE1254" s="20"/>
      <c r="AG1254" s="9"/>
      <c r="AH1254" s="9"/>
      <c r="AI1254" s="10"/>
      <c r="AJ1254" s="20"/>
      <c r="AK1254" s="20"/>
      <c r="AL1254" s="20"/>
      <c r="AM1254" s="20"/>
      <c r="AN1254" s="20"/>
      <c r="AO1254" s="20"/>
      <c r="AP1254" s="20"/>
      <c r="AQ1254" s="20"/>
      <c r="AS1254" s="9"/>
      <c r="AT1254" s="9"/>
      <c r="AU1254" s="10"/>
      <c r="AV1254" s="20"/>
      <c r="AW1254" s="20"/>
      <c r="AX1254" s="20"/>
      <c r="AY1254" s="20"/>
      <c r="AZ1254" s="20"/>
      <c r="BA1254" s="20"/>
      <c r="BB1254" s="20"/>
      <c r="BC1254" s="20"/>
      <c r="BE1254" s="20">
        <v>0.42674180327868855</v>
      </c>
      <c r="BF1254" s="9">
        <v>69.400000000000006</v>
      </c>
      <c r="BG1254" s="9">
        <v>67.466107223067752</v>
      </c>
      <c r="BH1254" s="9">
        <v>66.678743754634851</v>
      </c>
      <c r="BI1254" s="9">
        <v>38.518071329049242</v>
      </c>
      <c r="BJ1254" s="9">
        <v>68.657992184609967</v>
      </c>
      <c r="BK1254" s="9">
        <v>66.938796235394094</v>
      </c>
      <c r="BL1254" s="9">
        <v>65.0256829380005</v>
      </c>
      <c r="BM1254" s="9">
        <f ca="1"/>
        <v>66.485216408634116</v>
      </c>
      <c r="BN1254" s="9">
        <v>68.351323909717152</v>
      </c>
    </row>
    <row r="1255" spans="1:66" x14ac:dyDescent="0.25">
      <c r="A1255" s="6">
        <v>81.2</v>
      </c>
      <c r="B1255" s="7" t="b">
        <v>1</v>
      </c>
      <c r="U1255" s="9"/>
      <c r="V1255" s="9"/>
      <c r="W1255" s="10"/>
      <c r="X1255" s="20"/>
      <c r="Y1255" s="20"/>
      <c r="Z1255" s="20"/>
      <c r="AA1255" s="20"/>
      <c r="AB1255" s="20"/>
      <c r="AC1255" s="20"/>
      <c r="AD1255" s="20"/>
      <c r="AE1255" s="20"/>
      <c r="AG1255" s="9"/>
      <c r="AH1255" s="9"/>
      <c r="AI1255" s="10"/>
      <c r="AJ1255" s="20"/>
      <c r="AK1255" s="20"/>
      <c r="AL1255" s="20"/>
      <c r="AM1255" s="20"/>
      <c r="AN1255" s="20"/>
      <c r="AO1255" s="20"/>
      <c r="AP1255" s="20"/>
      <c r="AQ1255" s="20"/>
      <c r="AS1255" s="9"/>
      <c r="AT1255" s="9"/>
      <c r="AU1255" s="10"/>
      <c r="AV1255" s="20"/>
      <c r="AW1255" s="20"/>
      <c r="AX1255" s="20"/>
      <c r="AY1255" s="20"/>
      <c r="AZ1255" s="20"/>
      <c r="BA1255" s="20"/>
      <c r="BB1255" s="20"/>
      <c r="BC1255" s="20"/>
      <c r="BE1255" s="20">
        <v>0.42708333333333331</v>
      </c>
      <c r="BF1255" s="9">
        <v>69.400000000000006</v>
      </c>
      <c r="BG1255" s="9">
        <v>67.474400060523607</v>
      </c>
      <c r="BH1255" s="9">
        <v>66.687282661963309</v>
      </c>
      <c r="BI1255" s="9">
        <v>38.559325759170079</v>
      </c>
      <c r="BJ1255" s="9">
        <v>68.666060457114938</v>
      </c>
      <c r="BK1255" s="9">
        <v>66.947261101305656</v>
      </c>
      <c r="BL1255" s="9">
        <v>65.037196594367529</v>
      </c>
      <c r="BM1255" s="9">
        <f ca="1"/>
        <v>66.492763965530671</v>
      </c>
      <c r="BN1255" s="9">
        <v>68.360923144081383</v>
      </c>
    </row>
    <row r="1256" spans="1:66" x14ac:dyDescent="0.25">
      <c r="A1256" s="6">
        <v>81</v>
      </c>
      <c r="B1256" s="7" t="b">
        <v>1</v>
      </c>
      <c r="U1256" s="9"/>
      <c r="V1256" s="9"/>
      <c r="W1256" s="10"/>
      <c r="X1256" s="20"/>
      <c r="Y1256" s="20"/>
      <c r="Z1256" s="20"/>
      <c r="AA1256" s="20"/>
      <c r="AB1256" s="20"/>
      <c r="AC1256" s="20"/>
      <c r="AD1256" s="20"/>
      <c r="AE1256" s="20"/>
      <c r="AG1256" s="9"/>
      <c r="AH1256" s="9"/>
      <c r="AI1256" s="10"/>
      <c r="AJ1256" s="20"/>
      <c r="AK1256" s="20"/>
      <c r="AL1256" s="20"/>
      <c r="AM1256" s="20"/>
      <c r="AN1256" s="20"/>
      <c r="AO1256" s="20"/>
      <c r="AP1256" s="20"/>
      <c r="AQ1256" s="20"/>
      <c r="AS1256" s="9"/>
      <c r="AT1256" s="9"/>
      <c r="AU1256" s="10"/>
      <c r="AV1256" s="20"/>
      <c r="AW1256" s="20"/>
      <c r="AX1256" s="20"/>
      <c r="AY1256" s="20"/>
      <c r="AZ1256" s="20"/>
      <c r="BA1256" s="20"/>
      <c r="BB1256" s="20"/>
      <c r="BC1256" s="20"/>
      <c r="BE1256" s="20">
        <v>0.42742486338797814</v>
      </c>
      <c r="BF1256" s="9">
        <v>69.400000000000006</v>
      </c>
      <c r="BG1256" s="9">
        <v>67.482691570951232</v>
      </c>
      <c r="BH1256" s="9">
        <v>66.695821296120712</v>
      </c>
      <c r="BI1256" s="9">
        <v>38.60060478942961</v>
      </c>
      <c r="BJ1256" s="9">
        <v>68.674125852909654</v>
      </c>
      <c r="BK1256" s="9">
        <v>66.955725328110489</v>
      </c>
      <c r="BL1256" s="9">
        <v>65.048705648033064</v>
      </c>
      <c r="BM1256" s="9">
        <f ca="1"/>
        <v>66.500309902482016</v>
      </c>
      <c r="BN1256" s="9">
        <v>68.370519805910575</v>
      </c>
    </row>
    <row r="1257" spans="1:66" x14ac:dyDescent="0.25">
      <c r="A1257" s="6">
        <v>85</v>
      </c>
      <c r="B1257" s="7" t="b">
        <v>1</v>
      </c>
      <c r="U1257" s="9"/>
      <c r="V1257" s="9"/>
      <c r="W1257" s="10"/>
      <c r="X1257" s="20"/>
      <c r="Y1257" s="20"/>
      <c r="Z1257" s="20"/>
      <c r="AA1257" s="20"/>
      <c r="AB1257" s="20"/>
      <c r="AC1257" s="20"/>
      <c r="AD1257" s="20"/>
      <c r="AE1257" s="20"/>
      <c r="AG1257" s="9"/>
      <c r="AH1257" s="9"/>
      <c r="AI1257" s="10"/>
      <c r="AJ1257" s="20"/>
      <c r="AK1257" s="20"/>
      <c r="AL1257" s="20"/>
      <c r="AM1257" s="20"/>
      <c r="AN1257" s="20"/>
      <c r="AO1257" s="20"/>
      <c r="AP1257" s="20"/>
      <c r="AQ1257" s="20"/>
      <c r="AS1257" s="9"/>
      <c r="AT1257" s="9"/>
      <c r="AU1257" s="10"/>
      <c r="AV1257" s="20"/>
      <c r="AW1257" s="20"/>
      <c r="AX1257" s="20"/>
      <c r="AY1257" s="20"/>
      <c r="AZ1257" s="20"/>
      <c r="BA1257" s="20"/>
      <c r="BB1257" s="20"/>
      <c r="BC1257" s="20"/>
      <c r="BE1257" s="20">
        <v>0.42776639344262296</v>
      </c>
      <c r="BF1257" s="9">
        <v>69.400000000000006</v>
      </c>
      <c r="BG1257" s="9">
        <v>67.490981761057796</v>
      </c>
      <c r="BH1257" s="9">
        <v>66.70435966363047</v>
      </c>
      <c r="BI1257" s="9">
        <v>38.641908449183603</v>
      </c>
      <c r="BJ1257" s="9">
        <v>68.682188379524149</v>
      </c>
      <c r="BK1257" s="9">
        <v>66.964188922335751</v>
      </c>
      <c r="BL1257" s="9">
        <v>65.060210104512649</v>
      </c>
      <c r="BM1257" s="9">
        <f ca="1"/>
        <v>66.50785422484374</v>
      </c>
      <c r="BN1257" s="9">
        <v>68.380113901477074</v>
      </c>
    </row>
    <row r="1258" spans="1:66" x14ac:dyDescent="0.25">
      <c r="A1258" s="6">
        <v>84</v>
      </c>
      <c r="B1258" s="7" t="b">
        <v>1</v>
      </c>
      <c r="U1258" s="9"/>
      <c r="V1258" s="9"/>
      <c r="W1258" s="10"/>
      <c r="X1258" s="20"/>
      <c r="Y1258" s="20"/>
      <c r="Z1258" s="20"/>
      <c r="AA1258" s="20"/>
      <c r="AB1258" s="20"/>
      <c r="AC1258" s="20"/>
      <c r="AD1258" s="20"/>
      <c r="AE1258" s="20"/>
      <c r="AG1258" s="9"/>
      <c r="AH1258" s="9"/>
      <c r="AI1258" s="10"/>
      <c r="AJ1258" s="20"/>
      <c r="AK1258" s="20"/>
      <c r="AL1258" s="20"/>
      <c r="AM1258" s="20"/>
      <c r="AN1258" s="20"/>
      <c r="AO1258" s="20"/>
      <c r="AP1258" s="20"/>
      <c r="AQ1258" s="20"/>
      <c r="AS1258" s="9"/>
      <c r="AT1258" s="9"/>
      <c r="AU1258" s="10"/>
      <c r="AV1258" s="20"/>
      <c r="AW1258" s="20"/>
      <c r="AX1258" s="20"/>
      <c r="AY1258" s="20"/>
      <c r="AZ1258" s="20"/>
      <c r="BA1258" s="20"/>
      <c r="BB1258" s="20"/>
      <c r="BC1258" s="20"/>
      <c r="BE1258" s="20">
        <v>0.42810792349726778</v>
      </c>
      <c r="BF1258" s="9">
        <v>69.400000000000006</v>
      </c>
      <c r="BG1258" s="9">
        <v>67.499270637543304</v>
      </c>
      <c r="BH1258" s="9">
        <v>66.712897771012308</v>
      </c>
      <c r="BI1258" s="9">
        <v>38.683236767840384</v>
      </c>
      <c r="BJ1258" s="9">
        <v>68.690248044476235</v>
      </c>
      <c r="BK1258" s="9">
        <v>66.972651890503698</v>
      </c>
      <c r="BL1258" s="9">
        <v>65.071709969310803</v>
      </c>
      <c r="BM1258" s="9">
        <f ca="1"/>
        <v>66.51539693796461</v>
      </c>
      <c r="BN1258" s="9">
        <v>68.389705437043844</v>
      </c>
    </row>
    <row r="1259" spans="1:66" x14ac:dyDescent="0.25">
      <c r="A1259" s="6">
        <v>86</v>
      </c>
      <c r="B1259" s="7" t="b">
        <v>1</v>
      </c>
      <c r="U1259" s="9"/>
      <c r="V1259" s="9"/>
      <c r="W1259" s="10"/>
      <c r="X1259" s="20"/>
      <c r="Y1259" s="20"/>
      <c r="Z1259" s="20"/>
      <c r="AA1259" s="20"/>
      <c r="AB1259" s="20"/>
      <c r="AC1259" s="20"/>
      <c r="AD1259" s="20"/>
      <c r="AE1259" s="20"/>
      <c r="AG1259" s="9"/>
      <c r="AH1259" s="9"/>
      <c r="AI1259" s="10"/>
      <c r="AJ1259" s="20"/>
      <c r="AK1259" s="20"/>
      <c r="AL1259" s="20"/>
      <c r="AM1259" s="20"/>
      <c r="AN1259" s="20"/>
      <c r="AO1259" s="20"/>
      <c r="AP1259" s="20"/>
      <c r="AQ1259" s="20"/>
      <c r="AS1259" s="9"/>
      <c r="AT1259" s="9"/>
      <c r="AU1259" s="10"/>
      <c r="AV1259" s="20"/>
      <c r="AW1259" s="20"/>
      <c r="AX1259" s="20"/>
      <c r="AY1259" s="20"/>
      <c r="AZ1259" s="20"/>
      <c r="BA1259" s="20"/>
      <c r="BB1259" s="20"/>
      <c r="BC1259" s="20"/>
      <c r="BE1259" s="20">
        <v>0.42844945355191255</v>
      </c>
      <c r="BF1259" s="9">
        <v>69.400000000000006</v>
      </c>
      <c r="BG1259" s="9">
        <v>67.507558207100544</v>
      </c>
      <c r="BH1259" s="9">
        <v>66.721435624781734</v>
      </c>
      <c r="BI1259" s="9">
        <v>38.724589774861045</v>
      </c>
      <c r="BJ1259" s="9">
        <v>68.698304855271601</v>
      </c>
      <c r="BK1259" s="9">
        <v>66.9811142391315</v>
      </c>
      <c r="BL1259" s="9">
        <v>65.083205247921029</v>
      </c>
      <c r="BM1259" s="9">
        <f ca="1"/>
        <v>66.5229380471865</v>
      </c>
      <c r="BN1259" s="9">
        <v>68.399294418864542</v>
      </c>
    </row>
    <row r="1260" spans="1:66" x14ac:dyDescent="0.25">
      <c r="A1260" s="6">
        <v>79.7</v>
      </c>
      <c r="B1260" s="7" t="b">
        <v>1</v>
      </c>
      <c r="U1260" s="9"/>
      <c r="V1260" s="9"/>
      <c r="W1260" s="10"/>
      <c r="X1260" s="20"/>
      <c r="Y1260" s="20"/>
      <c r="Z1260" s="20"/>
      <c r="AA1260" s="20"/>
      <c r="AB1260" s="20"/>
      <c r="AC1260" s="20"/>
      <c r="AD1260" s="20"/>
      <c r="AE1260" s="20"/>
      <c r="AG1260" s="9"/>
      <c r="AH1260" s="9"/>
      <c r="AI1260" s="10"/>
      <c r="AJ1260" s="20"/>
      <c r="AK1260" s="20"/>
      <c r="AL1260" s="20"/>
      <c r="AM1260" s="20"/>
      <c r="AN1260" s="20"/>
      <c r="AO1260" s="20"/>
      <c r="AP1260" s="20"/>
      <c r="AQ1260" s="20"/>
      <c r="AS1260" s="9"/>
      <c r="AT1260" s="9"/>
      <c r="AU1260" s="10"/>
      <c r="AV1260" s="20"/>
      <c r="AW1260" s="20"/>
      <c r="AX1260" s="20"/>
      <c r="AY1260" s="20"/>
      <c r="AZ1260" s="20"/>
      <c r="BA1260" s="20"/>
      <c r="BB1260" s="20"/>
      <c r="BC1260" s="20"/>
      <c r="BE1260" s="20">
        <v>0.42879098360655737</v>
      </c>
      <c r="BF1260" s="9">
        <v>69.400000000000006</v>
      </c>
      <c r="BG1260" s="9">
        <v>67.515844476415225</v>
      </c>
      <c r="BH1260" s="9">
        <v>66.7299732314507</v>
      </c>
      <c r="BI1260" s="9">
        <v>38.765967499759448</v>
      </c>
      <c r="BJ1260" s="9">
        <v>68.706358819403746</v>
      </c>
      <c r="BK1260" s="9">
        <v>66.989575974731494</v>
      </c>
      <c r="BL1260" s="9">
        <v>65.094695945825961</v>
      </c>
      <c r="BM1260" s="9">
        <f ca="1"/>
        <v>66.530477557844421</v>
      </c>
      <c r="BN1260" s="9">
        <v>68.408880853183547</v>
      </c>
    </row>
    <row r="1261" spans="1:66" x14ac:dyDescent="0.25">
      <c r="A1261" s="6">
        <v>79.8</v>
      </c>
      <c r="B1261" s="7" t="b">
        <v>1</v>
      </c>
      <c r="U1261" s="9"/>
      <c r="V1261" s="9"/>
      <c r="W1261" s="10"/>
      <c r="X1261" s="20"/>
      <c r="Y1261" s="20"/>
      <c r="Z1261" s="20"/>
      <c r="AA1261" s="20"/>
      <c r="AB1261" s="20"/>
      <c r="AC1261" s="20"/>
      <c r="AD1261" s="20"/>
      <c r="AE1261" s="20"/>
      <c r="AG1261" s="9"/>
      <c r="AH1261" s="9"/>
      <c r="AI1261" s="10"/>
      <c r="AJ1261" s="20"/>
      <c r="AK1261" s="20"/>
      <c r="AL1261" s="20"/>
      <c r="AM1261" s="20"/>
      <c r="AN1261" s="20"/>
      <c r="AO1261" s="20"/>
      <c r="AP1261" s="20"/>
      <c r="AQ1261" s="20"/>
      <c r="AS1261" s="9"/>
      <c r="AT1261" s="9"/>
      <c r="AU1261" s="10"/>
      <c r="AV1261" s="20"/>
      <c r="AW1261" s="20"/>
      <c r="AX1261" s="20"/>
      <c r="AY1261" s="20"/>
      <c r="AZ1261" s="20"/>
      <c r="BA1261" s="20"/>
      <c r="BB1261" s="20"/>
      <c r="BC1261" s="20"/>
      <c r="BE1261" s="20">
        <v>0.4291325136612022</v>
      </c>
      <c r="BF1261" s="9">
        <v>69.5</v>
      </c>
      <c r="BG1261" s="9">
        <v>67.524129452165937</v>
      </c>
      <c r="BH1261" s="9">
        <v>66.738510597527181</v>
      </c>
      <c r="BI1261" s="9">
        <v>38.807369972102464</v>
      </c>
      <c r="BJ1261" s="9">
        <v>68.714409944354131</v>
      </c>
      <c r="BK1261" s="9">
        <v>66.998037103811058</v>
      </c>
      <c r="BL1261" s="9">
        <v>65.106182068497247</v>
      </c>
      <c r="BM1261" s="9">
        <f ca="1"/>
        <v>66.538015475266619</v>
      </c>
      <c r="BN1261" s="9">
        <v>68.418464746235969</v>
      </c>
    </row>
    <row r="1262" spans="1:66" x14ac:dyDescent="0.25">
      <c r="A1262" s="6">
        <v>79.5</v>
      </c>
      <c r="B1262" s="7" t="b">
        <v>1</v>
      </c>
      <c r="U1262" s="9"/>
      <c r="V1262" s="9"/>
      <c r="W1262" s="10"/>
      <c r="X1262" s="20"/>
      <c r="Y1262" s="20"/>
      <c r="Z1262" s="20"/>
      <c r="AA1262" s="20"/>
      <c r="AB1262" s="20"/>
      <c r="AC1262" s="20"/>
      <c r="AD1262" s="20"/>
      <c r="AE1262" s="20"/>
      <c r="AG1262" s="9"/>
      <c r="AH1262" s="9"/>
      <c r="AI1262" s="10"/>
      <c r="AJ1262" s="20"/>
      <c r="AK1262" s="20"/>
      <c r="AL1262" s="20"/>
      <c r="AM1262" s="20"/>
      <c r="AN1262" s="20"/>
      <c r="AO1262" s="20"/>
      <c r="AP1262" s="20"/>
      <c r="AQ1262" s="20"/>
      <c r="AS1262" s="9"/>
      <c r="AT1262" s="9"/>
      <c r="AU1262" s="10"/>
      <c r="AV1262" s="20"/>
      <c r="AW1262" s="20"/>
      <c r="AX1262" s="20"/>
      <c r="AY1262" s="20"/>
      <c r="AZ1262" s="20"/>
      <c r="BA1262" s="20"/>
      <c r="BB1262" s="20"/>
      <c r="BC1262" s="20"/>
      <c r="BE1262" s="20">
        <v>0.42947404371584702</v>
      </c>
      <c r="BF1262" s="9">
        <v>69.5</v>
      </c>
      <c r="BG1262" s="9">
        <v>67.532413141024264</v>
      </c>
      <c r="BH1262" s="9">
        <v>66.747047729515529</v>
      </c>
      <c r="BI1262" s="9">
        <v>38.848797221509997</v>
      </c>
      <c r="BJ1262" s="9">
        <v>68.722458237592207</v>
      </c>
      <c r="BK1262" s="9">
        <v>67.006497632872723</v>
      </c>
      <c r="BL1262" s="9">
        <v>65.117663621395707</v>
      </c>
      <c r="BM1262" s="9">
        <f ca="1"/>
        <v>66.545551804774519</v>
      </c>
      <c r="BN1262" s="9">
        <v>68.428046104247699</v>
      </c>
    </row>
    <row r="1263" spans="1:66" x14ac:dyDescent="0.25">
      <c r="A1263" s="6">
        <v>79</v>
      </c>
      <c r="B1263" s="7" t="b">
        <v>1</v>
      </c>
      <c r="U1263" s="9"/>
      <c r="V1263" s="9"/>
      <c r="W1263" s="10"/>
      <c r="X1263" s="20"/>
      <c r="Y1263" s="20"/>
      <c r="Z1263" s="20"/>
      <c r="AA1263" s="20"/>
      <c r="AB1263" s="20"/>
      <c r="AC1263" s="20"/>
      <c r="AD1263" s="20"/>
      <c r="AE1263" s="20"/>
      <c r="AG1263" s="9"/>
      <c r="AH1263" s="9"/>
      <c r="AI1263" s="10"/>
      <c r="AJ1263" s="20"/>
      <c r="AK1263" s="20"/>
      <c r="AL1263" s="20"/>
      <c r="AM1263" s="20"/>
      <c r="AN1263" s="20"/>
      <c r="AO1263" s="20"/>
      <c r="AP1263" s="20"/>
      <c r="AQ1263" s="20"/>
      <c r="AS1263" s="9"/>
      <c r="AT1263" s="9"/>
      <c r="AU1263" s="10"/>
      <c r="AV1263" s="20"/>
      <c r="AW1263" s="20"/>
      <c r="AX1263" s="20"/>
      <c r="AY1263" s="20"/>
      <c r="AZ1263" s="20"/>
      <c r="BA1263" s="20"/>
      <c r="BB1263" s="20"/>
      <c r="BC1263" s="20"/>
      <c r="BE1263" s="20">
        <v>0.42981557377049179</v>
      </c>
      <c r="BF1263" s="9">
        <v>69.5</v>
      </c>
      <c r="BG1263" s="9">
        <v>67.540695549654757</v>
      </c>
      <c r="BH1263" s="9">
        <v>66.755584633916158</v>
      </c>
      <c r="BI1263" s="9">
        <v>38.89024927765518</v>
      </c>
      <c r="BJ1263" s="9">
        <v>68.730503706575405</v>
      </c>
      <c r="BK1263" s="9">
        <v>67.014957568414204</v>
      </c>
      <c r="BL1263" s="9">
        <v>65.129140609971259</v>
      </c>
      <c r="BM1263" s="9">
        <f ca="1"/>
        <v>66.553086551682853</v>
      </c>
      <c r="BN1263" s="9">
        <v>68.437624933435472</v>
      </c>
    </row>
    <row r="1264" spans="1:66" x14ac:dyDescent="0.25">
      <c r="A1264" s="6">
        <v>78.7</v>
      </c>
      <c r="B1264" s="7" t="b">
        <v>1</v>
      </c>
      <c r="U1264" s="9"/>
      <c r="V1264" s="9"/>
      <c r="W1264" s="10"/>
      <c r="X1264" s="20"/>
      <c r="Y1264" s="20"/>
      <c r="Z1264" s="20"/>
      <c r="AA1264" s="20"/>
      <c r="AB1264" s="20"/>
      <c r="AC1264" s="20"/>
      <c r="AD1264" s="20"/>
      <c r="AE1264" s="20"/>
      <c r="AG1264" s="9"/>
      <c r="AH1264" s="9"/>
      <c r="AI1264" s="10"/>
      <c r="AJ1264" s="20"/>
      <c r="AK1264" s="20"/>
      <c r="AL1264" s="20"/>
      <c r="AM1264" s="20"/>
      <c r="AN1264" s="20"/>
      <c r="AO1264" s="20"/>
      <c r="AP1264" s="20"/>
      <c r="AQ1264" s="20"/>
      <c r="AS1264" s="9"/>
      <c r="AT1264" s="9"/>
      <c r="AU1264" s="10"/>
      <c r="AV1264" s="20"/>
      <c r="AW1264" s="20"/>
      <c r="AX1264" s="20"/>
      <c r="AY1264" s="20"/>
      <c r="AZ1264" s="20"/>
      <c r="BA1264" s="20"/>
      <c r="BB1264" s="20"/>
      <c r="BC1264" s="20"/>
      <c r="BE1264" s="20">
        <v>0.43015710382513661</v>
      </c>
      <c r="BF1264" s="9">
        <v>69.5</v>
      </c>
      <c r="BG1264" s="9">
        <v>67.548976684715015</v>
      </c>
      <c r="BH1264" s="9">
        <v>66.764121317226042</v>
      </c>
      <c r="BI1264" s="9">
        <v>38.931726170264476</v>
      </c>
      <c r="BJ1264" s="9">
        <v>68.738546358749275</v>
      </c>
      <c r="BK1264" s="9">
        <v>67.023416916928426</v>
      </c>
      <c r="BL1264" s="9">
        <v>65.140613039663023</v>
      </c>
      <c r="BM1264" s="9">
        <f ca="1"/>
        <v>66.560619721299588</v>
      </c>
      <c r="BN1264" s="9">
        <v>68.447201240006876</v>
      </c>
    </row>
    <row r="1265" spans="1:66" x14ac:dyDescent="0.25">
      <c r="A1265" s="6">
        <v>78.3</v>
      </c>
      <c r="B1265" s="7" t="b">
        <v>1</v>
      </c>
      <c r="U1265" s="9"/>
      <c r="V1265" s="9"/>
      <c r="W1265" s="10"/>
      <c r="X1265" s="20"/>
      <c r="Y1265" s="20"/>
      <c r="Z1265" s="20"/>
      <c r="AA1265" s="20"/>
      <c r="AB1265" s="20"/>
      <c r="AC1265" s="20"/>
      <c r="AD1265" s="20"/>
      <c r="AE1265" s="20"/>
      <c r="AG1265" s="9"/>
      <c r="AH1265" s="9"/>
      <c r="AI1265" s="10"/>
      <c r="AJ1265" s="20"/>
      <c r="AK1265" s="20"/>
      <c r="AL1265" s="20"/>
      <c r="AM1265" s="20"/>
      <c r="AN1265" s="20"/>
      <c r="AO1265" s="20"/>
      <c r="AP1265" s="20"/>
      <c r="AQ1265" s="20"/>
      <c r="AS1265" s="9"/>
      <c r="AT1265" s="9"/>
      <c r="AU1265" s="10"/>
      <c r="AV1265" s="20"/>
      <c r="AW1265" s="20"/>
      <c r="AX1265" s="20"/>
      <c r="AY1265" s="20"/>
      <c r="AZ1265" s="20"/>
      <c r="BA1265" s="20"/>
      <c r="BB1265" s="20"/>
      <c r="BC1265" s="20"/>
      <c r="BE1265" s="20">
        <v>0.43049863387978143</v>
      </c>
      <c r="BF1265" s="9">
        <v>69.5</v>
      </c>
      <c r="BG1265" s="9">
        <v>67.557256552855719</v>
      </c>
      <c r="BH1265" s="9">
        <v>66.772657785938208</v>
      </c>
      <c r="BI1265" s="9">
        <v>38.973227929117847</v>
      </c>
      <c r="BJ1265" s="9">
        <v>68.746586201547487</v>
      </c>
      <c r="BK1265" s="9">
        <v>67.031875684903582</v>
      </c>
      <c r="BL1265" s="9">
        <v>65.152080915899319</v>
      </c>
      <c r="BM1265" s="9">
        <f ca="1"/>
        <v>66.568151318926041</v>
      </c>
      <c r="BN1265" s="9">
        <v>68.456775030160401</v>
      </c>
    </row>
    <row r="1266" spans="1:66" x14ac:dyDescent="0.25">
      <c r="A1266" s="6">
        <v>78</v>
      </c>
      <c r="B1266" s="7" t="b">
        <v>1</v>
      </c>
      <c r="U1266" s="9"/>
      <c r="V1266" s="9"/>
      <c r="W1266" s="10"/>
      <c r="X1266" s="20"/>
      <c r="Y1266" s="20"/>
      <c r="Z1266" s="20"/>
      <c r="AA1266" s="20"/>
      <c r="AB1266" s="20"/>
      <c r="AC1266" s="20"/>
      <c r="AD1266" s="20"/>
      <c r="AE1266" s="20"/>
      <c r="AG1266" s="9"/>
      <c r="AH1266" s="9"/>
      <c r="AI1266" s="10"/>
      <c r="AJ1266" s="20"/>
      <c r="AK1266" s="20"/>
      <c r="AL1266" s="20"/>
      <c r="AM1266" s="20"/>
      <c r="AN1266" s="20"/>
      <c r="AO1266" s="20"/>
      <c r="AP1266" s="20"/>
      <c r="AQ1266" s="20"/>
      <c r="AS1266" s="9"/>
      <c r="AT1266" s="9"/>
      <c r="AU1266" s="10"/>
      <c r="AV1266" s="20"/>
      <c r="AW1266" s="20"/>
      <c r="AX1266" s="20"/>
      <c r="AY1266" s="20"/>
      <c r="AZ1266" s="20"/>
      <c r="BA1266" s="20"/>
      <c r="BB1266" s="20"/>
      <c r="BC1266" s="20"/>
      <c r="BE1266" s="20">
        <v>0.43084016393442626</v>
      </c>
      <c r="BF1266" s="9">
        <v>69.5</v>
      </c>
      <c r="BG1266" s="9">
        <v>67.565535160720671</v>
      </c>
      <c r="BH1266" s="9">
        <v>66.781194046542282</v>
      </c>
      <c r="BI1266" s="9">
        <v>39.014754584048809</v>
      </c>
      <c r="BJ1266" s="9">
        <v>68.754623242391844</v>
      </c>
      <c r="BK1266" s="9">
        <v>67.040333878823105</v>
      </c>
      <c r="BL1266" s="9">
        <v>65.163544244097707</v>
      </c>
      <c r="BM1266" s="9">
        <f ca="1"/>
        <v>66.575681349856879</v>
      </c>
      <c r="BN1266" s="9">
        <v>68.466346310085441</v>
      </c>
    </row>
    <row r="1267" spans="1:66" x14ac:dyDescent="0.25">
      <c r="A1267" s="6">
        <v>77.400000000000006</v>
      </c>
      <c r="B1267" s="7" t="b">
        <v>1</v>
      </c>
      <c r="U1267" s="9"/>
      <c r="V1267" s="9"/>
      <c r="W1267" s="10"/>
      <c r="X1267" s="20"/>
      <c r="Y1267" s="20"/>
      <c r="Z1267" s="20"/>
      <c r="AA1267" s="20"/>
      <c r="AB1267" s="20"/>
      <c r="AC1267" s="20"/>
      <c r="AD1267" s="20"/>
      <c r="AE1267" s="20"/>
      <c r="AG1267" s="9"/>
      <c r="AH1267" s="9"/>
      <c r="AI1267" s="10"/>
      <c r="AJ1267" s="20"/>
      <c r="AK1267" s="20"/>
      <c r="AL1267" s="20"/>
      <c r="AM1267" s="20"/>
      <c r="AN1267" s="20"/>
      <c r="AO1267" s="20"/>
      <c r="AP1267" s="20"/>
      <c r="AQ1267" s="20"/>
      <c r="AS1267" s="9"/>
      <c r="AT1267" s="9"/>
      <c r="AU1267" s="10"/>
      <c r="AV1267" s="20"/>
      <c r="AW1267" s="20"/>
      <c r="AX1267" s="20"/>
      <c r="AY1267" s="20"/>
      <c r="AZ1267" s="20"/>
      <c r="BA1267" s="20"/>
      <c r="BB1267" s="20"/>
      <c r="BC1267" s="20"/>
      <c r="BE1267" s="20">
        <v>0.43118169398907102</v>
      </c>
      <c r="BF1267" s="9">
        <v>69.5</v>
      </c>
      <c r="BG1267" s="9">
        <v>67.573812514946823</v>
      </c>
      <c r="BH1267" s="9">
        <v>66.789730105524242</v>
      </c>
      <c r="BI1267" s="9">
        <v>39.056306164944601</v>
      </c>
      <c r="BJ1267" s="9">
        <v>68.762657488692426</v>
      </c>
      <c r="BK1267" s="9">
        <v>67.048791505165809</v>
      </c>
      <c r="BL1267" s="9">
        <v>65.175003029665007</v>
      </c>
      <c r="BM1267" s="9">
        <f ca="1"/>
        <v>66.583209819380116</v>
      </c>
      <c r="BN1267" s="9">
        <v>68.475915085962384</v>
      </c>
    </row>
    <row r="1268" spans="1:66" x14ac:dyDescent="0.25">
      <c r="A1268" s="6">
        <v>77</v>
      </c>
      <c r="B1268" s="7" t="b">
        <v>1</v>
      </c>
      <c r="U1268" s="9"/>
      <c r="V1268" s="9"/>
      <c r="W1268" s="10"/>
      <c r="X1268" s="20"/>
      <c r="Y1268" s="20"/>
      <c r="Z1268" s="20"/>
      <c r="AA1268" s="20"/>
      <c r="AB1268" s="20"/>
      <c r="AC1268" s="20"/>
      <c r="AD1268" s="20"/>
      <c r="AE1268" s="20"/>
      <c r="AG1268" s="9"/>
      <c r="AH1268" s="9"/>
      <c r="AI1268" s="10"/>
      <c r="AJ1268" s="20"/>
      <c r="AK1268" s="20"/>
      <c r="AL1268" s="20"/>
      <c r="AM1268" s="20"/>
      <c r="AN1268" s="20"/>
      <c r="AO1268" s="20"/>
      <c r="AP1268" s="20"/>
      <c r="AQ1268" s="20"/>
      <c r="AS1268" s="9"/>
      <c r="AT1268" s="9"/>
      <c r="AU1268" s="10"/>
      <c r="AV1268" s="20"/>
      <c r="AW1268" s="20"/>
      <c r="AX1268" s="20"/>
      <c r="AY1268" s="20"/>
      <c r="AZ1268" s="20"/>
      <c r="BA1268" s="20"/>
      <c r="BB1268" s="20"/>
      <c r="BC1268" s="20"/>
      <c r="BE1268" s="20">
        <v>0.43152322404371585</v>
      </c>
      <c r="BF1268" s="9">
        <v>69.5</v>
      </c>
      <c r="BG1268" s="9">
        <v>67.582088622164321</v>
      </c>
      <c r="BH1268" s="9">
        <v>66.798265969366454</v>
      </c>
      <c r="BI1268" s="9">
        <v>39.09788270174635</v>
      </c>
      <c r="BJ1268" s="9">
        <v>68.770688947847518</v>
      </c>
      <c r="BK1268" s="9">
        <v>67.057248570405861</v>
      </c>
      <c r="BL1268" s="9">
        <v>65.186457277997334</v>
      </c>
      <c r="BM1268" s="9">
        <f ca="1"/>
        <v>66.590736732777231</v>
      </c>
      <c r="BN1268" s="9">
        <v>68.485481363962592</v>
      </c>
    </row>
    <row r="1269" spans="1:66" x14ac:dyDescent="0.25">
      <c r="A1269" s="6">
        <v>76.400000000000006</v>
      </c>
      <c r="B1269" s="7" t="b">
        <v>1</v>
      </c>
      <c r="U1269" s="9"/>
      <c r="V1269" s="9"/>
      <c r="W1269" s="10"/>
      <c r="X1269" s="20"/>
      <c r="Y1269" s="20"/>
      <c r="Z1269" s="20"/>
      <c r="AA1269" s="20"/>
      <c r="AB1269" s="20"/>
      <c r="AC1269" s="20"/>
      <c r="AD1269" s="20"/>
      <c r="AE1269" s="20"/>
      <c r="AG1269" s="9"/>
      <c r="AH1269" s="9"/>
      <c r="AI1269" s="10"/>
      <c r="AJ1269" s="20"/>
      <c r="AK1269" s="20"/>
      <c r="AL1269" s="20"/>
      <c r="AM1269" s="20"/>
      <c r="AN1269" s="20"/>
      <c r="AO1269" s="20"/>
      <c r="AP1269" s="20"/>
      <c r="AQ1269" s="20"/>
      <c r="AS1269" s="9"/>
      <c r="AT1269" s="9"/>
      <c r="AU1269" s="10"/>
      <c r="AV1269" s="20"/>
      <c r="AW1269" s="20"/>
      <c r="AX1269" s="20"/>
      <c r="AY1269" s="20"/>
      <c r="AZ1269" s="20"/>
      <c r="BA1269" s="20"/>
      <c r="BB1269" s="20"/>
      <c r="BC1269" s="20"/>
      <c r="BE1269" s="20">
        <v>0.43186475409836067</v>
      </c>
      <c r="BF1269" s="9">
        <v>69.5</v>
      </c>
      <c r="BG1269" s="9">
        <v>67.590363488996559</v>
      </c>
      <c r="BH1269" s="9">
        <v>66.806801644547889</v>
      </c>
      <c r="BI1269" s="9">
        <v>39.139484224449106</v>
      </c>
      <c r="BJ1269" s="9">
        <v>68.778717627243779</v>
      </c>
      <c r="BK1269" s="9">
        <v>67.065705081012794</v>
      </c>
      <c r="BL1269" s="9">
        <v>65.197906994480135</v>
      </c>
      <c r="BM1269" s="9">
        <f ca="1"/>
        <v>66.598262095323093</v>
      </c>
      <c r="BN1269" s="9">
        <v>68.495045150248501</v>
      </c>
    </row>
    <row r="1270" spans="1:66" x14ac:dyDescent="0.25">
      <c r="A1270" s="6">
        <v>82.5</v>
      </c>
      <c r="B1270" s="7" t="b">
        <v>1</v>
      </c>
      <c r="U1270" s="9"/>
      <c r="V1270" s="9"/>
      <c r="W1270" s="10"/>
      <c r="X1270" s="20"/>
      <c r="Y1270" s="20"/>
      <c r="Z1270" s="20"/>
      <c r="AA1270" s="20"/>
      <c r="AB1270" s="20"/>
      <c r="AC1270" s="20"/>
      <c r="AD1270" s="20"/>
      <c r="AE1270" s="20"/>
      <c r="AG1270" s="9"/>
      <c r="AH1270" s="9"/>
      <c r="AI1270" s="10"/>
      <c r="AJ1270" s="20"/>
      <c r="AK1270" s="20"/>
      <c r="AL1270" s="20"/>
      <c r="AM1270" s="20"/>
      <c r="AN1270" s="20"/>
      <c r="AO1270" s="20"/>
      <c r="AP1270" s="20"/>
      <c r="AQ1270" s="20"/>
      <c r="AS1270" s="9"/>
      <c r="AT1270" s="9"/>
      <c r="AU1270" s="10"/>
      <c r="AV1270" s="20"/>
      <c r="AW1270" s="20"/>
      <c r="AX1270" s="20"/>
      <c r="AY1270" s="20"/>
      <c r="AZ1270" s="20"/>
      <c r="BA1270" s="20"/>
      <c r="BB1270" s="20"/>
      <c r="BC1270" s="20"/>
      <c r="BE1270" s="20">
        <v>0.43220628415300544</v>
      </c>
      <c r="BF1270" s="9">
        <v>69.599999999999994</v>
      </c>
      <c r="BG1270" s="9">
        <v>67.598637122060211</v>
      </c>
      <c r="BH1270" s="9">
        <v>66.815337137543878</v>
      </c>
      <c r="BI1270" s="9">
        <v>39.18111076310209</v>
      </c>
      <c r="BJ1270" s="9">
        <v>68.786743534256203</v>
      </c>
      <c r="BK1270" s="9">
        <v>67.074161043451596</v>
      </c>
      <c r="BL1270" s="9">
        <v>65.20935218448821</v>
      </c>
      <c r="BM1270" s="9">
        <f ca="1"/>
        <v>66.605785912286066</v>
      </c>
      <c r="BN1270" s="9">
        <v>68.504606450973569</v>
      </c>
    </row>
    <row r="1271" spans="1:66" x14ac:dyDescent="0.25">
      <c r="A1271" s="6">
        <v>82.2</v>
      </c>
      <c r="B1271" s="7" t="b">
        <v>1</v>
      </c>
      <c r="U1271" s="9"/>
      <c r="V1271" s="9"/>
      <c r="W1271" s="10"/>
      <c r="X1271" s="20"/>
      <c r="Y1271" s="20"/>
      <c r="Z1271" s="20"/>
      <c r="AA1271" s="20"/>
      <c r="AB1271" s="20"/>
      <c r="AC1271" s="20"/>
      <c r="AD1271" s="20"/>
      <c r="AE1271" s="20"/>
      <c r="AG1271" s="9"/>
      <c r="AH1271" s="9"/>
      <c r="AI1271" s="10"/>
      <c r="AJ1271" s="20"/>
      <c r="AK1271" s="20"/>
      <c r="AL1271" s="20"/>
      <c r="AM1271" s="20"/>
      <c r="AN1271" s="20"/>
      <c r="AO1271" s="20"/>
      <c r="AP1271" s="20"/>
      <c r="AQ1271" s="20"/>
      <c r="AS1271" s="9"/>
      <c r="AT1271" s="9"/>
      <c r="AU1271" s="10"/>
      <c r="AV1271" s="20"/>
      <c r="AW1271" s="20"/>
      <c r="AX1271" s="20"/>
      <c r="AY1271" s="20"/>
      <c r="AZ1271" s="20"/>
      <c r="BA1271" s="20"/>
      <c r="BB1271" s="20"/>
      <c r="BC1271" s="20"/>
      <c r="BE1271" s="20">
        <v>0.43254781420765026</v>
      </c>
      <c r="BF1271" s="9">
        <v>69.599999999999994</v>
      </c>
      <c r="BG1271" s="9">
        <v>67.606909527965243</v>
      </c>
      <c r="BH1271" s="9">
        <v>66.823872454826429</v>
      </c>
      <c r="BI1271" s="9">
        <v>39.222762347808711</v>
      </c>
      <c r="BJ1271" s="9">
        <v>68.794766676248216</v>
      </c>
      <c r="BK1271" s="9">
        <v>67.082616464182777</v>
      </c>
      <c r="BL1271" s="9">
        <v>65.220792853385746</v>
      </c>
      <c r="BM1271" s="9">
        <f ca="1"/>
        <v>66.613308188928002</v>
      </c>
      <c r="BN1271" s="9">
        <v>68.514165272282412</v>
      </c>
    </row>
    <row r="1272" spans="1:66" x14ac:dyDescent="0.25">
      <c r="A1272" s="6">
        <v>82.1</v>
      </c>
      <c r="B1272" s="7" t="b">
        <v>1</v>
      </c>
      <c r="U1272" s="9"/>
      <c r="V1272" s="9"/>
      <c r="W1272" s="10"/>
      <c r="X1272" s="20"/>
      <c r="Y1272" s="20"/>
      <c r="Z1272" s="20"/>
      <c r="AA1272" s="20"/>
      <c r="AB1272" s="20"/>
      <c r="AC1272" s="20"/>
      <c r="AD1272" s="20"/>
      <c r="AE1272" s="20"/>
      <c r="AG1272" s="9"/>
      <c r="AH1272" s="9"/>
      <c r="AI1272" s="10"/>
      <c r="AJ1272" s="20"/>
      <c r="AK1272" s="20"/>
      <c r="AL1272" s="20"/>
      <c r="AM1272" s="20"/>
      <c r="AN1272" s="20"/>
      <c r="AO1272" s="20"/>
      <c r="AP1272" s="20"/>
      <c r="AQ1272" s="20"/>
      <c r="AS1272" s="9"/>
      <c r="AT1272" s="9"/>
      <c r="AU1272" s="10"/>
      <c r="AV1272" s="20"/>
      <c r="AW1272" s="20"/>
      <c r="AX1272" s="20"/>
      <c r="AY1272" s="20"/>
      <c r="AZ1272" s="20"/>
      <c r="BA1272" s="20"/>
      <c r="BB1272" s="20"/>
      <c r="BC1272" s="20"/>
      <c r="BE1272" s="20">
        <v>0.43288934426229508</v>
      </c>
      <c r="BF1272" s="9">
        <v>69.599999999999994</v>
      </c>
      <c r="BG1272" s="9">
        <v>67.615180713315013</v>
      </c>
      <c r="BH1272" s="9">
        <v>66.832407602864194</v>
      </c>
      <c r="BI1272" s="9">
        <v>39.264439008726796</v>
      </c>
      <c r="BJ1272" s="9">
        <v>68.802787060571688</v>
      </c>
      <c r="BK1272" s="9">
        <v>67.091071349662272</v>
      </c>
      <c r="BL1272" s="9">
        <v>65.232229006526325</v>
      </c>
      <c r="BM1272" s="9">
        <f ca="1"/>
        <v>66.620828930504288</v>
      </c>
      <c r="BN1272" s="9">
        <v>68.523721620310766</v>
      </c>
    </row>
    <row r="1273" spans="1:66" x14ac:dyDescent="0.25">
      <c r="A1273" s="6">
        <v>81.8</v>
      </c>
      <c r="B1273" s="7" t="b">
        <v>1</v>
      </c>
      <c r="U1273" s="9"/>
      <c r="V1273" s="9"/>
      <c r="W1273" s="10"/>
      <c r="X1273" s="20"/>
      <c r="Y1273" s="20"/>
      <c r="Z1273" s="20"/>
      <c r="AA1273" s="20"/>
      <c r="AB1273" s="20"/>
      <c r="AC1273" s="20"/>
      <c r="AD1273" s="20"/>
      <c r="AE1273" s="20"/>
      <c r="AG1273" s="9"/>
      <c r="AH1273" s="9"/>
      <c r="AI1273" s="10"/>
      <c r="AJ1273" s="20"/>
      <c r="AK1273" s="20"/>
      <c r="AL1273" s="20"/>
      <c r="AM1273" s="20"/>
      <c r="AN1273" s="20"/>
      <c r="AO1273" s="20"/>
      <c r="AP1273" s="20"/>
      <c r="AQ1273" s="20"/>
      <c r="AS1273" s="9"/>
      <c r="AT1273" s="9"/>
      <c r="AU1273" s="10"/>
      <c r="AV1273" s="20"/>
      <c r="AW1273" s="20"/>
      <c r="AX1273" s="20"/>
      <c r="AY1273" s="20"/>
      <c r="AZ1273" s="20"/>
      <c r="BA1273" s="20"/>
      <c r="BB1273" s="20"/>
      <c r="BC1273" s="20"/>
      <c r="BE1273" s="20">
        <v>0.43323087431693991</v>
      </c>
      <c r="BF1273" s="9">
        <v>69.599999999999994</v>
      </c>
      <c r="BG1273" s="9">
        <v>67.623450684706242</v>
      </c>
      <c r="BH1273" s="9">
        <v>66.840942588122289</v>
      </c>
      <c r="BI1273" s="9">
        <v>39.306140776068645</v>
      </c>
      <c r="BJ1273" s="9">
        <v>68.810804694566997</v>
      </c>
      <c r="BK1273" s="9">
        <v>67.099525706341623</v>
      </c>
      <c r="BL1273" s="9">
        <v>65.243660649252988</v>
      </c>
      <c r="BM1273" s="9">
        <f ca="1"/>
        <v>66.628348142263917</v>
      </c>
      <c r="BN1273" s="9">
        <v>68.533275501185543</v>
      </c>
    </row>
    <row r="1274" spans="1:66" x14ac:dyDescent="0.25">
      <c r="A1274" s="6">
        <v>81.8</v>
      </c>
      <c r="B1274" s="7" t="b">
        <v>1</v>
      </c>
      <c r="U1274" s="9"/>
      <c r="V1274" s="9"/>
      <c r="W1274" s="10"/>
      <c r="X1274" s="20"/>
      <c r="Y1274" s="20"/>
      <c r="Z1274" s="20"/>
      <c r="AA1274" s="20"/>
      <c r="AB1274" s="20"/>
      <c r="AC1274" s="20"/>
      <c r="AD1274" s="20"/>
      <c r="AE1274" s="20"/>
      <c r="AG1274" s="9"/>
      <c r="AH1274" s="9"/>
      <c r="AI1274" s="10"/>
      <c r="AJ1274" s="20"/>
      <c r="AK1274" s="20"/>
      <c r="AL1274" s="20"/>
      <c r="AM1274" s="20"/>
      <c r="AN1274" s="20"/>
      <c r="AO1274" s="20"/>
      <c r="AP1274" s="20"/>
      <c r="AQ1274" s="20"/>
      <c r="AS1274" s="9"/>
      <c r="AT1274" s="9"/>
      <c r="AU1274" s="10"/>
      <c r="AV1274" s="20"/>
      <c r="AW1274" s="20"/>
      <c r="AX1274" s="20"/>
      <c r="AY1274" s="20"/>
      <c r="AZ1274" s="20"/>
      <c r="BA1274" s="20"/>
      <c r="BB1274" s="20"/>
      <c r="BC1274" s="20"/>
      <c r="BE1274" s="20">
        <v>0.43357240437158467</v>
      </c>
      <c r="BF1274" s="9">
        <v>69.599999999999994</v>
      </c>
      <c r="BG1274" s="9">
        <v>67.6317194487291</v>
      </c>
      <c r="BH1274" s="9">
        <v>66.849477417062602</v>
      </c>
      <c r="BI1274" s="9">
        <v>39.347867680101167</v>
      </c>
      <c r="BJ1274" s="9">
        <v>68.818819585563077</v>
      </c>
      <c r="BK1274" s="9">
        <v>67.107979540667941</v>
      </c>
      <c r="BL1274" s="9">
        <v>65.255087786898244</v>
      </c>
      <c r="BM1274" s="9">
        <f ca="1"/>
        <v>66.635865829449386</v>
      </c>
      <c r="BN1274" s="9">
        <v>68.542826921024869</v>
      </c>
    </row>
    <row r="1275" spans="1:66" x14ac:dyDescent="0.25">
      <c r="A1275" s="6">
        <v>81.7</v>
      </c>
      <c r="B1275" s="7" t="b">
        <v>1</v>
      </c>
      <c r="U1275" s="9"/>
      <c r="V1275" s="9"/>
      <c r="W1275" s="10"/>
      <c r="X1275" s="20"/>
      <c r="Y1275" s="20"/>
      <c r="Z1275" s="20"/>
      <c r="AA1275" s="20"/>
      <c r="AB1275" s="20"/>
      <c r="AC1275" s="20"/>
      <c r="AD1275" s="20"/>
      <c r="AE1275" s="20"/>
      <c r="AG1275" s="9"/>
      <c r="AH1275" s="9"/>
      <c r="AI1275" s="10"/>
      <c r="AJ1275" s="20"/>
      <c r="AK1275" s="20"/>
      <c r="AL1275" s="20"/>
      <c r="AM1275" s="20"/>
      <c r="AN1275" s="20"/>
      <c r="AO1275" s="20"/>
      <c r="AP1275" s="20"/>
      <c r="AQ1275" s="20"/>
      <c r="AS1275" s="9"/>
      <c r="AT1275" s="9"/>
      <c r="AU1275" s="10"/>
      <c r="AV1275" s="20"/>
      <c r="AW1275" s="20"/>
      <c r="AX1275" s="20"/>
      <c r="AY1275" s="20"/>
      <c r="AZ1275" s="20"/>
      <c r="BA1275" s="20"/>
      <c r="BB1275" s="20"/>
      <c r="BC1275" s="20"/>
      <c r="BE1275" s="20">
        <v>0.4339139344262295</v>
      </c>
      <c r="BF1275" s="9">
        <v>69.599999999999994</v>
      </c>
      <c r="BG1275" s="9">
        <v>67.639987011967236</v>
      </c>
      <c r="BH1275" s="9">
        <v>66.858012096143725</v>
      </c>
      <c r="BI1275" s="9">
        <v>39.389619751146107</v>
      </c>
      <c r="BJ1275" s="9">
        <v>68.826831740877466</v>
      </c>
      <c r="BK1275" s="9">
        <v>67.116432859083943</v>
      </c>
      <c r="BL1275" s="9">
        <v>65.266510424784116</v>
      </c>
      <c r="BM1275" s="9">
        <f ca="1"/>
        <v>66.643381997296913</v>
      </c>
      <c r="BN1275" s="9">
        <v>68.552375885938133</v>
      </c>
    </row>
    <row r="1276" spans="1:66" x14ac:dyDescent="0.25">
      <c r="A1276" s="6">
        <v>81.5</v>
      </c>
      <c r="B1276" s="7" t="b">
        <v>1</v>
      </c>
      <c r="U1276" s="9"/>
      <c r="V1276" s="9"/>
      <c r="W1276" s="10"/>
      <c r="X1276" s="20"/>
      <c r="Y1276" s="20"/>
      <c r="Z1276" s="20"/>
      <c r="AA1276" s="20"/>
      <c r="AB1276" s="20"/>
      <c r="AC1276" s="20"/>
      <c r="AD1276" s="20"/>
      <c r="AE1276" s="20"/>
      <c r="AG1276" s="9"/>
      <c r="AH1276" s="9"/>
      <c r="AI1276" s="10"/>
      <c r="AJ1276" s="20"/>
      <c r="AK1276" s="20"/>
      <c r="AL1276" s="20"/>
      <c r="AM1276" s="20"/>
      <c r="AN1276" s="20"/>
      <c r="AO1276" s="20"/>
      <c r="AP1276" s="20"/>
      <c r="AQ1276" s="20"/>
      <c r="AS1276" s="9"/>
      <c r="AT1276" s="9"/>
      <c r="AU1276" s="10"/>
      <c r="AV1276" s="20"/>
      <c r="AW1276" s="20"/>
      <c r="AX1276" s="20"/>
      <c r="AY1276" s="20"/>
      <c r="AZ1276" s="20"/>
      <c r="BA1276" s="20"/>
      <c r="BB1276" s="20"/>
      <c r="BC1276" s="20"/>
      <c r="BE1276" s="20">
        <v>0.43425546448087432</v>
      </c>
      <c r="BF1276" s="9">
        <v>69.599999999999994</v>
      </c>
      <c r="BG1276" s="9">
        <v>67.648253380997815</v>
      </c>
      <c r="BH1276" s="9">
        <v>66.866546631820981</v>
      </c>
      <c r="BI1276" s="9">
        <v>39.431397019580039</v>
      </c>
      <c r="BJ1276" s="9">
        <v>68.834841167816379</v>
      </c>
      <c r="BK1276" s="9">
        <v>67.124885668028028</v>
      </c>
      <c r="BL1276" s="9">
        <v>65.277928568222137</v>
      </c>
      <c r="BM1276" s="9">
        <f ca="1"/>
        <v>66.650896651036305</v>
      </c>
      <c r="BN1276" s="9">
        <v>68.561922402025971</v>
      </c>
    </row>
    <row r="1277" spans="1:66" x14ac:dyDescent="0.25">
      <c r="A1277" s="6">
        <v>81</v>
      </c>
      <c r="B1277" s="7" t="b">
        <v>1</v>
      </c>
      <c r="U1277" s="9"/>
      <c r="V1277" s="9"/>
      <c r="W1277" s="10"/>
      <c r="X1277" s="20"/>
      <c r="Y1277" s="20"/>
      <c r="Z1277" s="20"/>
      <c r="AA1277" s="20"/>
      <c r="AB1277" s="20"/>
      <c r="AC1277" s="20"/>
      <c r="AD1277" s="20"/>
      <c r="AE1277" s="20"/>
      <c r="AG1277" s="9"/>
      <c r="AH1277" s="9"/>
      <c r="AI1277" s="10"/>
      <c r="AJ1277" s="20"/>
      <c r="AK1277" s="20"/>
      <c r="AL1277" s="20"/>
      <c r="AM1277" s="20"/>
      <c r="AN1277" s="20"/>
      <c r="AO1277" s="20"/>
      <c r="AP1277" s="20"/>
      <c r="AQ1277" s="20"/>
      <c r="AS1277" s="9"/>
      <c r="AT1277" s="9"/>
      <c r="AU1277" s="10"/>
      <c r="AV1277" s="20"/>
      <c r="AW1277" s="20"/>
      <c r="AX1277" s="20"/>
      <c r="AY1277" s="20"/>
      <c r="AZ1277" s="20"/>
      <c r="BA1277" s="20"/>
      <c r="BB1277" s="20"/>
      <c r="BC1277" s="20"/>
      <c r="BE1277" s="20">
        <v>0.43459699453551914</v>
      </c>
      <c r="BF1277" s="9">
        <v>69.599999999999994</v>
      </c>
      <c r="BG1277" s="9">
        <v>67.65651856239154</v>
      </c>
      <c r="BH1277" s="9">
        <v>66.875081030546355</v>
      </c>
      <c r="BI1277" s="9">
        <v>39.473199515834629</v>
      </c>
      <c r="BJ1277" s="9">
        <v>68.842847873674685</v>
      </c>
      <c r="BK1277" s="9">
        <v>67.133337973934289</v>
      </c>
      <c r="BL1277" s="9">
        <v>65.289342222513426</v>
      </c>
      <c r="BM1277" s="9">
        <f ca="1"/>
        <v>66.65840979589106</v>
      </c>
      <c r="BN1277" s="9">
        <v>68.571466475380376</v>
      </c>
    </row>
    <row r="1278" spans="1:66" x14ac:dyDescent="0.25">
      <c r="A1278" s="6">
        <v>84</v>
      </c>
      <c r="B1278" s="7" t="b">
        <v>1</v>
      </c>
      <c r="U1278" s="9"/>
      <c r="V1278" s="9"/>
      <c r="W1278" s="10"/>
      <c r="X1278" s="20"/>
      <c r="Y1278" s="20"/>
      <c r="Z1278" s="20"/>
      <c r="AA1278" s="20"/>
      <c r="AB1278" s="20"/>
      <c r="AC1278" s="20"/>
      <c r="AD1278" s="20"/>
      <c r="AE1278" s="20"/>
      <c r="AG1278" s="9"/>
      <c r="AH1278" s="9"/>
      <c r="AI1278" s="10"/>
      <c r="AJ1278" s="20"/>
      <c r="AK1278" s="20"/>
      <c r="AL1278" s="20"/>
      <c r="AM1278" s="20"/>
      <c r="AN1278" s="20"/>
      <c r="AO1278" s="20"/>
      <c r="AP1278" s="20"/>
      <c r="AQ1278" s="20"/>
      <c r="AS1278" s="9"/>
      <c r="AT1278" s="9"/>
      <c r="AU1278" s="10"/>
      <c r="AV1278" s="20"/>
      <c r="AW1278" s="20"/>
      <c r="AX1278" s="20"/>
      <c r="AY1278" s="20"/>
      <c r="AZ1278" s="20"/>
      <c r="BA1278" s="20"/>
      <c r="BB1278" s="20"/>
      <c r="BC1278" s="20"/>
      <c r="BE1278" s="20">
        <v>0.43493852459016391</v>
      </c>
      <c r="BF1278" s="9">
        <v>69.599999999999994</v>
      </c>
      <c r="BG1278" s="9">
        <v>67.664782562712702</v>
      </c>
      <c r="BH1278" s="9">
        <v>66.883615298768859</v>
      </c>
      <c r="BI1278" s="9">
        <v>39.515027270396622</v>
      </c>
      <c r="BJ1278" s="9">
        <v>68.850851865736018</v>
      </c>
      <c r="BK1278" s="9">
        <v>67.141789783232525</v>
      </c>
      <c r="BL1278" s="9">
        <v>65.300751392948627</v>
      </c>
      <c r="BM1278" s="9">
        <f ca="1"/>
        <v>66.66592143707841</v>
      </c>
      <c r="BN1278" s="9">
        <v>68.581008112084646</v>
      </c>
    </row>
    <row r="1279" spans="1:66" x14ac:dyDescent="0.25">
      <c r="A1279" s="6">
        <v>84</v>
      </c>
      <c r="B1279" s="7" t="b">
        <v>1</v>
      </c>
      <c r="U1279" s="9"/>
      <c r="V1279" s="9"/>
      <c r="W1279" s="10"/>
      <c r="X1279" s="20"/>
      <c r="Y1279" s="20"/>
      <c r="Z1279" s="20"/>
      <c r="AA1279" s="20"/>
      <c r="AB1279" s="20"/>
      <c r="AC1279" s="20"/>
      <c r="AD1279" s="20"/>
      <c r="AE1279" s="20"/>
      <c r="AG1279" s="9"/>
      <c r="AH1279" s="9"/>
      <c r="AI1279" s="10"/>
      <c r="AJ1279" s="20"/>
      <c r="AK1279" s="20"/>
      <c r="AL1279" s="20"/>
      <c r="AM1279" s="20"/>
      <c r="AN1279" s="20"/>
      <c r="AO1279" s="20"/>
      <c r="AP1279" s="20"/>
      <c r="AQ1279" s="20"/>
      <c r="AS1279" s="9"/>
      <c r="AT1279" s="9"/>
      <c r="AU1279" s="10"/>
      <c r="AV1279" s="20"/>
      <c r="AW1279" s="20"/>
      <c r="AX1279" s="20"/>
      <c r="AY1279" s="20"/>
      <c r="AZ1279" s="20"/>
      <c r="BA1279" s="20"/>
      <c r="BB1279" s="20"/>
      <c r="BC1279" s="20"/>
      <c r="BE1279" s="20">
        <v>0.43528005464480873</v>
      </c>
      <c r="BF1279" s="9">
        <v>69.599999999999994</v>
      </c>
      <c r="BG1279" s="9">
        <v>67.673045388519228</v>
      </c>
      <c r="BH1279" s="9">
        <v>66.892149442934183</v>
      </c>
      <c r="BI1279" s="9">
        <v>39.556880313808158</v>
      </c>
      <c r="BJ1279" s="9">
        <v>68.858853151272811</v>
      </c>
      <c r="BK1279" s="9">
        <v>67.150241102348303</v>
      </c>
      <c r="BL1279" s="9">
        <v>65.312156084808066</v>
      </c>
      <c r="BM1279" s="9">
        <f ca="1"/>
        <v>66.673431579809304</v>
      </c>
      <c r="BN1279" s="9">
        <v>68.590547318213538</v>
      </c>
    </row>
    <row r="1280" spans="1:66" x14ac:dyDescent="0.25">
      <c r="A1280" s="6">
        <v>80</v>
      </c>
      <c r="B1280" s="7" t="b">
        <v>1</v>
      </c>
      <c r="U1280" s="9"/>
      <c r="V1280" s="9"/>
      <c r="W1280" s="10"/>
      <c r="X1280" s="20"/>
      <c r="Y1280" s="20"/>
      <c r="Z1280" s="20"/>
      <c r="AA1280" s="20"/>
      <c r="AB1280" s="20"/>
      <c r="AC1280" s="20"/>
      <c r="AD1280" s="20"/>
      <c r="AE1280" s="20"/>
      <c r="AG1280" s="9"/>
      <c r="AH1280" s="9"/>
      <c r="AI1280" s="10"/>
      <c r="AJ1280" s="20"/>
      <c r="AK1280" s="20"/>
      <c r="AL1280" s="20"/>
      <c r="AM1280" s="20"/>
      <c r="AN1280" s="20"/>
      <c r="AO1280" s="20"/>
      <c r="AP1280" s="20"/>
      <c r="AQ1280" s="20"/>
      <c r="AS1280" s="9"/>
      <c r="AT1280" s="9"/>
      <c r="AU1280" s="10"/>
      <c r="AV1280" s="20"/>
      <c r="AW1280" s="20"/>
      <c r="AX1280" s="20"/>
      <c r="AY1280" s="20"/>
      <c r="AZ1280" s="20"/>
      <c r="BA1280" s="20"/>
      <c r="BB1280" s="20"/>
      <c r="BC1280" s="20"/>
      <c r="BE1280" s="20">
        <v>0.43562158469945356</v>
      </c>
      <c r="BF1280" s="9">
        <v>69.7</v>
      </c>
      <c r="BG1280" s="9">
        <v>67.681307046362733</v>
      </c>
      <c r="BH1280" s="9">
        <v>66.900683469484946</v>
      </c>
      <c r="BI1280" s="9">
        <v>39.598758676666733</v>
      </c>
      <c r="BJ1280" s="9">
        <v>68.866851737546298</v>
      </c>
      <c r="BK1280" s="9">
        <v>67.158691937703011</v>
      </c>
      <c r="BL1280" s="9">
        <v>65.323556303361698</v>
      </c>
      <c r="BM1280" s="9">
        <f ca="1"/>
        <v>66.68094022928851</v>
      </c>
      <c r="BN1280" s="9">
        <v>68.600084099833154</v>
      </c>
    </row>
    <row r="1281" spans="1:66" x14ac:dyDescent="0.25">
      <c r="A1281" s="6">
        <v>81</v>
      </c>
      <c r="B1281" s="7" t="b">
        <v>1</v>
      </c>
      <c r="U1281" s="9"/>
      <c r="V1281" s="9"/>
      <c r="W1281" s="10"/>
      <c r="X1281" s="20"/>
      <c r="Y1281" s="20"/>
      <c r="Z1281" s="20"/>
      <c r="AA1281" s="20"/>
      <c r="AB1281" s="20"/>
      <c r="AC1281" s="20"/>
      <c r="AD1281" s="20"/>
      <c r="AE1281" s="20"/>
      <c r="AG1281" s="9"/>
      <c r="AH1281" s="9"/>
      <c r="AI1281" s="10"/>
      <c r="AJ1281" s="20"/>
      <c r="AK1281" s="20"/>
      <c r="AL1281" s="20"/>
      <c r="AM1281" s="20"/>
      <c r="AN1281" s="20"/>
      <c r="AO1281" s="20"/>
      <c r="AP1281" s="20"/>
      <c r="AQ1281" s="20"/>
      <c r="AS1281" s="9"/>
      <c r="AT1281" s="9"/>
      <c r="AU1281" s="10"/>
      <c r="AV1281" s="20"/>
      <c r="AW1281" s="20"/>
      <c r="AX1281" s="20"/>
      <c r="AY1281" s="20"/>
      <c r="AZ1281" s="20"/>
      <c r="BA1281" s="20"/>
      <c r="BB1281" s="20"/>
      <c r="BC1281" s="20"/>
      <c r="BE1281" s="20">
        <v>0.43596311475409838</v>
      </c>
      <c r="BF1281" s="9">
        <v>69.7</v>
      </c>
      <c r="BG1281" s="9">
        <v>67.68956754278851</v>
      </c>
      <c r="BH1281" s="9">
        <v>66.909217384860739</v>
      </c>
      <c r="BI1281" s="9">
        <v>39.640662389625426</v>
      </c>
      <c r="BJ1281" s="9">
        <v>68.874847631806645</v>
      </c>
      <c r="BK1281" s="9">
        <v>67.167142295713873</v>
      </c>
      <c r="BL1281" s="9">
        <v>65.334952053869131</v>
      </c>
      <c r="BM1281" s="9">
        <f ca="1"/>
        <v>66.688447390714543</v>
      </c>
      <c r="BN1281" s="9">
        <v>68.60961846300107</v>
      </c>
    </row>
    <row r="1282" spans="1:66" x14ac:dyDescent="0.25">
      <c r="A1282" s="6">
        <v>79.7</v>
      </c>
      <c r="B1282" s="7" t="b">
        <v>1</v>
      </c>
      <c r="U1282" s="9"/>
      <c r="V1282" s="9"/>
      <c r="W1282" s="10"/>
      <c r="X1282" s="20"/>
      <c r="Y1282" s="20"/>
      <c r="Z1282" s="20"/>
      <c r="AA1282" s="20"/>
      <c r="AB1282" s="20"/>
      <c r="AC1282" s="20"/>
      <c r="AD1282" s="20"/>
      <c r="AE1282" s="20"/>
      <c r="AG1282" s="9"/>
      <c r="AH1282" s="9"/>
      <c r="AI1282" s="10"/>
      <c r="AJ1282" s="20"/>
      <c r="AK1282" s="20"/>
      <c r="AL1282" s="20"/>
      <c r="AM1282" s="20"/>
      <c r="AN1282" s="20"/>
      <c r="AO1282" s="20"/>
      <c r="AP1282" s="20"/>
      <c r="AQ1282" s="20"/>
      <c r="AS1282" s="9"/>
      <c r="AT1282" s="9"/>
      <c r="AU1282" s="10"/>
      <c r="AV1282" s="20"/>
      <c r="AW1282" s="20"/>
      <c r="AX1282" s="20"/>
      <c r="AY1282" s="20"/>
      <c r="AZ1282" s="20"/>
      <c r="BA1282" s="20"/>
      <c r="BB1282" s="20"/>
      <c r="BC1282" s="20"/>
      <c r="BE1282" s="20">
        <v>0.43630464480874315</v>
      </c>
      <c r="BF1282" s="9">
        <v>69.7</v>
      </c>
      <c r="BG1282" s="9">
        <v>67.697826884335598</v>
      </c>
      <c r="BH1282" s="9">
        <v>66.917751195497928</v>
      </c>
      <c r="BI1282" s="9">
        <v>39.68259148339304</v>
      </c>
      <c r="BJ1282" s="9">
        <v>68.882840841292918</v>
      </c>
      <c r="BK1282" s="9">
        <v>67.175592182793977</v>
      </c>
      <c r="BL1282" s="9">
        <v>65.346343341579683</v>
      </c>
      <c r="BM1282" s="9">
        <f ca="1"/>
        <v>66.695953069279781</v>
      </c>
      <c r="BN1282" s="9">
        <v>68.619150413766391</v>
      </c>
    </row>
    <row r="1283" spans="1:66" x14ac:dyDescent="0.25">
      <c r="A1283" s="6">
        <v>79.3</v>
      </c>
      <c r="B1283" s="7" t="b">
        <v>1</v>
      </c>
      <c r="U1283" s="9"/>
      <c r="V1283" s="9"/>
      <c r="W1283" s="10"/>
      <c r="X1283" s="20"/>
      <c r="Y1283" s="20"/>
      <c r="Z1283" s="20"/>
      <c r="AA1283" s="20"/>
      <c r="AB1283" s="20"/>
      <c r="AC1283" s="20"/>
      <c r="AD1283" s="20"/>
      <c r="AE1283" s="20"/>
      <c r="AG1283" s="9"/>
      <c r="AH1283" s="9"/>
      <c r="AI1283" s="10"/>
      <c r="AJ1283" s="20"/>
      <c r="AK1283" s="20"/>
      <c r="AL1283" s="20"/>
      <c r="AM1283" s="20"/>
      <c r="AN1283" s="20"/>
      <c r="AO1283" s="20"/>
      <c r="AP1283" s="20"/>
      <c r="AQ1283" s="20"/>
      <c r="AS1283" s="9"/>
      <c r="AT1283" s="9"/>
      <c r="AU1283" s="10"/>
      <c r="AV1283" s="20"/>
      <c r="AW1283" s="20"/>
      <c r="AX1283" s="20"/>
      <c r="AY1283" s="20"/>
      <c r="AZ1283" s="20"/>
      <c r="BA1283" s="20"/>
      <c r="BB1283" s="20"/>
      <c r="BC1283" s="20"/>
      <c r="BE1283" s="20">
        <v>0.43664617486338797</v>
      </c>
      <c r="BF1283" s="9">
        <v>69.7</v>
      </c>
      <c r="BG1283" s="9">
        <v>67.706085077536841</v>
      </c>
      <c r="BH1283" s="9">
        <v>66.926284907830137</v>
      </c>
      <c r="BI1283" s="9">
        <v>39.724545988734199</v>
      </c>
      <c r="BJ1283" s="9">
        <v>68.890831373233169</v>
      </c>
      <c r="BK1283" s="9">
        <v>67.184041605352334</v>
      </c>
      <c r="BL1283" s="9">
        <v>65.357730171732427</v>
      </c>
      <c r="BM1283" s="9">
        <f ca="1"/>
        <v>66.70345727017046</v>
      </c>
      <c r="BN1283" s="9">
        <v>68.628679958169684</v>
      </c>
    </row>
    <row r="1284" spans="1:66" x14ac:dyDescent="0.25">
      <c r="A1284" s="6">
        <v>79.3</v>
      </c>
      <c r="B1284" s="7" t="b">
        <v>1</v>
      </c>
      <c r="U1284" s="9"/>
      <c r="V1284" s="9"/>
      <c r="W1284" s="10"/>
      <c r="X1284" s="20"/>
      <c r="Y1284" s="20"/>
      <c r="Z1284" s="20"/>
      <c r="AA1284" s="20"/>
      <c r="AB1284" s="20"/>
      <c r="AC1284" s="20"/>
      <c r="AD1284" s="20"/>
      <c r="AE1284" s="20"/>
      <c r="AG1284" s="9"/>
      <c r="AH1284" s="9"/>
      <c r="AI1284" s="10"/>
      <c r="AJ1284" s="20"/>
      <c r="AK1284" s="20"/>
      <c r="AL1284" s="20"/>
      <c r="AM1284" s="20"/>
      <c r="AN1284" s="20"/>
      <c r="AO1284" s="20"/>
      <c r="AP1284" s="20"/>
      <c r="AQ1284" s="20"/>
      <c r="AS1284" s="9"/>
      <c r="AT1284" s="9"/>
      <c r="AU1284" s="10"/>
      <c r="AV1284" s="20"/>
      <c r="AW1284" s="20"/>
      <c r="AX1284" s="20"/>
      <c r="AY1284" s="20"/>
      <c r="AZ1284" s="20"/>
      <c r="BA1284" s="20"/>
      <c r="BB1284" s="20"/>
      <c r="BC1284" s="20"/>
      <c r="BE1284" s="20">
        <v>0.43698770491803279</v>
      </c>
      <c r="BF1284" s="9">
        <v>69.7</v>
      </c>
      <c r="BG1284" s="9">
        <v>67.714342128918901</v>
      </c>
      <c r="BH1284" s="9">
        <v>66.934818528287721</v>
      </c>
      <c r="BI1284" s="9">
        <v>39.766525936469485</v>
      </c>
      <c r="BJ1284" s="9">
        <v>68.898819234844453</v>
      </c>
      <c r="BK1284" s="9">
        <v>67.19249056979389</v>
      </c>
      <c r="BL1284" s="9">
        <v>65.369112549556149</v>
      </c>
      <c r="BM1284" s="9">
        <f ca="1"/>
        <v>66.710959998566693</v>
      </c>
      <c r="BN1284" s="9">
        <v>68.638207102243129</v>
      </c>
    </row>
    <row r="1285" spans="1:66" x14ac:dyDescent="0.25">
      <c r="A1285" s="6">
        <v>78.900000000000006</v>
      </c>
      <c r="B1285" s="7" t="b">
        <v>1</v>
      </c>
      <c r="U1285" s="9"/>
      <c r="V1285" s="9"/>
      <c r="W1285" s="10"/>
      <c r="X1285" s="20"/>
      <c r="Y1285" s="20"/>
      <c r="Z1285" s="20"/>
      <c r="AA1285" s="20"/>
      <c r="AB1285" s="20"/>
      <c r="AC1285" s="20"/>
      <c r="AD1285" s="20"/>
      <c r="AE1285" s="20"/>
      <c r="AG1285" s="9"/>
      <c r="AH1285" s="9"/>
      <c r="AI1285" s="10"/>
      <c r="AJ1285" s="20"/>
      <c r="AK1285" s="20"/>
      <c r="AL1285" s="20"/>
      <c r="AM1285" s="20"/>
      <c r="AN1285" s="20"/>
      <c r="AO1285" s="20"/>
      <c r="AP1285" s="20"/>
      <c r="AQ1285" s="20"/>
      <c r="AS1285" s="9"/>
      <c r="AT1285" s="9"/>
      <c r="AU1285" s="10"/>
      <c r="AV1285" s="20"/>
      <c r="AW1285" s="20"/>
      <c r="AX1285" s="20"/>
      <c r="AY1285" s="20"/>
      <c r="AZ1285" s="20"/>
      <c r="BA1285" s="20"/>
      <c r="BB1285" s="20"/>
      <c r="BC1285" s="20"/>
      <c r="BE1285" s="20">
        <v>0.43732923497267762</v>
      </c>
      <c r="BF1285" s="9">
        <v>69.7</v>
      </c>
      <c r="BG1285" s="9">
        <v>67.722598045002286</v>
      </c>
      <c r="BH1285" s="9">
        <v>66.943352063298349</v>
      </c>
      <c r="BI1285" s="9">
        <v>39.80853135747558</v>
      </c>
      <c r="BJ1285" s="9">
        <v>68.906804433332908</v>
      </c>
      <c r="BK1285" s="9">
        <v>67.200939082519568</v>
      </c>
      <c r="BL1285" s="9">
        <v>65.380490480269444</v>
      </c>
      <c r="BM1285" s="9">
        <f ca="1"/>
        <v>66.718461259642538</v>
      </c>
      <c r="BN1285" s="9">
        <v>68.647731852010452</v>
      </c>
    </row>
    <row r="1286" spans="1:66" x14ac:dyDescent="0.25">
      <c r="A1286" s="6">
        <v>82.7</v>
      </c>
      <c r="B1286" s="7" t="b">
        <v>1</v>
      </c>
      <c r="U1286" s="9"/>
      <c r="V1286" s="9"/>
      <c r="W1286" s="10"/>
      <c r="X1286" s="20"/>
      <c r="Y1286" s="20"/>
      <c r="Z1286" s="20"/>
      <c r="AA1286" s="20"/>
      <c r="AB1286" s="20"/>
      <c r="AC1286" s="20"/>
      <c r="AD1286" s="20"/>
      <c r="AE1286" s="20"/>
      <c r="AG1286" s="9"/>
      <c r="AH1286" s="9"/>
      <c r="AI1286" s="10"/>
      <c r="AJ1286" s="20"/>
      <c r="AK1286" s="20"/>
      <c r="AL1286" s="20"/>
      <c r="AM1286" s="20"/>
      <c r="AN1286" s="20"/>
      <c r="AO1286" s="20"/>
      <c r="AP1286" s="20"/>
      <c r="AQ1286" s="20"/>
      <c r="AS1286" s="9"/>
      <c r="AT1286" s="9"/>
      <c r="AU1286" s="10"/>
      <c r="AV1286" s="20"/>
      <c r="AW1286" s="20"/>
      <c r="AX1286" s="20"/>
      <c r="AY1286" s="20"/>
      <c r="AZ1286" s="20"/>
      <c r="BA1286" s="20"/>
      <c r="BB1286" s="20"/>
      <c r="BC1286" s="20"/>
      <c r="BE1286" s="20">
        <v>0.43767076502732238</v>
      </c>
      <c r="BF1286" s="9">
        <v>69.8</v>
      </c>
      <c r="BG1286" s="9">
        <v>67.730852832301395</v>
      </c>
      <c r="BH1286" s="9">
        <v>66.951885519286677</v>
      </c>
      <c r="BI1286" s="9">
        <v>39.850562282685431</v>
      </c>
      <c r="BJ1286" s="9">
        <v>68.91478697589379</v>
      </c>
      <c r="BK1286" s="9">
        <v>67.209387149926329</v>
      </c>
      <c r="BL1286" s="9">
        <v>65.391863969080717</v>
      </c>
      <c r="BM1286" s="9">
        <f ca="1"/>
        <v>66.725961058565971</v>
      </c>
      <c r="BN1286" s="9">
        <v>68.657254213487022</v>
      </c>
    </row>
    <row r="1287" spans="1:66" x14ac:dyDescent="0.25">
      <c r="A1287" s="6">
        <v>82.5</v>
      </c>
      <c r="B1287" s="7" t="b">
        <v>1</v>
      </c>
      <c r="U1287" s="9"/>
      <c r="V1287" s="9"/>
      <c r="W1287" s="10"/>
      <c r="X1287" s="20"/>
      <c r="Y1287" s="20"/>
      <c r="Z1287" s="20"/>
      <c r="AA1287" s="20"/>
      <c r="AB1287" s="20"/>
      <c r="AC1287" s="20"/>
      <c r="AD1287" s="20"/>
      <c r="AE1287" s="20"/>
      <c r="AG1287" s="9"/>
      <c r="AH1287" s="9"/>
      <c r="AI1287" s="10"/>
      <c r="AJ1287" s="20"/>
      <c r="AK1287" s="20"/>
      <c r="AL1287" s="20"/>
      <c r="AM1287" s="20"/>
      <c r="AN1287" s="20"/>
      <c r="AO1287" s="20"/>
      <c r="AP1287" s="20"/>
      <c r="AQ1287" s="20"/>
      <c r="AS1287" s="9"/>
      <c r="AT1287" s="9"/>
      <c r="AU1287" s="10"/>
      <c r="AV1287" s="20"/>
      <c r="AW1287" s="20"/>
      <c r="AX1287" s="20"/>
      <c r="AY1287" s="20"/>
      <c r="AZ1287" s="20"/>
      <c r="BA1287" s="20"/>
      <c r="BB1287" s="20"/>
      <c r="BC1287" s="20"/>
      <c r="BE1287" s="20">
        <v>0.43801229508196721</v>
      </c>
      <c r="BF1287" s="9">
        <v>69.8</v>
      </c>
      <c r="BG1287" s="9">
        <v>67.739106497324599</v>
      </c>
      <c r="BH1287" s="9">
        <v>66.960418902674405</v>
      </c>
      <c r="BI1287" s="9">
        <v>39.892618743088349</v>
      </c>
      <c r="BJ1287" s="9">
        <v>68.922766869711495</v>
      </c>
      <c r="BK1287" s="9">
        <v>67.21783477840718</v>
      </c>
      <c r="BL1287" s="9">
        <v>65.403233021188228</v>
      </c>
      <c r="BM1287" s="9">
        <f ca="1"/>
        <v>66.733459400499001</v>
      </c>
      <c r="BN1287" s="9">
        <v>68.666774192679881</v>
      </c>
    </row>
    <row r="1288" spans="1:66" x14ac:dyDescent="0.25">
      <c r="A1288" s="6">
        <v>82.3</v>
      </c>
      <c r="B1288" s="7" t="b">
        <v>1</v>
      </c>
      <c r="U1288" s="9"/>
      <c r="V1288" s="9"/>
      <c r="W1288" s="10"/>
      <c r="X1288" s="20"/>
      <c r="Y1288" s="20"/>
      <c r="Z1288" s="20"/>
      <c r="AA1288" s="20"/>
      <c r="AB1288" s="20"/>
      <c r="AC1288" s="20"/>
      <c r="AD1288" s="20"/>
      <c r="AE1288" s="20"/>
      <c r="AG1288" s="9"/>
      <c r="AH1288" s="9"/>
      <c r="AI1288" s="10"/>
      <c r="AJ1288" s="20"/>
      <c r="AK1288" s="20"/>
      <c r="AL1288" s="20"/>
      <c r="AM1288" s="20"/>
      <c r="AN1288" s="20"/>
      <c r="AO1288" s="20"/>
      <c r="AP1288" s="20"/>
      <c r="AQ1288" s="20"/>
      <c r="AS1288" s="9"/>
      <c r="AT1288" s="9"/>
      <c r="AU1288" s="10"/>
      <c r="AV1288" s="20"/>
      <c r="AW1288" s="20"/>
      <c r="AX1288" s="20"/>
      <c r="AY1288" s="20"/>
      <c r="AZ1288" s="20"/>
      <c r="BA1288" s="20"/>
      <c r="BB1288" s="20"/>
      <c r="BC1288" s="20"/>
      <c r="BE1288" s="20">
        <v>0.43835382513661203</v>
      </c>
      <c r="BF1288" s="9">
        <v>69.8</v>
      </c>
      <c r="BG1288" s="9">
        <v>67.747359046574218</v>
      </c>
      <c r="BH1288" s="9">
        <v>66.968952219880478</v>
      </c>
      <c r="BI1288" s="9">
        <v>39.934700769730185</v>
      </c>
      <c r="BJ1288" s="9">
        <v>68.930744121959648</v>
      </c>
      <c r="BK1288" s="9">
        <v>67.226281974351224</v>
      </c>
      <c r="BL1288" s="9">
        <v>65.414597641780091</v>
      </c>
      <c r="BM1288" s="9">
        <f ca="1"/>
        <v>66.740956290597566</v>
      </c>
      <c r="BN1288" s="9">
        <v>68.67629179558773</v>
      </c>
    </row>
    <row r="1289" spans="1:66" x14ac:dyDescent="0.25">
      <c r="A1289" s="6">
        <v>82</v>
      </c>
      <c r="B1289" s="7" t="b">
        <v>1</v>
      </c>
      <c r="U1289" s="9"/>
      <c r="V1289" s="9"/>
      <c r="W1289" s="10"/>
      <c r="X1289" s="20"/>
      <c r="Y1289" s="20"/>
      <c r="Z1289" s="20"/>
      <c r="AA1289" s="20"/>
      <c r="AB1289" s="20"/>
      <c r="AC1289" s="20"/>
      <c r="AD1289" s="20"/>
      <c r="AE1289" s="20"/>
      <c r="AG1289" s="9"/>
      <c r="AH1289" s="9"/>
      <c r="AI1289" s="10"/>
      <c r="AJ1289" s="20"/>
      <c r="AK1289" s="20"/>
      <c r="AL1289" s="20"/>
      <c r="AM1289" s="20"/>
      <c r="AN1289" s="20"/>
      <c r="AO1289" s="20"/>
      <c r="AP1289" s="20"/>
      <c r="AQ1289" s="20"/>
      <c r="AS1289" s="9"/>
      <c r="AT1289" s="9"/>
      <c r="AU1289" s="10"/>
      <c r="AV1289" s="20"/>
      <c r="AW1289" s="20"/>
      <c r="AX1289" s="20"/>
      <c r="AY1289" s="20"/>
      <c r="AZ1289" s="20"/>
      <c r="BA1289" s="20"/>
      <c r="BB1289" s="20"/>
      <c r="BC1289" s="20"/>
      <c r="BE1289" s="20">
        <v>0.43869535519125685</v>
      </c>
      <c r="BF1289" s="9">
        <v>69.8</v>
      </c>
      <c r="BG1289" s="9">
        <v>67.755610486546587</v>
      </c>
      <c r="BH1289" s="9">
        <v>66.977485477321139</v>
      </c>
      <c r="BI1289" s="9">
        <v>39.976808393713405</v>
      </c>
      <c r="BJ1289" s="9">
        <v>68.938718739801118</v>
      </c>
      <c r="BK1289" s="9">
        <v>67.234728744143666</v>
      </c>
      <c r="BL1289" s="9">
        <v>65.425957836034314</v>
      </c>
      <c r="BM1289" s="9">
        <f ca="1"/>
        <v>66.748451734011709</v>
      </c>
      <c r="BN1289" s="9">
        <v>68.685807028200998</v>
      </c>
    </row>
    <row r="1290" spans="1:66" x14ac:dyDescent="0.25">
      <c r="A1290" s="6">
        <v>82</v>
      </c>
      <c r="B1290" s="7" t="b">
        <v>1</v>
      </c>
      <c r="U1290" s="9"/>
      <c r="V1290" s="9"/>
      <c r="W1290" s="10"/>
      <c r="X1290" s="20"/>
      <c r="Y1290" s="20"/>
      <c r="Z1290" s="20"/>
      <c r="AA1290" s="20"/>
      <c r="AB1290" s="20"/>
      <c r="AC1290" s="20"/>
      <c r="AD1290" s="20"/>
      <c r="AE1290" s="20"/>
      <c r="AG1290" s="9"/>
      <c r="AH1290" s="9"/>
      <c r="AI1290" s="10"/>
      <c r="AJ1290" s="20"/>
      <c r="AK1290" s="20"/>
      <c r="AL1290" s="20"/>
      <c r="AM1290" s="20"/>
      <c r="AN1290" s="20"/>
      <c r="AO1290" s="20"/>
      <c r="AP1290" s="20"/>
      <c r="AQ1290" s="20"/>
      <c r="AS1290" s="9"/>
      <c r="AT1290" s="9"/>
      <c r="AU1290" s="10"/>
      <c r="AV1290" s="20"/>
      <c r="AW1290" s="20"/>
      <c r="AX1290" s="20"/>
      <c r="AY1290" s="20"/>
      <c r="AZ1290" s="20"/>
      <c r="BA1290" s="20"/>
      <c r="BB1290" s="20"/>
      <c r="BC1290" s="20"/>
      <c r="BE1290" s="20">
        <v>0.43903688524590162</v>
      </c>
      <c r="BF1290" s="9">
        <v>69.8</v>
      </c>
      <c r="BG1290" s="9">
        <v>67.763860823732088</v>
      </c>
      <c r="BH1290" s="9">
        <v>66.986018681409675</v>
      </c>
      <c r="BI1290" s="9">
        <v>40.01894164619727</v>
      </c>
      <c r="BJ1290" s="9">
        <v>68.946690730388028</v>
      </c>
      <c r="BK1290" s="9">
        <v>67.243175094165906</v>
      </c>
      <c r="BL1290" s="9">
        <v>65.437313609118831</v>
      </c>
      <c r="BM1290" s="9">
        <f ca="1"/>
        <v>66.755945735885504</v>
      </c>
      <c r="BN1290" s="9">
        <v>68.6953198965019</v>
      </c>
    </row>
    <row r="1291" spans="1:66" x14ac:dyDescent="0.25">
      <c r="A1291" s="6">
        <v>81.8</v>
      </c>
      <c r="B1291" s="7" t="b">
        <v>1</v>
      </c>
      <c r="U1291" s="9"/>
      <c r="V1291" s="9"/>
      <c r="W1291" s="10"/>
      <c r="X1291" s="20"/>
      <c r="Y1291" s="20"/>
      <c r="Z1291" s="20"/>
      <c r="AA1291" s="20"/>
      <c r="AB1291" s="20"/>
      <c r="AC1291" s="20"/>
      <c r="AD1291" s="20"/>
      <c r="AE1291" s="20"/>
      <c r="AG1291" s="9"/>
      <c r="AH1291" s="9"/>
      <c r="AI1291" s="10"/>
      <c r="AJ1291" s="20"/>
      <c r="AK1291" s="20"/>
      <c r="AL1291" s="20"/>
      <c r="AM1291" s="20"/>
      <c r="AN1291" s="20"/>
      <c r="AO1291" s="20"/>
      <c r="AP1291" s="20"/>
      <c r="AQ1291" s="20"/>
      <c r="AS1291" s="9"/>
      <c r="AT1291" s="9"/>
      <c r="AU1291" s="10"/>
      <c r="AV1291" s="20"/>
      <c r="AW1291" s="20"/>
      <c r="AX1291" s="20"/>
      <c r="AY1291" s="20"/>
      <c r="AZ1291" s="20"/>
      <c r="BA1291" s="20"/>
      <c r="BB1291" s="20"/>
      <c r="BC1291" s="20"/>
      <c r="BE1291" s="20">
        <v>0.43937841530054644</v>
      </c>
      <c r="BF1291" s="9">
        <v>69.8</v>
      </c>
      <c r="BG1291" s="9">
        <v>67.772110064615205</v>
      </c>
      <c r="BH1291" s="9">
        <v>66.994551838556845</v>
      </c>
      <c r="BI1291" s="9">
        <v>40.061100558397996</v>
      </c>
      <c r="BJ1291" s="9">
        <v>68.954660100861901</v>
      </c>
      <c r="BK1291" s="9">
        <v>67.251621030795505</v>
      </c>
      <c r="BL1291" s="9">
        <v>65.448664966191558</v>
      </c>
      <c r="BM1291" s="9">
        <f ca="1"/>
        <v>66.763438301357127</v>
      </c>
      <c r="BN1291" s="9">
        <v>68.70483040646441</v>
      </c>
    </row>
    <row r="1292" spans="1:66" x14ac:dyDescent="0.25">
      <c r="A1292" s="6">
        <v>81.599999999999994</v>
      </c>
      <c r="B1292" s="7" t="b">
        <v>1</v>
      </c>
      <c r="U1292" s="9"/>
      <c r="V1292" s="9"/>
      <c r="W1292" s="10"/>
      <c r="X1292" s="20"/>
      <c r="Y1292" s="20"/>
      <c r="Z1292" s="20"/>
      <c r="AA1292" s="20"/>
      <c r="AB1292" s="20"/>
      <c r="AC1292" s="20"/>
      <c r="AD1292" s="20"/>
      <c r="AE1292" s="20"/>
      <c r="AG1292" s="9"/>
      <c r="AH1292" s="9"/>
      <c r="AI1292" s="10"/>
      <c r="AJ1292" s="20"/>
      <c r="AK1292" s="20"/>
      <c r="AL1292" s="20"/>
      <c r="AM1292" s="20"/>
      <c r="AN1292" s="20"/>
      <c r="AO1292" s="20"/>
      <c r="AP1292" s="20"/>
      <c r="AQ1292" s="20"/>
      <c r="AS1292" s="9"/>
      <c r="AT1292" s="9"/>
      <c r="AU1292" s="10"/>
      <c r="AV1292" s="20"/>
      <c r="AW1292" s="20"/>
      <c r="AX1292" s="20"/>
      <c r="AY1292" s="20"/>
      <c r="AZ1292" s="20"/>
      <c r="BA1292" s="20"/>
      <c r="BB1292" s="20"/>
      <c r="BC1292" s="20"/>
      <c r="BE1292" s="20">
        <v>0.43971994535519127</v>
      </c>
      <c r="BF1292" s="9">
        <v>69.8</v>
      </c>
      <c r="BG1292" s="9">
        <v>67.780358215674539</v>
      </c>
      <c r="BH1292" s="9">
        <v>67.003084955170465</v>
      </c>
      <c r="BI1292" s="9">
        <v>40.103285161588857</v>
      </c>
      <c r="BJ1292" s="9">
        <v>68.962626858353616</v>
      </c>
      <c r="BK1292" s="9">
        <v>67.260066560406287</v>
      </c>
      <c r="BL1292" s="9">
        <v>65.460011912400319</v>
      </c>
      <c r="BM1292" s="9">
        <f ca="1"/>
        <v>66.770929435558898</v>
      </c>
      <c r="BN1292" s="9">
        <v>68.714338564054358</v>
      </c>
    </row>
    <row r="1293" spans="1:66" x14ac:dyDescent="0.25">
      <c r="A1293" s="6">
        <v>81.5</v>
      </c>
      <c r="B1293" s="7" t="b">
        <v>1</v>
      </c>
      <c r="U1293" s="9"/>
      <c r="V1293" s="9"/>
      <c r="W1293" s="10"/>
      <c r="X1293" s="20"/>
      <c r="Y1293" s="20"/>
      <c r="Z1293" s="20"/>
      <c r="AA1293" s="20"/>
      <c r="AB1293" s="20"/>
      <c r="AC1293" s="20"/>
      <c r="AD1293" s="20"/>
      <c r="AE1293" s="20"/>
      <c r="AG1293" s="9"/>
      <c r="AH1293" s="9"/>
      <c r="AI1293" s="10"/>
      <c r="AJ1293" s="20"/>
      <c r="AK1293" s="20"/>
      <c r="AL1293" s="20"/>
      <c r="AM1293" s="20"/>
      <c r="AN1293" s="20"/>
      <c r="AO1293" s="20"/>
      <c r="AP1293" s="20"/>
      <c r="AQ1293" s="20"/>
      <c r="AS1293" s="9"/>
      <c r="AT1293" s="9"/>
      <c r="AU1293" s="10"/>
      <c r="AV1293" s="20"/>
      <c r="AW1293" s="20"/>
      <c r="AX1293" s="20"/>
      <c r="AY1293" s="20"/>
      <c r="AZ1293" s="20"/>
      <c r="BA1293" s="20"/>
      <c r="BB1293" s="20"/>
      <c r="BC1293" s="20"/>
      <c r="BE1293" s="20">
        <v>0.44006147540983609</v>
      </c>
      <c r="BF1293" s="9">
        <v>69.8</v>
      </c>
      <c r="BG1293" s="9">
        <v>67.78860528338285</v>
      </c>
      <c r="BH1293" s="9">
        <v>67.011618037655936</v>
      </c>
      <c r="BI1293" s="9">
        <v>40.145495487100348</v>
      </c>
      <c r="BJ1293" s="9">
        <v>68.970591009983465</v>
      </c>
      <c r="BK1293" s="9">
        <v>67.268511689368324</v>
      </c>
      <c r="BL1293" s="9">
        <v>65.47135445288302</v>
      </c>
      <c r="BM1293" s="9">
        <f ca="1"/>
        <v>66.778419143617256</v>
      </c>
      <c r="BN1293" s="9">
        <v>68.723844375229405</v>
      </c>
    </row>
    <row r="1294" spans="1:66" x14ac:dyDescent="0.25">
      <c r="A1294" s="6">
        <v>81.3</v>
      </c>
      <c r="B1294" s="7" t="b">
        <v>1</v>
      </c>
      <c r="U1294" s="9"/>
      <c r="V1294" s="9"/>
      <c r="W1294" s="10"/>
      <c r="X1294" s="20"/>
      <c r="Y1294" s="20"/>
      <c r="Z1294" s="20"/>
      <c r="AA1294" s="20"/>
      <c r="AB1294" s="20"/>
      <c r="AC1294" s="20"/>
      <c r="AD1294" s="20"/>
      <c r="AE1294" s="20"/>
      <c r="AG1294" s="9"/>
      <c r="AH1294" s="9"/>
      <c r="AI1294" s="10"/>
      <c r="AJ1294" s="20"/>
      <c r="AK1294" s="20"/>
      <c r="AL1294" s="20"/>
      <c r="AM1294" s="20"/>
      <c r="AN1294" s="20"/>
      <c r="AO1294" s="20"/>
      <c r="AP1294" s="20"/>
      <c r="AQ1294" s="20"/>
      <c r="AS1294" s="9"/>
      <c r="AT1294" s="9"/>
      <c r="AU1294" s="10"/>
      <c r="AV1294" s="20"/>
      <c r="AW1294" s="20"/>
      <c r="AX1294" s="20"/>
      <c r="AY1294" s="20"/>
      <c r="AZ1294" s="20"/>
      <c r="BA1294" s="20"/>
      <c r="BB1294" s="20"/>
      <c r="BC1294" s="20"/>
      <c r="BE1294" s="20">
        <v>0.44040300546448086</v>
      </c>
      <c r="BF1294" s="9">
        <v>69.900000000000006</v>
      </c>
      <c r="BG1294" s="9">
        <v>67.7968512742071</v>
      </c>
      <c r="BH1294" s="9">
        <v>67.020151092415844</v>
      </c>
      <c r="BI1294" s="9">
        <v>40.187731566320245</v>
      </c>
      <c r="BJ1294" s="9">
        <v>68.978552562861225</v>
      </c>
      <c r="BK1294" s="9">
        <v>67.276956424047995</v>
      </c>
      <c r="BL1294" s="9">
        <v>65.482692592767549</v>
      </c>
      <c r="BM1294" s="9">
        <f ca="1"/>
        <v>66.785907430652841</v>
      </c>
      <c r="BN1294" s="9">
        <v>68.733347845939107</v>
      </c>
    </row>
    <row r="1295" spans="1:66" x14ac:dyDescent="0.25">
      <c r="A1295" s="6">
        <v>81.2</v>
      </c>
      <c r="B1295" s="7" t="b">
        <v>1</v>
      </c>
      <c r="U1295" s="9"/>
      <c r="V1295" s="9"/>
      <c r="W1295" s="10"/>
      <c r="X1295" s="20"/>
      <c r="Y1295" s="20"/>
      <c r="Z1295" s="20"/>
      <c r="AA1295" s="20"/>
      <c r="AB1295" s="20"/>
      <c r="AC1295" s="20"/>
      <c r="AD1295" s="20"/>
      <c r="AE1295" s="20"/>
      <c r="AG1295" s="9"/>
      <c r="AH1295" s="9"/>
      <c r="AI1295" s="10"/>
      <c r="AJ1295" s="20"/>
      <c r="AK1295" s="20"/>
      <c r="AL1295" s="20"/>
      <c r="AM1295" s="20"/>
      <c r="AN1295" s="20"/>
      <c r="AO1295" s="20"/>
      <c r="AP1295" s="20"/>
      <c r="AQ1295" s="20"/>
      <c r="AS1295" s="9"/>
      <c r="AT1295" s="9"/>
      <c r="AU1295" s="10"/>
      <c r="AV1295" s="20"/>
      <c r="AW1295" s="20"/>
      <c r="AX1295" s="20"/>
      <c r="AY1295" s="20"/>
      <c r="AZ1295" s="20"/>
      <c r="BA1295" s="20"/>
      <c r="BB1295" s="20"/>
      <c r="BC1295" s="20"/>
      <c r="BE1295" s="20">
        <v>0.44074453551912568</v>
      </c>
      <c r="BF1295" s="9">
        <v>69.900000000000006</v>
      </c>
      <c r="BG1295" s="9">
        <v>67.80509619460851</v>
      </c>
      <c r="BH1295" s="9">
        <v>67.028684125850361</v>
      </c>
      <c r="BI1295" s="9">
        <v>40.229993430693924</v>
      </c>
      <c r="BJ1295" s="9">
        <v>68.986511524086211</v>
      </c>
      <c r="BK1295" s="9">
        <v>67.285400770808025</v>
      </c>
      <c r="BL1295" s="9">
        <v>65.494026337171903</v>
      </c>
      <c r="BM1295" s="9">
        <f ca="1"/>
        <v>66.793394301780495</v>
      </c>
      <c r="BN1295" s="9">
        <v>68.74284898212494</v>
      </c>
    </row>
    <row r="1296" spans="1:66" x14ac:dyDescent="0.25">
      <c r="A1296" s="6">
        <v>88</v>
      </c>
      <c r="B1296" s="7" t="b">
        <v>1</v>
      </c>
      <c r="U1296" s="9"/>
      <c r="V1296" s="9"/>
      <c r="W1296" s="10"/>
      <c r="X1296" s="20"/>
      <c r="Y1296" s="20"/>
      <c r="Z1296" s="20"/>
      <c r="AA1296" s="20"/>
      <c r="AB1296" s="20"/>
      <c r="AC1296" s="20"/>
      <c r="AD1296" s="20"/>
      <c r="AE1296" s="20"/>
      <c r="AG1296" s="9"/>
      <c r="AH1296" s="9"/>
      <c r="AI1296" s="10"/>
      <c r="AJ1296" s="20"/>
      <c r="AK1296" s="20"/>
      <c r="AL1296" s="20"/>
      <c r="AM1296" s="20"/>
      <c r="AN1296" s="20"/>
      <c r="AO1296" s="20"/>
      <c r="AP1296" s="20"/>
      <c r="AQ1296" s="20"/>
      <c r="AS1296" s="9"/>
      <c r="AT1296" s="9"/>
      <c r="AU1296" s="10"/>
      <c r="AV1296" s="20"/>
      <c r="AW1296" s="20"/>
      <c r="AX1296" s="20"/>
      <c r="AY1296" s="20"/>
      <c r="AZ1296" s="20"/>
      <c r="BA1296" s="20"/>
      <c r="BB1296" s="20"/>
      <c r="BC1296" s="20"/>
      <c r="BE1296" s="20">
        <v>0.4410860655737705</v>
      </c>
      <c r="BF1296" s="9">
        <v>69.900000000000006</v>
      </c>
      <c r="BG1296" s="9">
        <v>67.81334005104253</v>
      </c>
      <c r="BH1296" s="9">
        <v>67.037217144356887</v>
      </c>
      <c r="BI1296" s="9">
        <v>40.272281111724268</v>
      </c>
      <c r="BJ1296" s="9">
        <v>68.994467900747281</v>
      </c>
      <c r="BK1296" s="9">
        <v>67.293844736007514</v>
      </c>
      <c r="BL1296" s="9">
        <v>65.505355691204102</v>
      </c>
      <c r="BM1296" s="9">
        <f ca="1"/>
        <v>66.800879762109318</v>
      </c>
      <c r="BN1296" s="9">
        <v>68.752347789720375</v>
      </c>
    </row>
    <row r="1297" spans="1:66" x14ac:dyDescent="0.25">
      <c r="A1297" s="6">
        <v>89</v>
      </c>
      <c r="B1297" s="7" t="b">
        <v>1</v>
      </c>
      <c r="U1297" s="9"/>
      <c r="V1297" s="9"/>
      <c r="W1297" s="10"/>
      <c r="X1297" s="20"/>
      <c r="Y1297" s="20"/>
      <c r="Z1297" s="20"/>
      <c r="AA1297" s="20"/>
      <c r="AB1297" s="20"/>
      <c r="AC1297" s="20"/>
      <c r="AD1297" s="20"/>
      <c r="AE1297" s="20"/>
      <c r="AG1297" s="9"/>
      <c r="AH1297" s="9"/>
      <c r="AI1297" s="10"/>
      <c r="AJ1297" s="20"/>
      <c r="AK1297" s="20"/>
      <c r="AL1297" s="20"/>
      <c r="AM1297" s="20"/>
      <c r="AN1297" s="20"/>
      <c r="AO1297" s="20"/>
      <c r="AP1297" s="20"/>
      <c r="AQ1297" s="20"/>
      <c r="AS1297" s="9"/>
      <c r="AT1297" s="9"/>
      <c r="AU1297" s="10"/>
      <c r="AV1297" s="20"/>
      <c r="AW1297" s="20"/>
      <c r="AX1297" s="20"/>
      <c r="AY1297" s="20"/>
      <c r="AZ1297" s="20"/>
      <c r="BA1297" s="20"/>
      <c r="BB1297" s="20"/>
      <c r="BC1297" s="20"/>
      <c r="BE1297" s="20">
        <v>0.44142759562841533</v>
      </c>
      <c r="BF1297" s="9">
        <v>69.900000000000006</v>
      </c>
      <c r="BG1297" s="9">
        <v>67.821582849958972</v>
      </c>
      <c r="BH1297" s="9">
        <v>67.045750154330577</v>
      </c>
      <c r="BI1297" s="9">
        <v>40.314594640972025</v>
      </c>
      <c r="BJ1297" s="9">
        <v>69.002421699922891</v>
      </c>
      <c r="BK1297" s="9">
        <v>67.302288326001943</v>
      </c>
      <c r="BL1297" s="9">
        <v>65.516680659962333</v>
      </c>
      <c r="BM1297" s="9">
        <f ca="1"/>
        <v>66.808363816742656</v>
      </c>
      <c r="BN1297" s="9">
        <v>68.761844274650798</v>
      </c>
    </row>
    <row r="1298" spans="1:66" x14ac:dyDescent="0.25">
      <c r="A1298" s="6">
        <v>79.900000000000006</v>
      </c>
      <c r="B1298" s="7" t="b">
        <v>1</v>
      </c>
      <c r="U1298" s="9"/>
      <c r="V1298" s="9"/>
      <c r="W1298" s="10"/>
      <c r="X1298" s="20"/>
      <c r="Y1298" s="20"/>
      <c r="Z1298" s="20"/>
      <c r="AA1298" s="20"/>
      <c r="AB1298" s="20"/>
      <c r="AC1298" s="20"/>
      <c r="AD1298" s="20"/>
      <c r="AE1298" s="20"/>
      <c r="AG1298" s="9"/>
      <c r="AH1298" s="9"/>
      <c r="AI1298" s="10"/>
      <c r="AJ1298" s="20"/>
      <c r="AK1298" s="20"/>
      <c r="AL1298" s="20"/>
      <c r="AM1298" s="20"/>
      <c r="AN1298" s="20"/>
      <c r="AO1298" s="20"/>
      <c r="AP1298" s="20"/>
      <c r="AQ1298" s="20"/>
      <c r="AS1298" s="9"/>
      <c r="AT1298" s="9"/>
      <c r="AU1298" s="10"/>
      <c r="AV1298" s="20"/>
      <c r="AW1298" s="20"/>
      <c r="AX1298" s="20"/>
      <c r="AY1298" s="20"/>
      <c r="AZ1298" s="20"/>
      <c r="BA1298" s="20"/>
      <c r="BB1298" s="20"/>
      <c r="BC1298" s="20"/>
      <c r="BE1298" s="20">
        <v>0.44176912568306009</v>
      </c>
      <c r="BF1298" s="9">
        <v>69.900000000000006</v>
      </c>
      <c r="BG1298" s="9">
        <v>67.829824597801974</v>
      </c>
      <c r="BH1298" s="9">
        <v>67.054283162163827</v>
      </c>
      <c r="BI1298" s="9">
        <v>40.356934050055784</v>
      </c>
      <c r="BJ1298" s="9">
        <v>69.010372928681178</v>
      </c>
      <c r="BK1298" s="9">
        <v>67.310731547143263</v>
      </c>
      <c r="BL1298" s="9">
        <v>65.528001248534892</v>
      </c>
      <c r="BM1298" s="9">
        <f ca="1"/>
        <v>66.815846470778155</v>
      </c>
      <c r="BN1298" s="9">
        <v>68.771338442833681</v>
      </c>
    </row>
    <row r="1299" spans="1:66" x14ac:dyDescent="0.25">
      <c r="A1299" s="6">
        <v>80</v>
      </c>
      <c r="B1299" s="7" t="b">
        <v>1</v>
      </c>
      <c r="U1299" s="9"/>
      <c r="V1299" s="9"/>
      <c r="W1299" s="10"/>
      <c r="X1299" s="20"/>
      <c r="Y1299" s="20"/>
      <c r="Z1299" s="20"/>
      <c r="AA1299" s="20"/>
      <c r="AB1299" s="20"/>
      <c r="AC1299" s="20"/>
      <c r="AD1299" s="20"/>
      <c r="AE1299" s="20"/>
      <c r="AG1299" s="9"/>
      <c r="AH1299" s="9"/>
      <c r="AI1299" s="10"/>
      <c r="AJ1299" s="20"/>
      <c r="AK1299" s="20"/>
      <c r="AL1299" s="20"/>
      <c r="AM1299" s="20"/>
      <c r="AN1299" s="20"/>
      <c r="AO1299" s="20"/>
      <c r="AP1299" s="20"/>
      <c r="AQ1299" s="20"/>
      <c r="AS1299" s="9"/>
      <c r="AT1299" s="9"/>
      <c r="AU1299" s="10"/>
      <c r="AV1299" s="20"/>
      <c r="AW1299" s="20"/>
      <c r="AX1299" s="20"/>
      <c r="AY1299" s="20"/>
      <c r="AZ1299" s="20"/>
      <c r="BA1299" s="20"/>
      <c r="BB1299" s="20"/>
      <c r="BC1299" s="20"/>
      <c r="BE1299" s="20">
        <v>0.44211065573770492</v>
      </c>
      <c r="BF1299" s="9">
        <v>69.900000000000006</v>
      </c>
      <c r="BG1299" s="9">
        <v>67.838065301010047</v>
      </c>
      <c r="BH1299" s="9">
        <v>67.062816174246748</v>
      </c>
      <c r="BI1299" s="9">
        <v>40.399299370652244</v>
      </c>
      <c r="BJ1299" s="9">
        <v>69.01832159407995</v>
      </c>
      <c r="BK1299" s="9">
        <v>67.319174405779918</v>
      </c>
      <c r="BL1299" s="9">
        <v>65.53931746200027</v>
      </c>
      <c r="BM1299" s="9">
        <f ca="1"/>
        <v>66.823327729307792</v>
      </c>
      <c r="BN1299" s="9">
        <v>68.780830300178508</v>
      </c>
    </row>
    <row r="1300" spans="1:66" x14ac:dyDescent="0.25">
      <c r="A1300" s="6">
        <v>79.8</v>
      </c>
      <c r="B1300" s="7" t="b">
        <v>1</v>
      </c>
      <c r="U1300" s="9"/>
      <c r="V1300" s="9"/>
      <c r="W1300" s="10"/>
      <c r="X1300" s="20"/>
      <c r="Y1300" s="20"/>
      <c r="Z1300" s="20"/>
      <c r="AA1300" s="20"/>
      <c r="AB1300" s="20"/>
      <c r="AC1300" s="20"/>
      <c r="AD1300" s="20"/>
      <c r="AE1300" s="20"/>
      <c r="AG1300" s="9"/>
      <c r="AH1300" s="9"/>
      <c r="AI1300" s="10"/>
      <c r="AJ1300" s="20"/>
      <c r="AK1300" s="20"/>
      <c r="AL1300" s="20"/>
      <c r="AM1300" s="20"/>
      <c r="AN1300" s="20"/>
      <c r="AO1300" s="20"/>
      <c r="AP1300" s="20"/>
      <c r="AQ1300" s="20"/>
      <c r="AS1300" s="9"/>
      <c r="AT1300" s="9"/>
      <c r="AU1300" s="10"/>
      <c r="AV1300" s="20"/>
      <c r="AW1300" s="20"/>
      <c r="AX1300" s="20"/>
      <c r="AY1300" s="20"/>
      <c r="AZ1300" s="20"/>
      <c r="BA1300" s="20"/>
      <c r="BB1300" s="20"/>
      <c r="BC1300" s="20"/>
      <c r="BE1300" s="20">
        <v>0.44245218579234974</v>
      </c>
      <c r="BF1300" s="9">
        <v>69.900000000000006</v>
      </c>
      <c r="BG1300" s="9">
        <v>67.846304966016163</v>
      </c>
      <c r="BH1300" s="9">
        <v>67.071349196966978</v>
      </c>
      <c r="BI1300" s="9">
        <v>40.441690634496254</v>
      </c>
      <c r="BJ1300" s="9">
        <v>69.026267703166738</v>
      </c>
      <c r="BK1300" s="9">
        <v>67.327616908256815</v>
      </c>
      <c r="BL1300" s="9">
        <v>65.550629305427151</v>
      </c>
      <c r="BM1300" s="9">
        <f ca="1"/>
        <v>66.830807597417873</v>
      </c>
      <c r="BN1300" s="9">
        <v>68.79031985258689</v>
      </c>
    </row>
    <row r="1301" spans="1:66" x14ac:dyDescent="0.25">
      <c r="A1301" s="6">
        <v>79.400000000000006</v>
      </c>
      <c r="B1301" s="7" t="b">
        <v>1</v>
      </c>
      <c r="U1301" s="9"/>
      <c r="V1301" s="9"/>
      <c r="W1301" s="10"/>
      <c r="X1301" s="20"/>
      <c r="Y1301" s="20"/>
      <c r="Z1301" s="20"/>
      <c r="AA1301" s="20"/>
      <c r="AB1301" s="20"/>
      <c r="AC1301" s="20"/>
      <c r="AD1301" s="20"/>
      <c r="AE1301" s="20"/>
      <c r="AG1301" s="9"/>
      <c r="AH1301" s="9"/>
      <c r="AI1301" s="10"/>
      <c r="AJ1301" s="20"/>
      <c r="AK1301" s="20"/>
      <c r="AL1301" s="20"/>
      <c r="AM1301" s="20"/>
      <c r="AN1301" s="20"/>
      <c r="AO1301" s="20"/>
      <c r="AP1301" s="20"/>
      <c r="AQ1301" s="20"/>
      <c r="AS1301" s="9"/>
      <c r="AT1301" s="9"/>
      <c r="AU1301" s="10"/>
      <c r="AV1301" s="20"/>
      <c r="AW1301" s="20"/>
      <c r="AX1301" s="20"/>
      <c r="AY1301" s="20"/>
      <c r="AZ1301" s="20"/>
      <c r="BA1301" s="20"/>
      <c r="BB1301" s="20"/>
      <c r="BC1301" s="20"/>
      <c r="BE1301" s="20">
        <v>0.44279371584699456</v>
      </c>
      <c r="BF1301" s="9">
        <v>69.900000000000006</v>
      </c>
      <c r="BG1301" s="9">
        <v>67.854543599247734</v>
      </c>
      <c r="BH1301" s="9">
        <v>67.079882236709807</v>
      </c>
      <c r="BI1301" s="9">
        <v>40.484107873380992</v>
      </c>
      <c r="BJ1301" s="9">
        <v>69.0342112629789</v>
      </c>
      <c r="BK1301" s="9">
        <v>67.33605906091546</v>
      </c>
      <c r="BL1301" s="9">
        <v>65.561936783874387</v>
      </c>
      <c r="BM1301" s="9">
        <f ca="1"/>
        <v>66.838286080189121</v>
      </c>
      <c r="BN1301" s="9">
        <v>68.79980710595251</v>
      </c>
    </row>
    <row r="1302" spans="1:66" x14ac:dyDescent="0.25">
      <c r="A1302" s="6">
        <v>76.2</v>
      </c>
      <c r="B1302" s="7" t="b">
        <v>1</v>
      </c>
      <c r="U1302" s="9"/>
      <c r="V1302" s="9"/>
      <c r="W1302" s="10"/>
      <c r="X1302" s="20"/>
      <c r="Y1302" s="20"/>
      <c r="Z1302" s="20"/>
      <c r="AA1302" s="20"/>
      <c r="AB1302" s="20"/>
      <c r="AC1302" s="20"/>
      <c r="AD1302" s="20"/>
      <c r="AE1302" s="20"/>
      <c r="AG1302" s="9"/>
      <c r="AH1302" s="9"/>
      <c r="AI1302" s="10"/>
      <c r="AJ1302" s="20"/>
      <c r="AK1302" s="20"/>
      <c r="AL1302" s="20"/>
      <c r="AM1302" s="20"/>
      <c r="AN1302" s="20"/>
      <c r="AO1302" s="20"/>
      <c r="AP1302" s="20"/>
      <c r="AQ1302" s="20"/>
      <c r="AS1302" s="9"/>
      <c r="AT1302" s="9"/>
      <c r="AU1302" s="10"/>
      <c r="AV1302" s="20"/>
      <c r="AW1302" s="20"/>
      <c r="AX1302" s="20"/>
      <c r="AY1302" s="20"/>
      <c r="AZ1302" s="20"/>
      <c r="BA1302" s="20"/>
      <c r="BB1302" s="20"/>
      <c r="BC1302" s="20"/>
      <c r="BE1302" s="20">
        <v>0.44313524590163933</v>
      </c>
      <c r="BF1302" s="9">
        <v>69.900000000000006</v>
      </c>
      <c r="BG1302" s="9">
        <v>67.862781207126645</v>
      </c>
      <c r="BH1302" s="9">
        <v>67.088415299858127</v>
      </c>
      <c r="BI1302" s="9">
        <v>40.526551119158157</v>
      </c>
      <c r="BJ1302" s="9">
        <v>69.04215228054359</v>
      </c>
      <c r="BK1302" s="9">
        <v>67.34450087009391</v>
      </c>
      <c r="BL1302" s="9">
        <v>65.573239902391151</v>
      </c>
      <c r="BM1302" s="9">
        <f ca="1"/>
        <v>66.845763182696643</v>
      </c>
      <c r="BN1302" s="9">
        <v>68.80929206616122</v>
      </c>
    </row>
    <row r="1303" spans="1:66" x14ac:dyDescent="0.25">
      <c r="A1303" s="6">
        <v>75.8</v>
      </c>
      <c r="B1303" s="7" t="b">
        <v>1</v>
      </c>
      <c r="U1303" s="9"/>
      <c r="V1303" s="9"/>
      <c r="W1303" s="10"/>
      <c r="X1303" s="20"/>
      <c r="Y1303" s="20"/>
      <c r="Z1303" s="20"/>
      <c r="AA1303" s="20"/>
      <c r="AB1303" s="20"/>
      <c r="AC1303" s="20"/>
      <c r="AD1303" s="20"/>
      <c r="AE1303" s="20"/>
      <c r="AG1303" s="9"/>
      <c r="AH1303" s="9"/>
      <c r="AI1303" s="10"/>
      <c r="AJ1303" s="20"/>
      <c r="AK1303" s="20"/>
      <c r="AL1303" s="20"/>
      <c r="AM1303" s="20"/>
      <c r="AN1303" s="20"/>
      <c r="AO1303" s="20"/>
      <c r="AP1303" s="20"/>
      <c r="AQ1303" s="20"/>
      <c r="AS1303" s="9"/>
      <c r="AT1303" s="9"/>
      <c r="AU1303" s="10"/>
      <c r="AV1303" s="20"/>
      <c r="AW1303" s="20"/>
      <c r="AX1303" s="20"/>
      <c r="AY1303" s="20"/>
      <c r="AZ1303" s="20"/>
      <c r="BA1303" s="20"/>
      <c r="BB1303" s="20"/>
      <c r="BC1303" s="20"/>
      <c r="BE1303" s="20">
        <v>0.44347677595628415</v>
      </c>
      <c r="BF1303" s="9">
        <v>69.900000000000006</v>
      </c>
      <c r="BG1303" s="9">
        <v>67.871017796069367</v>
      </c>
      <c r="BH1303" s="9">
        <v>67.096948392792527</v>
      </c>
      <c r="BI1303" s="9">
        <v>40.569020403738037</v>
      </c>
      <c r="BJ1303" s="9">
        <v>69.050090762877829</v>
      </c>
      <c r="BK1303" s="9">
        <v>67.352942342126852</v>
      </c>
      <c r="BL1303" s="9">
        <v>65.58453866601684</v>
      </c>
      <c r="BM1303" s="9">
        <f ca="1"/>
        <v>66.853238910009978</v>
      </c>
      <c r="BN1303" s="9">
        <v>68.818774739091069</v>
      </c>
    </row>
    <row r="1304" spans="1:66" x14ac:dyDescent="0.25">
      <c r="A1304" s="6">
        <v>75.599999999999994</v>
      </c>
      <c r="B1304" s="7" t="b">
        <v>1</v>
      </c>
      <c r="U1304" s="9"/>
      <c r="V1304" s="9"/>
      <c r="W1304" s="10"/>
      <c r="X1304" s="20"/>
      <c r="Y1304" s="20"/>
      <c r="Z1304" s="20"/>
      <c r="AA1304" s="20"/>
      <c r="AB1304" s="20"/>
      <c r="AC1304" s="20"/>
      <c r="AD1304" s="20"/>
      <c r="AE1304" s="20"/>
      <c r="AG1304" s="9"/>
      <c r="AH1304" s="9"/>
      <c r="AI1304" s="10"/>
      <c r="AJ1304" s="20"/>
      <c r="AK1304" s="20"/>
      <c r="AL1304" s="20"/>
      <c r="AM1304" s="20"/>
      <c r="AN1304" s="20"/>
      <c r="AO1304" s="20"/>
      <c r="AP1304" s="20"/>
      <c r="AQ1304" s="20"/>
      <c r="AS1304" s="9"/>
      <c r="AT1304" s="9"/>
      <c r="AU1304" s="10"/>
      <c r="AV1304" s="20"/>
      <c r="AW1304" s="20"/>
      <c r="AX1304" s="20"/>
      <c r="AY1304" s="20"/>
      <c r="AZ1304" s="20"/>
      <c r="BA1304" s="20"/>
      <c r="BB1304" s="20"/>
      <c r="BC1304" s="20"/>
      <c r="BE1304" s="20">
        <v>0.44381830601092898</v>
      </c>
      <c r="BF1304" s="9">
        <v>69.900000000000006</v>
      </c>
      <c r="BG1304" s="9">
        <v>67.879253372486914</v>
      </c>
      <c r="BH1304" s="9">
        <v>67.105481521891406</v>
      </c>
      <c r="BI1304" s="9">
        <v>40.611515759089727</v>
      </c>
      <c r="BJ1304" s="9">
        <v>69.05802671698855</v>
      </c>
      <c r="BK1304" s="9">
        <v>67.36138348334562</v>
      </c>
      <c r="BL1304" s="9">
        <v>65.595833079781187</v>
      </c>
      <c r="BM1304" s="9">
        <f ca="1"/>
        <v>66.860713267193148</v>
      </c>
      <c r="BN1304" s="9">
        <v>68.828255130612305</v>
      </c>
    </row>
    <row r="1305" spans="1:66" x14ac:dyDescent="0.25">
      <c r="A1305" s="6">
        <v>75.3</v>
      </c>
      <c r="B1305" s="7" t="b">
        <v>1</v>
      </c>
      <c r="U1305" s="9"/>
      <c r="V1305" s="9"/>
      <c r="W1305" s="10"/>
      <c r="X1305" s="20"/>
      <c r="Y1305" s="20"/>
      <c r="Z1305" s="20"/>
      <c r="AA1305" s="20"/>
      <c r="AB1305" s="20"/>
      <c r="AC1305" s="20"/>
      <c r="AD1305" s="20"/>
      <c r="AE1305" s="20"/>
      <c r="AG1305" s="9"/>
      <c r="AH1305" s="9"/>
      <c r="AI1305" s="10"/>
      <c r="AJ1305" s="20"/>
      <c r="AK1305" s="20"/>
      <c r="AL1305" s="20"/>
      <c r="AM1305" s="20"/>
      <c r="AN1305" s="20"/>
      <c r="AO1305" s="20"/>
      <c r="AP1305" s="20"/>
      <c r="AQ1305" s="20"/>
      <c r="AS1305" s="9"/>
      <c r="AT1305" s="9"/>
      <c r="AU1305" s="10"/>
      <c r="AV1305" s="20"/>
      <c r="AW1305" s="20"/>
      <c r="AX1305" s="20"/>
      <c r="AY1305" s="20"/>
      <c r="AZ1305" s="20"/>
      <c r="BA1305" s="20"/>
      <c r="BB1305" s="20"/>
      <c r="BC1305" s="20"/>
      <c r="BE1305" s="20">
        <v>0.44415983606557374</v>
      </c>
      <c r="BF1305" s="9">
        <v>70</v>
      </c>
      <c r="BG1305" s="9">
        <v>67.887487942784887</v>
      </c>
      <c r="BH1305" s="9">
        <v>67.114014693530734</v>
      </c>
      <c r="BI1305" s="9">
        <v>40.654037217241168</v>
      </c>
      <c r="BJ1305" s="9">
        <v>69.065960149872666</v>
      </c>
      <c r="BK1305" s="9">
        <v>67.36982430007825</v>
      </c>
      <c r="BL1305" s="9">
        <v>65.60712314870419</v>
      </c>
      <c r="BM1305" s="9">
        <f ca="1"/>
        <v>66.86818625930465</v>
      </c>
      <c r="BN1305" s="9">
        <v>68.837733246587419</v>
      </c>
    </row>
    <row r="1306" spans="1:66" x14ac:dyDescent="0.25">
      <c r="A1306" s="6">
        <v>75.2</v>
      </c>
      <c r="B1306" s="7" t="b">
        <v>1</v>
      </c>
      <c r="U1306" s="9"/>
      <c r="V1306" s="9"/>
      <c r="W1306" s="10"/>
      <c r="X1306" s="20"/>
      <c r="Y1306" s="20"/>
      <c r="Z1306" s="20"/>
      <c r="AA1306" s="20"/>
      <c r="AB1306" s="20"/>
      <c r="AC1306" s="20"/>
      <c r="AD1306" s="20"/>
      <c r="AE1306" s="20"/>
      <c r="AG1306" s="9"/>
      <c r="AH1306" s="9"/>
      <c r="AI1306" s="10"/>
      <c r="AJ1306" s="20"/>
      <c r="AK1306" s="20"/>
      <c r="AL1306" s="20"/>
      <c r="AM1306" s="20"/>
      <c r="AN1306" s="20"/>
      <c r="AO1306" s="20"/>
      <c r="AP1306" s="20"/>
      <c r="AQ1306" s="20"/>
      <c r="AS1306" s="9"/>
      <c r="AT1306" s="9"/>
      <c r="AU1306" s="10"/>
      <c r="AV1306" s="20"/>
      <c r="AW1306" s="20"/>
      <c r="AX1306" s="20"/>
      <c r="AY1306" s="20"/>
      <c r="AZ1306" s="20"/>
      <c r="BA1306" s="20"/>
      <c r="BB1306" s="20"/>
      <c r="BC1306" s="20"/>
      <c r="BE1306" s="20">
        <v>0.44450136612021857</v>
      </c>
      <c r="BF1306" s="9">
        <v>70</v>
      </c>
      <c r="BG1306" s="9">
        <v>67.895721513363583</v>
      </c>
      <c r="BH1306" s="9">
        <v>67.122547914084493</v>
      </c>
      <c r="BI1306" s="9">
        <v>40.696584810279433</v>
      </c>
      <c r="BJ1306" s="9">
        <v>69.073891068517057</v>
      </c>
      <c r="BK1306" s="9">
        <v>67.378264798649482</v>
      </c>
      <c r="BL1306" s="9">
        <v>65.61840887779627</v>
      </c>
      <c r="BM1306" s="9">
        <f ca="1"/>
        <v>66.875657891397523</v>
      </c>
      <c r="BN1306" s="9">
        <v>68.847209092871196</v>
      </c>
    </row>
    <row r="1307" spans="1:66" x14ac:dyDescent="0.25">
      <c r="A1307" s="6">
        <v>75</v>
      </c>
      <c r="B1307" s="7" t="b">
        <v>1</v>
      </c>
      <c r="U1307" s="9"/>
      <c r="V1307" s="9"/>
      <c r="W1307" s="10"/>
      <c r="X1307" s="20"/>
      <c r="Y1307" s="20"/>
      <c r="Z1307" s="20"/>
      <c r="AA1307" s="20"/>
      <c r="AB1307" s="20"/>
      <c r="AC1307" s="20"/>
      <c r="AD1307" s="20"/>
      <c r="AE1307" s="20"/>
      <c r="AG1307" s="9"/>
      <c r="AH1307" s="9"/>
      <c r="AI1307" s="10"/>
      <c r="AJ1307" s="20"/>
      <c r="AK1307" s="20"/>
      <c r="AL1307" s="20"/>
      <c r="AM1307" s="20"/>
      <c r="AN1307" s="20"/>
      <c r="AO1307" s="20"/>
      <c r="AP1307" s="20"/>
      <c r="AQ1307" s="20"/>
      <c r="AS1307" s="9"/>
      <c r="AT1307" s="9"/>
      <c r="AU1307" s="10"/>
      <c r="AV1307" s="20"/>
      <c r="AW1307" s="20"/>
      <c r="AX1307" s="20"/>
      <c r="AY1307" s="20"/>
      <c r="AZ1307" s="20"/>
      <c r="BA1307" s="20"/>
      <c r="BB1307" s="20"/>
      <c r="BC1307" s="20"/>
      <c r="BE1307" s="20">
        <v>0.44484289617486339</v>
      </c>
      <c r="BF1307" s="9">
        <v>70</v>
      </c>
      <c r="BG1307" s="9">
        <v>67.903954090617916</v>
      </c>
      <c r="BH1307" s="9">
        <v>67.131081189924288</v>
      </c>
      <c r="BI1307" s="9">
        <v>40.73915857035071</v>
      </c>
      <c r="BJ1307" s="9">
        <v>69.08181947989867</v>
      </c>
      <c r="BK1307" s="9">
        <v>67.386704985380831</v>
      </c>
      <c r="BL1307" s="9">
        <v>65.62969027205817</v>
      </c>
      <c r="BM1307" s="9">
        <f ca="1"/>
        <v>66.88312816851932</v>
      </c>
      <c r="BN1307" s="9">
        <v>68.856682675310722</v>
      </c>
    </row>
    <row r="1308" spans="1:66" x14ac:dyDescent="0.25">
      <c r="A1308" s="6">
        <v>74.7</v>
      </c>
      <c r="B1308" s="7" t="b">
        <v>1</v>
      </c>
      <c r="U1308" s="9"/>
      <c r="V1308" s="9"/>
      <c r="W1308" s="10"/>
      <c r="X1308" s="20"/>
      <c r="Y1308" s="20"/>
      <c r="Z1308" s="20"/>
      <c r="AA1308" s="20"/>
      <c r="AB1308" s="20"/>
      <c r="AC1308" s="20"/>
      <c r="AD1308" s="20"/>
      <c r="AE1308" s="20"/>
      <c r="AG1308" s="9"/>
      <c r="AH1308" s="9"/>
      <c r="AI1308" s="10"/>
      <c r="AJ1308" s="20"/>
      <c r="AK1308" s="20"/>
      <c r="AL1308" s="20"/>
      <c r="AM1308" s="20"/>
      <c r="AN1308" s="20"/>
      <c r="AO1308" s="20"/>
      <c r="AP1308" s="20"/>
      <c r="AQ1308" s="20"/>
      <c r="AS1308" s="9"/>
      <c r="AT1308" s="9"/>
      <c r="AU1308" s="10"/>
      <c r="AV1308" s="20"/>
      <c r="AW1308" s="20"/>
      <c r="AX1308" s="20"/>
      <c r="AY1308" s="20"/>
      <c r="AZ1308" s="20"/>
      <c r="BA1308" s="20"/>
      <c r="BB1308" s="20"/>
      <c r="BC1308" s="20"/>
      <c r="BE1308" s="20">
        <v>0.44518442622950821</v>
      </c>
      <c r="BF1308" s="9">
        <v>70</v>
      </c>
      <c r="BG1308" s="9">
        <v>67.912185680937583</v>
      </c>
      <c r="BH1308" s="9">
        <v>67.139614527419752</v>
      </c>
      <c r="BI1308" s="9">
        <v>40.781758529660621</v>
      </c>
      <c r="BJ1308" s="9">
        <v>69.089745390984518</v>
      </c>
      <c r="BK1308" s="9">
        <v>67.395144866590599</v>
      </c>
      <c r="BL1308" s="9">
        <v>65.640967336481083</v>
      </c>
      <c r="BM1308" s="9">
        <f ca="1"/>
        <v>66.890597095712209</v>
      </c>
      <c r="BN1308" s="9">
        <v>68.866153999745393</v>
      </c>
    </row>
    <row r="1309" spans="1:66" x14ac:dyDescent="0.25">
      <c r="A1309" s="6">
        <v>74.5</v>
      </c>
      <c r="B1309" s="7" t="b">
        <v>1</v>
      </c>
      <c r="U1309" s="9"/>
      <c r="V1309" s="9"/>
      <c r="W1309" s="10"/>
      <c r="X1309" s="20"/>
      <c r="Y1309" s="20"/>
      <c r="Z1309" s="20"/>
      <c r="AA1309" s="20"/>
      <c r="AB1309" s="20"/>
      <c r="AC1309" s="20"/>
      <c r="AD1309" s="20"/>
      <c r="AE1309" s="20"/>
      <c r="AG1309" s="9"/>
      <c r="AH1309" s="9"/>
      <c r="AI1309" s="10"/>
      <c r="AJ1309" s="20"/>
      <c r="AK1309" s="20"/>
      <c r="AL1309" s="20"/>
      <c r="AM1309" s="20"/>
      <c r="AN1309" s="20"/>
      <c r="AO1309" s="20"/>
      <c r="AP1309" s="20"/>
      <c r="AQ1309" s="20"/>
      <c r="AS1309" s="9"/>
      <c r="AT1309" s="9"/>
      <c r="AU1309" s="10"/>
      <c r="AV1309" s="20"/>
      <c r="AW1309" s="20"/>
      <c r="AX1309" s="20"/>
      <c r="AY1309" s="20"/>
      <c r="AZ1309" s="20"/>
      <c r="BA1309" s="20"/>
      <c r="BB1309" s="20"/>
      <c r="BC1309" s="20"/>
      <c r="BE1309" s="20">
        <v>0.44552595628415298</v>
      </c>
      <c r="BF1309" s="9">
        <v>70</v>
      </c>
      <c r="BG1309" s="9">
        <v>67.920416290706981</v>
      </c>
      <c r="BH1309" s="9">
        <v>67.148147932938272</v>
      </c>
      <c r="BI1309" s="9">
        <v>40.824384720474221</v>
      </c>
      <c r="BJ1309" s="9">
        <v>69.097668808731754</v>
      </c>
      <c r="BK1309" s="9">
        <v>67.40358444859389</v>
      </c>
      <c r="BL1309" s="9">
        <v>65.652240076046596</v>
      </c>
      <c r="BM1309" s="9">
        <f ca="1"/>
        <v>66.898064678012943</v>
      </c>
      <c r="BN1309" s="9">
        <v>68.875623072007059</v>
      </c>
    </row>
    <row r="1310" spans="1:66" x14ac:dyDescent="0.25">
      <c r="A1310" s="6">
        <v>74.2</v>
      </c>
      <c r="B1310" s="7" t="b">
        <v>1</v>
      </c>
      <c r="U1310" s="9"/>
      <c r="V1310" s="9"/>
      <c r="W1310" s="10"/>
      <c r="X1310" s="20"/>
      <c r="Y1310" s="20"/>
      <c r="Z1310" s="20"/>
      <c r="AA1310" s="20"/>
      <c r="AB1310" s="20"/>
      <c r="AC1310" s="20"/>
      <c r="AD1310" s="20"/>
      <c r="AE1310" s="20"/>
      <c r="AG1310" s="9"/>
      <c r="AH1310" s="9"/>
      <c r="AI1310" s="10"/>
      <c r="AJ1310" s="20"/>
      <c r="AK1310" s="20"/>
      <c r="AL1310" s="20"/>
      <c r="AM1310" s="20"/>
      <c r="AN1310" s="20"/>
      <c r="AO1310" s="20"/>
      <c r="AP1310" s="20"/>
      <c r="AQ1310" s="20"/>
      <c r="AS1310" s="9"/>
      <c r="AT1310" s="9"/>
      <c r="AU1310" s="10"/>
      <c r="AV1310" s="20"/>
      <c r="AW1310" s="20"/>
      <c r="AX1310" s="20"/>
      <c r="AY1310" s="20"/>
      <c r="AZ1310" s="20"/>
      <c r="BA1310" s="20"/>
      <c r="BB1310" s="20"/>
      <c r="BC1310" s="20"/>
      <c r="BE1310" s="20">
        <v>0.4458674863387978</v>
      </c>
      <c r="BF1310" s="9">
        <v>70</v>
      </c>
      <c r="BG1310" s="9">
        <v>67.928645926305322</v>
      </c>
      <c r="BH1310" s="9">
        <v>67.156681412845202</v>
      </c>
      <c r="BI1310" s="9">
        <v>40.867037175116245</v>
      </c>
      <c r="BJ1310" s="9">
        <v>69.105589740087666</v>
      </c>
      <c r="BK1310" s="9">
        <v>67.412023737702711</v>
      </c>
      <c r="BL1310" s="9">
        <v>65.663508495726774</v>
      </c>
      <c r="BM1310" s="9">
        <f ca="1"/>
        <v>66.905530920452875</v>
      </c>
      <c r="BN1310" s="9">
        <v>68.885089897919897</v>
      </c>
    </row>
    <row r="1311" spans="1:66" x14ac:dyDescent="0.25">
      <c r="A1311" s="6">
        <v>74</v>
      </c>
      <c r="B1311" s="7" t="b">
        <v>1</v>
      </c>
      <c r="U1311" s="9"/>
      <c r="V1311" s="9"/>
      <c r="W1311" s="10"/>
      <c r="X1311" s="20"/>
      <c r="Y1311" s="20"/>
      <c r="Z1311" s="20"/>
      <c r="AA1311" s="20"/>
      <c r="AB1311" s="20"/>
      <c r="AC1311" s="20"/>
      <c r="AD1311" s="20"/>
      <c r="AE1311" s="20"/>
      <c r="AG1311" s="9"/>
      <c r="AH1311" s="9"/>
      <c r="AI1311" s="10"/>
      <c r="AJ1311" s="20"/>
      <c r="AK1311" s="20"/>
      <c r="AL1311" s="20"/>
      <c r="AM1311" s="20"/>
      <c r="AN1311" s="20"/>
      <c r="AO1311" s="20"/>
      <c r="AP1311" s="20"/>
      <c r="AQ1311" s="20"/>
      <c r="AS1311" s="9"/>
      <c r="AT1311" s="9"/>
      <c r="AU1311" s="10"/>
      <c r="AV1311" s="20"/>
      <c r="AW1311" s="20"/>
      <c r="AX1311" s="20"/>
      <c r="AY1311" s="20"/>
      <c r="AZ1311" s="20"/>
      <c r="BA1311" s="20"/>
      <c r="BB1311" s="20"/>
      <c r="BC1311" s="20"/>
      <c r="BE1311" s="20">
        <v>0.44620901639344263</v>
      </c>
      <c r="BF1311" s="9">
        <v>70</v>
      </c>
      <c r="BG1311" s="9">
        <v>67.936874594106641</v>
      </c>
      <c r="BH1311" s="9">
        <v>67.165214973503964</v>
      </c>
      <c r="BI1311" s="9">
        <v>40.909715925971184</v>
      </c>
      <c r="BJ1311" s="9">
        <v>69.113508191989823</v>
      </c>
      <c r="BK1311" s="9">
        <v>67.420462740225915</v>
      </c>
      <c r="BL1311" s="9">
        <v>65.674772600484118</v>
      </c>
      <c r="BM1311" s="9">
        <f ca="1"/>
        <v>66.912995828058087</v>
      </c>
      <c r="BN1311" s="9">
        <v>68.894554483300524</v>
      </c>
    </row>
    <row r="1312" spans="1:66" x14ac:dyDescent="0.25">
      <c r="A1312" s="6">
        <v>73.5</v>
      </c>
      <c r="B1312" s="7" t="b">
        <v>1</v>
      </c>
      <c r="U1312" s="9"/>
      <c r="V1312" s="9"/>
      <c r="W1312" s="10"/>
      <c r="X1312" s="20"/>
      <c r="Y1312" s="20"/>
      <c r="Z1312" s="20"/>
      <c r="AA1312" s="20"/>
      <c r="AB1312" s="20"/>
      <c r="AC1312" s="20"/>
      <c r="AD1312" s="20"/>
      <c r="AE1312" s="20"/>
      <c r="AG1312" s="9"/>
      <c r="AH1312" s="9"/>
      <c r="AI1312" s="10"/>
      <c r="AJ1312" s="20"/>
      <c r="AK1312" s="20"/>
      <c r="AL1312" s="20"/>
      <c r="AM1312" s="20"/>
      <c r="AN1312" s="20"/>
      <c r="AO1312" s="20"/>
      <c r="AP1312" s="20"/>
      <c r="AQ1312" s="20"/>
      <c r="AS1312" s="9"/>
      <c r="AT1312" s="9"/>
      <c r="AU1312" s="10"/>
      <c r="AV1312" s="20"/>
      <c r="AW1312" s="20"/>
      <c r="AX1312" s="20"/>
      <c r="AY1312" s="20"/>
      <c r="AZ1312" s="20"/>
      <c r="BA1312" s="20"/>
      <c r="BB1312" s="20"/>
      <c r="BC1312" s="20"/>
      <c r="BE1312" s="20">
        <v>0.44655054644808745</v>
      </c>
      <c r="BF1312" s="9">
        <v>70</v>
      </c>
      <c r="BG1312" s="9">
        <v>67.945102300479832</v>
      </c>
      <c r="BH1312" s="9">
        <v>67.173748621275848</v>
      </c>
      <c r="BI1312" s="9">
        <v>40.952421005483444</v>
      </c>
      <c r="BJ1312" s="9">
        <v>69.121424171365987</v>
      </c>
      <c r="BK1312" s="9">
        <v>67.428901462469312</v>
      </c>
      <c r="BL1312" s="9">
        <v>65.68603239527171</v>
      </c>
      <c r="BM1312" s="9">
        <f ca="1"/>
        <v>66.920459405849272</v>
      </c>
      <c r="BN1312" s="9">
        <v>68.904016833958096</v>
      </c>
    </row>
    <row r="1313" spans="1:66" x14ac:dyDescent="0.25">
      <c r="A1313" s="6">
        <v>73.3</v>
      </c>
      <c r="B1313" s="7" t="b">
        <v>1</v>
      </c>
      <c r="U1313" s="9"/>
      <c r="V1313" s="9"/>
      <c r="W1313" s="10"/>
      <c r="X1313" s="20"/>
      <c r="Y1313" s="20"/>
      <c r="Z1313" s="20"/>
      <c r="AA1313" s="20"/>
      <c r="AB1313" s="20"/>
      <c r="AC1313" s="20"/>
      <c r="AD1313" s="20"/>
      <c r="AE1313" s="20"/>
      <c r="AG1313" s="9"/>
      <c r="AH1313" s="9"/>
      <c r="AI1313" s="10"/>
      <c r="AJ1313" s="20"/>
      <c r="AK1313" s="20"/>
      <c r="AL1313" s="20"/>
      <c r="AM1313" s="20"/>
      <c r="AN1313" s="20"/>
      <c r="AO1313" s="20"/>
      <c r="AP1313" s="20"/>
      <c r="AQ1313" s="20"/>
      <c r="AS1313" s="9"/>
      <c r="AT1313" s="9"/>
      <c r="AU1313" s="10"/>
      <c r="AV1313" s="20"/>
      <c r="AW1313" s="20"/>
      <c r="AX1313" s="20"/>
      <c r="AY1313" s="20"/>
      <c r="AZ1313" s="20"/>
      <c r="BA1313" s="20"/>
      <c r="BB1313" s="20"/>
      <c r="BC1313" s="20"/>
      <c r="BE1313" s="20">
        <v>0.44689207650273222</v>
      </c>
      <c r="BF1313" s="9">
        <v>71</v>
      </c>
      <c r="BG1313" s="9">
        <v>67.9533290517887</v>
      </c>
      <c r="BH1313" s="9">
        <v>67.182282362520169</v>
      </c>
      <c r="BI1313" s="9">
        <v>40.995152446157583</v>
      </c>
      <c r="BJ1313" s="9">
        <v>69.129337685134232</v>
      </c>
      <c r="BK1313" s="9">
        <v>67.437339910735702</v>
      </c>
      <c r="BL1313" s="9">
        <v>65.697287885033091</v>
      </c>
      <c r="BM1313" s="9">
        <f ca="1"/>
        <v>66.927921658841896</v>
      </c>
      <c r="BN1313" s="9">
        <v>68.913476955694193</v>
      </c>
    </row>
    <row r="1314" spans="1:66" x14ac:dyDescent="0.25">
      <c r="A1314" s="6">
        <v>73.099999999999994</v>
      </c>
      <c r="B1314" s="7" t="b">
        <v>1</v>
      </c>
      <c r="U1314" s="9"/>
      <c r="V1314" s="9"/>
      <c r="W1314" s="10"/>
      <c r="X1314" s="20"/>
      <c r="Y1314" s="20"/>
      <c r="Z1314" s="20"/>
      <c r="AA1314" s="20"/>
      <c r="AB1314" s="20"/>
      <c r="AC1314" s="20"/>
      <c r="AD1314" s="20"/>
      <c r="AE1314" s="20"/>
      <c r="AG1314" s="9"/>
      <c r="AH1314" s="9"/>
      <c r="AI1314" s="10"/>
      <c r="AJ1314" s="20"/>
      <c r="AK1314" s="20"/>
      <c r="AL1314" s="20"/>
      <c r="AM1314" s="20"/>
      <c r="AN1314" s="20"/>
      <c r="AO1314" s="20"/>
      <c r="AP1314" s="20"/>
      <c r="AQ1314" s="20"/>
      <c r="AS1314" s="9"/>
      <c r="AT1314" s="9"/>
      <c r="AU1314" s="10"/>
      <c r="AV1314" s="20"/>
      <c r="AW1314" s="20"/>
      <c r="AX1314" s="20"/>
      <c r="AY1314" s="20"/>
      <c r="AZ1314" s="20"/>
      <c r="BA1314" s="20"/>
      <c r="BB1314" s="20"/>
      <c r="BC1314" s="20"/>
      <c r="BE1314" s="20">
        <v>0.44723360655737704</v>
      </c>
      <c r="BF1314" s="9">
        <v>71</v>
      </c>
      <c r="BG1314" s="9">
        <v>67.961554854391949</v>
      </c>
      <c r="BH1314" s="9">
        <v>67.190816203594423</v>
      </c>
      <c r="BI1314" s="9">
        <v>41.037910280558336</v>
      </c>
      <c r="BJ1314" s="9">
        <v>69.137248740202992</v>
      </c>
      <c r="BK1314" s="9">
        <v>67.445778091324811</v>
      </c>
      <c r="BL1314" s="9">
        <v>65.708539074702415</v>
      </c>
      <c r="BM1314" s="9">
        <f ca="1"/>
        <v>66.935382592046125</v>
      </c>
      <c r="BN1314" s="9">
        <v>68.922934854302937</v>
      </c>
    </row>
    <row r="1315" spans="1:66" x14ac:dyDescent="0.25">
      <c r="A1315" s="6">
        <v>73</v>
      </c>
      <c r="B1315" s="7" t="b">
        <v>1</v>
      </c>
      <c r="U1315" s="9"/>
      <c r="V1315" s="9"/>
      <c r="W1315" s="10"/>
      <c r="X1315" s="20"/>
      <c r="Y1315" s="20"/>
      <c r="Z1315" s="20"/>
      <c r="AA1315" s="20"/>
      <c r="AB1315" s="20"/>
      <c r="AC1315" s="20"/>
      <c r="AD1315" s="20"/>
      <c r="AE1315" s="20"/>
      <c r="AG1315" s="9"/>
      <c r="AH1315" s="9"/>
      <c r="AI1315" s="10"/>
      <c r="AJ1315" s="20"/>
      <c r="AK1315" s="20"/>
      <c r="AL1315" s="20"/>
      <c r="AM1315" s="20"/>
      <c r="AN1315" s="20"/>
      <c r="AO1315" s="20"/>
      <c r="AP1315" s="20"/>
      <c r="AQ1315" s="20"/>
      <c r="AS1315" s="9"/>
      <c r="AT1315" s="9"/>
      <c r="AU1315" s="10"/>
      <c r="AV1315" s="20"/>
      <c r="AW1315" s="20"/>
      <c r="AX1315" s="20"/>
      <c r="AY1315" s="20"/>
      <c r="AZ1315" s="20"/>
      <c r="BA1315" s="20"/>
      <c r="BB1315" s="20"/>
      <c r="BC1315" s="20"/>
      <c r="BE1315" s="20">
        <v>0.44757513661202186</v>
      </c>
      <c r="BF1315" s="9">
        <v>71</v>
      </c>
      <c r="BG1315" s="9">
        <v>67.969779714643295</v>
      </c>
      <c r="BH1315" s="9">
        <v>67.199350150854116</v>
      </c>
      <c r="BI1315" s="9">
        <v>41.080694541310848</v>
      </c>
      <c r="BJ1315" s="9">
        <v>69.145157343471041</v>
      </c>
      <c r="BK1315" s="9">
        <v>67.454216010533472</v>
      </c>
      <c r="BL1315" s="9">
        <v>65.719785969204381</v>
      </c>
      <c r="BM1315" s="9">
        <f ca="1"/>
        <v>66.942842210466907</v>
      </c>
      <c r="BN1315" s="9">
        <v>68.932390535571059</v>
      </c>
    </row>
    <row r="1316" spans="1:66" x14ac:dyDescent="0.25">
      <c r="A1316" s="6">
        <v>72.7</v>
      </c>
      <c r="B1316" s="7" t="b">
        <v>1</v>
      </c>
      <c r="U1316" s="9"/>
      <c r="V1316" s="9"/>
      <c r="W1316" s="10"/>
      <c r="X1316" s="20"/>
      <c r="Y1316" s="20"/>
      <c r="Z1316" s="20"/>
      <c r="AA1316" s="20"/>
      <c r="AB1316" s="20"/>
      <c r="AC1316" s="20"/>
      <c r="AD1316" s="20"/>
      <c r="AE1316" s="20"/>
      <c r="AG1316" s="9"/>
      <c r="AH1316" s="9"/>
      <c r="AI1316" s="10"/>
      <c r="AJ1316" s="20"/>
      <c r="AK1316" s="20"/>
      <c r="AL1316" s="20"/>
      <c r="AM1316" s="20"/>
      <c r="AN1316" s="20"/>
      <c r="AO1316" s="20"/>
      <c r="AP1316" s="20"/>
      <c r="AQ1316" s="20"/>
      <c r="AS1316" s="9"/>
      <c r="AT1316" s="9"/>
      <c r="AU1316" s="10"/>
      <c r="AV1316" s="20"/>
      <c r="AW1316" s="20"/>
      <c r="AX1316" s="20"/>
      <c r="AY1316" s="20"/>
      <c r="AZ1316" s="20"/>
      <c r="BA1316" s="20"/>
      <c r="BB1316" s="20"/>
      <c r="BC1316" s="20"/>
      <c r="BE1316" s="20">
        <v>0.44791666666666669</v>
      </c>
      <c r="BF1316" s="9">
        <v>71</v>
      </c>
      <c r="BG1316" s="9">
        <v>67.978003638891423</v>
      </c>
      <c r="BH1316" s="9">
        <v>67.207884210652864</v>
      </c>
      <c r="BI1316" s="9">
        <v>41.12350526110076</v>
      </c>
      <c r="BJ1316" s="9">
        <v>69.153063501827617</v>
      </c>
      <c r="BK1316" s="9">
        <v>67.462653674655513</v>
      </c>
      <c r="BL1316" s="9">
        <v>65.731028573454296</v>
      </c>
      <c r="BM1316" s="9">
        <f ca="1"/>
        <v>66.950300519104005</v>
      </c>
      <c r="BN1316" s="9">
        <v>68.941844005277829</v>
      </c>
    </row>
    <row r="1317" spans="1:66" x14ac:dyDescent="0.25">
      <c r="A1317" s="6">
        <v>72.599999999999994</v>
      </c>
      <c r="B1317" s="7" t="b">
        <v>1</v>
      </c>
      <c r="U1317" s="9"/>
      <c r="V1317" s="9"/>
      <c r="W1317" s="10"/>
      <c r="X1317" s="20"/>
      <c r="Y1317" s="20"/>
      <c r="Z1317" s="20"/>
      <c r="AA1317" s="20"/>
      <c r="AB1317" s="20"/>
      <c r="AC1317" s="20"/>
      <c r="AD1317" s="20"/>
      <c r="AE1317" s="20"/>
      <c r="AG1317" s="9"/>
      <c r="AH1317" s="9"/>
      <c r="AI1317" s="10"/>
      <c r="AJ1317" s="20"/>
      <c r="AK1317" s="20"/>
      <c r="AL1317" s="20"/>
      <c r="AM1317" s="20"/>
      <c r="AN1317" s="20"/>
      <c r="AO1317" s="20"/>
      <c r="AP1317" s="20"/>
      <c r="AQ1317" s="20"/>
      <c r="AS1317" s="9"/>
      <c r="AT1317" s="9"/>
      <c r="AU1317" s="10"/>
      <c r="AV1317" s="20"/>
      <c r="AW1317" s="20"/>
      <c r="AX1317" s="20"/>
      <c r="AY1317" s="20"/>
      <c r="AZ1317" s="20"/>
      <c r="BA1317" s="20"/>
      <c r="BB1317" s="20"/>
      <c r="BC1317" s="20"/>
      <c r="BE1317" s="20">
        <v>0.44825819672131145</v>
      </c>
      <c r="BF1317" s="9">
        <v>71</v>
      </c>
      <c r="BG1317" s="9">
        <v>67.986226633480101</v>
      </c>
      <c r="BH1317" s="9">
        <v>67.216418389342465</v>
      </c>
      <c r="BI1317" s="9">
        <v>41.166342472674394</v>
      </c>
      <c r="BJ1317" s="9">
        <v>69.160967222152394</v>
      </c>
      <c r="BK1317" s="9">
        <v>67.471091089981925</v>
      </c>
      <c r="BL1317" s="9">
        <v>65.742266892358117</v>
      </c>
      <c r="BM1317" s="9">
        <f ca="1"/>
        <v>66.957757522951951</v>
      </c>
      <c r="BN1317" s="9">
        <v>68.951295269195143</v>
      </c>
    </row>
    <row r="1318" spans="1:66" x14ac:dyDescent="0.25">
      <c r="A1318" s="6">
        <v>83.7</v>
      </c>
      <c r="B1318" s="7" t="b">
        <v>1</v>
      </c>
      <c r="U1318" s="9"/>
      <c r="V1318" s="9"/>
      <c r="W1318" s="10"/>
      <c r="X1318" s="20"/>
      <c r="Y1318" s="20"/>
      <c r="Z1318" s="20"/>
      <c r="AA1318" s="20"/>
      <c r="AB1318" s="20"/>
      <c r="AC1318" s="20"/>
      <c r="AD1318" s="20"/>
      <c r="AE1318" s="20"/>
      <c r="AG1318" s="9"/>
      <c r="AH1318" s="9"/>
      <c r="AI1318" s="10"/>
      <c r="AJ1318" s="20"/>
      <c r="AK1318" s="20"/>
      <c r="AL1318" s="20"/>
      <c r="AM1318" s="20"/>
      <c r="AN1318" s="20"/>
      <c r="AO1318" s="20"/>
      <c r="AP1318" s="20"/>
      <c r="AQ1318" s="20"/>
      <c r="AS1318" s="9"/>
      <c r="AT1318" s="9"/>
      <c r="AU1318" s="10"/>
      <c r="AV1318" s="20"/>
      <c r="AW1318" s="20"/>
      <c r="AX1318" s="20"/>
      <c r="AY1318" s="20"/>
      <c r="AZ1318" s="20"/>
      <c r="BA1318" s="20"/>
      <c r="BB1318" s="20"/>
      <c r="BC1318" s="20"/>
      <c r="BE1318" s="20">
        <v>0.44859972677595628</v>
      </c>
      <c r="BF1318" s="9">
        <v>71</v>
      </c>
      <c r="BG1318" s="9">
        <v>67.994448704748123</v>
      </c>
      <c r="BH1318" s="9">
        <v>67.224952693273025</v>
      </c>
      <c r="BI1318" s="9">
        <v>41.209206208838935</v>
      </c>
      <c r="BJ1318" s="9">
        <v>69.16886851131558</v>
      </c>
      <c r="BK1318" s="9">
        <v>67.479528262800812</v>
      </c>
      <c r="BL1318" s="9">
        <v>65.75350093081245</v>
      </c>
      <c r="BM1318" s="9">
        <f ca="1"/>
        <v>66.965213227000191</v>
      </c>
      <c r="BN1318" s="9">
        <v>68.960744333087604</v>
      </c>
    </row>
    <row r="1319" spans="1:66" x14ac:dyDescent="0.25">
      <c r="A1319" s="6">
        <v>83.5</v>
      </c>
      <c r="B1319" s="7" t="b">
        <v>1</v>
      </c>
      <c r="U1319" s="9"/>
      <c r="V1319" s="9"/>
      <c r="W1319" s="10"/>
      <c r="X1319" s="20"/>
      <c r="Y1319" s="20"/>
      <c r="Z1319" s="20"/>
      <c r="AA1319" s="20"/>
      <c r="AB1319" s="20"/>
      <c r="AC1319" s="20"/>
      <c r="AD1319" s="20"/>
      <c r="AE1319" s="20"/>
      <c r="AG1319" s="9"/>
      <c r="AH1319" s="9"/>
      <c r="AI1319" s="10"/>
      <c r="AJ1319" s="20"/>
      <c r="AK1319" s="20"/>
      <c r="AL1319" s="20"/>
      <c r="AM1319" s="20"/>
      <c r="AN1319" s="20"/>
      <c r="AO1319" s="20"/>
      <c r="AP1319" s="20"/>
      <c r="AQ1319" s="20"/>
      <c r="AS1319" s="9"/>
      <c r="AT1319" s="9"/>
      <c r="AU1319" s="10"/>
      <c r="AV1319" s="20"/>
      <c r="AW1319" s="20"/>
      <c r="AX1319" s="20"/>
      <c r="AY1319" s="20"/>
      <c r="AZ1319" s="20"/>
      <c r="BA1319" s="20"/>
      <c r="BB1319" s="20"/>
      <c r="BC1319" s="20"/>
      <c r="BE1319" s="20">
        <v>0.4489412568306011</v>
      </c>
      <c r="BF1319" s="9">
        <v>71</v>
      </c>
      <c r="BG1319" s="9">
        <v>68.002669859029425</v>
      </c>
      <c r="BH1319" s="9">
        <v>67.23348712879276</v>
      </c>
      <c r="BI1319" s="9">
        <v>41.252096502462514</v>
      </c>
      <c r="BJ1319" s="9">
        <v>69.176767376177878</v>
      </c>
      <c r="BK1319" s="9">
        <v>67.487965199397422</v>
      </c>
      <c r="BL1319" s="9">
        <v>65.764730693704593</v>
      </c>
      <c r="BM1319" s="9">
        <f ca="1"/>
        <v>66.972667636233012</v>
      </c>
      <c r="BN1319" s="9">
        <v>68.970191202712414</v>
      </c>
    </row>
    <row r="1320" spans="1:66" x14ac:dyDescent="0.25">
      <c r="A1320" s="6">
        <v>83.5</v>
      </c>
      <c r="B1320" s="7" t="b">
        <v>1</v>
      </c>
      <c r="U1320" s="9"/>
      <c r="V1320" s="9"/>
      <c r="W1320" s="10"/>
      <c r="X1320" s="20"/>
      <c r="Y1320" s="20"/>
      <c r="Z1320" s="20"/>
      <c r="AA1320" s="20"/>
      <c r="AB1320" s="20"/>
      <c r="AC1320" s="20"/>
      <c r="AD1320" s="20"/>
      <c r="AE1320" s="20"/>
      <c r="AG1320" s="9"/>
      <c r="AH1320" s="9"/>
      <c r="AI1320" s="10"/>
      <c r="AJ1320" s="20"/>
      <c r="AK1320" s="20"/>
      <c r="AL1320" s="20"/>
      <c r="AM1320" s="20"/>
      <c r="AN1320" s="20"/>
      <c r="AO1320" s="20"/>
      <c r="AP1320" s="20"/>
      <c r="AQ1320" s="20"/>
      <c r="AS1320" s="9"/>
      <c r="AT1320" s="9"/>
      <c r="AU1320" s="10"/>
      <c r="AV1320" s="20"/>
      <c r="AW1320" s="20"/>
      <c r="AX1320" s="20"/>
      <c r="AY1320" s="20"/>
      <c r="AZ1320" s="20"/>
      <c r="BA1320" s="20"/>
      <c r="BB1320" s="20"/>
      <c r="BC1320" s="20"/>
      <c r="BE1320" s="20">
        <v>0.44928278688524592</v>
      </c>
      <c r="BF1320" s="9">
        <v>71</v>
      </c>
      <c r="BG1320" s="9">
        <v>68.010890102653107</v>
      </c>
      <c r="BH1320" s="9">
        <v>67.242021702248138</v>
      </c>
      <c r="BI1320" s="9">
        <v>41.295013386474444</v>
      </c>
      <c r="BJ1320" s="9">
        <v>69.18466382359064</v>
      </c>
      <c r="BK1320" s="9">
        <v>67.496401906054231</v>
      </c>
      <c r="BL1320" s="9">
        <v>65.77595618591252</v>
      </c>
      <c r="BM1320" s="9">
        <f ca="1"/>
        <v>66.980120755629585</v>
      </c>
      <c r="BN1320" s="9">
        <v>68.979635883819583</v>
      </c>
    </row>
    <row r="1321" spans="1:66" x14ac:dyDescent="0.25">
      <c r="A1321" s="6">
        <v>83.3</v>
      </c>
      <c r="B1321" s="7" t="b">
        <v>1</v>
      </c>
      <c r="U1321" s="9"/>
      <c r="V1321" s="9"/>
      <c r="W1321" s="10"/>
      <c r="X1321" s="20"/>
      <c r="Y1321" s="20"/>
      <c r="Z1321" s="20"/>
      <c r="AA1321" s="20"/>
      <c r="AB1321" s="20"/>
      <c r="AC1321" s="20"/>
      <c r="AD1321" s="20"/>
      <c r="AE1321" s="20"/>
      <c r="AG1321" s="9"/>
      <c r="AH1321" s="9"/>
      <c r="AI1321" s="10"/>
      <c r="AJ1321" s="20"/>
      <c r="AK1321" s="20"/>
      <c r="AL1321" s="20"/>
      <c r="AM1321" s="20"/>
      <c r="AN1321" s="20"/>
      <c r="AO1321" s="20"/>
      <c r="AP1321" s="20"/>
      <c r="AQ1321" s="20"/>
      <c r="AS1321" s="9"/>
      <c r="AT1321" s="9"/>
      <c r="AU1321" s="10"/>
      <c r="AV1321" s="20"/>
      <c r="AW1321" s="20"/>
      <c r="AX1321" s="20"/>
      <c r="AY1321" s="20"/>
      <c r="AZ1321" s="20"/>
      <c r="BA1321" s="20"/>
      <c r="BB1321" s="20"/>
      <c r="BC1321" s="20"/>
      <c r="BE1321" s="20">
        <v>0.44962431693989069</v>
      </c>
      <c r="BF1321" s="9">
        <v>71</v>
      </c>
      <c r="BG1321" s="9">
        <v>68.019109441943428</v>
      </c>
      <c r="BH1321" s="9">
        <v>67.250556419983965</v>
      </c>
      <c r="BI1321" s="9">
        <v>41.337956893865247</v>
      </c>
      <c r="BJ1321" s="9">
        <v>69.192557860395823</v>
      </c>
      <c r="BK1321" s="9">
        <v>67.50483838905096</v>
      </c>
      <c r="BL1321" s="9">
        <v>65.787177412304985</v>
      </c>
      <c r="BM1321" s="9">
        <f ca="1"/>
        <v>66.987572590164078</v>
      </c>
      <c r="BN1321" s="9">
        <v>68.989078382151774</v>
      </c>
    </row>
    <row r="1322" spans="1:66" x14ac:dyDescent="0.25">
      <c r="A1322" s="6">
        <v>82.5</v>
      </c>
      <c r="B1322" s="7" t="b">
        <v>1</v>
      </c>
      <c r="U1322" s="9"/>
      <c r="V1322" s="9"/>
      <c r="W1322" s="10"/>
      <c r="X1322" s="20"/>
      <c r="Y1322" s="20"/>
      <c r="Z1322" s="20"/>
      <c r="AA1322" s="20"/>
      <c r="AB1322" s="20"/>
      <c r="AC1322" s="20"/>
      <c r="AD1322" s="20"/>
      <c r="AE1322" s="20"/>
      <c r="AG1322" s="9"/>
      <c r="AH1322" s="9"/>
      <c r="AI1322" s="10"/>
      <c r="AJ1322" s="20"/>
      <c r="AK1322" s="20"/>
      <c r="AL1322" s="20"/>
      <c r="AM1322" s="20"/>
      <c r="AN1322" s="20"/>
      <c r="AO1322" s="20"/>
      <c r="AP1322" s="20"/>
      <c r="AQ1322" s="20"/>
      <c r="AS1322" s="9"/>
      <c r="AT1322" s="9"/>
      <c r="AU1322" s="10"/>
      <c r="AV1322" s="20"/>
      <c r="AW1322" s="20"/>
      <c r="AX1322" s="20"/>
      <c r="AY1322" s="20"/>
      <c r="AZ1322" s="20"/>
      <c r="BA1322" s="20"/>
      <c r="BB1322" s="20"/>
      <c r="BC1322" s="20"/>
      <c r="BE1322" s="20">
        <v>0.44996584699453551</v>
      </c>
      <c r="BF1322" s="9">
        <v>71</v>
      </c>
      <c r="BG1322" s="9">
        <v>68.027327883219854</v>
      </c>
      <c r="BH1322" s="9">
        <v>67.25909128834347</v>
      </c>
      <c r="BI1322" s="9">
        <v>41.380927057686947</v>
      </c>
      <c r="BJ1322" s="9">
        <v>69.200449493426035</v>
      </c>
      <c r="BK1322" s="9">
        <v>67.513274654664556</v>
      </c>
      <c r="BL1322" s="9">
        <v>65.798394377741445</v>
      </c>
      <c r="BM1322" s="9">
        <f ca="1"/>
        <v>66.995023144805529</v>
      </c>
      <c r="BN1322" s="9">
        <v>68.998518703444518</v>
      </c>
    </row>
    <row r="1323" spans="1:66" x14ac:dyDescent="0.25">
      <c r="A1323" s="6">
        <v>83</v>
      </c>
      <c r="B1323" s="7" t="b">
        <v>1</v>
      </c>
      <c r="U1323" s="9"/>
      <c r="V1323" s="9"/>
      <c r="W1323" s="10"/>
      <c r="X1323" s="20"/>
      <c r="Y1323" s="20"/>
      <c r="Z1323" s="20"/>
      <c r="AA1323" s="20"/>
      <c r="AB1323" s="20"/>
      <c r="AC1323" s="20"/>
      <c r="AD1323" s="20"/>
      <c r="AE1323" s="20"/>
      <c r="AG1323" s="9"/>
      <c r="AH1323" s="9"/>
      <c r="AI1323" s="10"/>
      <c r="AJ1323" s="20"/>
      <c r="AK1323" s="20"/>
      <c r="AL1323" s="20"/>
      <c r="AM1323" s="20"/>
      <c r="AN1323" s="20"/>
      <c r="AO1323" s="20"/>
      <c r="AP1323" s="20"/>
      <c r="AQ1323" s="20"/>
      <c r="AS1323" s="9"/>
      <c r="AT1323" s="9"/>
      <c r="AU1323" s="10"/>
      <c r="AV1323" s="20"/>
      <c r="AW1323" s="20"/>
      <c r="AX1323" s="20"/>
      <c r="AY1323" s="20"/>
      <c r="AZ1323" s="20"/>
      <c r="BA1323" s="20"/>
      <c r="BB1323" s="20"/>
      <c r="BC1323" s="20"/>
      <c r="BE1323" s="20">
        <v>0.45030737704918034</v>
      </c>
      <c r="BF1323" s="9">
        <v>71</v>
      </c>
      <c r="BG1323" s="9">
        <v>68.035545432797136</v>
      </c>
      <c r="BH1323" s="9">
        <v>67.267626313668174</v>
      </c>
      <c r="BI1323" s="9">
        <v>41.423923911053087</v>
      </c>
      <c r="BJ1323" s="9">
        <v>69.208338729504618</v>
      </c>
      <c r="BK1323" s="9">
        <v>67.521710709169298</v>
      </c>
      <c r="BL1323" s="9">
        <v>65.809607087072195</v>
      </c>
      <c r="BM1323" s="9">
        <f ca="1"/>
        <v>67.002472424518018</v>
      </c>
      <c r="BN1323" s="9">
        <v>69.007956853426066</v>
      </c>
    </row>
    <row r="1324" spans="1:66" x14ac:dyDescent="0.25">
      <c r="A1324" s="6">
        <v>83</v>
      </c>
      <c r="B1324" s="7" t="b">
        <v>1</v>
      </c>
      <c r="U1324" s="9"/>
      <c r="V1324" s="9"/>
      <c r="W1324" s="10"/>
      <c r="X1324" s="20"/>
      <c r="Y1324" s="20"/>
      <c r="Z1324" s="20"/>
      <c r="AA1324" s="20"/>
      <c r="AB1324" s="20"/>
      <c r="AC1324" s="20"/>
      <c r="AD1324" s="20"/>
      <c r="AE1324" s="20"/>
      <c r="AG1324" s="9"/>
      <c r="AH1324" s="9"/>
      <c r="AI1324" s="10"/>
      <c r="AJ1324" s="20"/>
      <c r="AK1324" s="20"/>
      <c r="AL1324" s="20"/>
      <c r="AM1324" s="20"/>
      <c r="AN1324" s="20"/>
      <c r="AO1324" s="20"/>
      <c r="AP1324" s="20"/>
      <c r="AQ1324" s="20"/>
      <c r="AS1324" s="9"/>
      <c r="AT1324" s="9"/>
      <c r="AU1324" s="10"/>
      <c r="AV1324" s="20"/>
      <c r="AW1324" s="20"/>
      <c r="AX1324" s="20"/>
      <c r="AY1324" s="20"/>
      <c r="AZ1324" s="20"/>
      <c r="BA1324" s="20"/>
      <c r="BB1324" s="20"/>
      <c r="BC1324" s="20"/>
      <c r="BE1324" s="20">
        <v>0.45064890710382516</v>
      </c>
      <c r="BF1324" s="9">
        <v>71</v>
      </c>
      <c r="BG1324" s="9">
        <v>68.04376209698529</v>
      </c>
      <c r="BH1324" s="9">
        <v>67.276161502297924</v>
      </c>
      <c r="BI1324" s="9">
        <v>41.466947487139016</v>
      </c>
      <c r="BJ1324" s="9">
        <v>69.216225575445677</v>
      </c>
      <c r="BK1324" s="9">
        <v>67.530146558836819</v>
      </c>
      <c r="BL1324" s="9">
        <v>65.820815545138274</v>
      </c>
      <c r="BM1324" s="9">
        <f ca="1"/>
        <v>67.009920434260621</v>
      </c>
      <c r="BN1324" s="9">
        <v>69.017392837817582</v>
      </c>
    </row>
    <row r="1325" spans="1:66" x14ac:dyDescent="0.25">
      <c r="A1325" s="6">
        <v>82.7</v>
      </c>
      <c r="B1325" s="7" t="b">
        <v>1</v>
      </c>
      <c r="U1325" s="9"/>
      <c r="V1325" s="9"/>
      <c r="W1325" s="10"/>
      <c r="X1325" s="20"/>
      <c r="Y1325" s="20"/>
      <c r="Z1325" s="20"/>
      <c r="AA1325" s="20"/>
      <c r="AB1325" s="20"/>
      <c r="AC1325" s="20"/>
      <c r="AD1325" s="20"/>
      <c r="AE1325" s="20"/>
      <c r="AG1325" s="9"/>
      <c r="AH1325" s="9"/>
      <c r="AI1325" s="10"/>
      <c r="AJ1325" s="20"/>
      <c r="AK1325" s="20"/>
      <c r="AL1325" s="20"/>
      <c r="AM1325" s="20"/>
      <c r="AN1325" s="20"/>
      <c r="AO1325" s="20"/>
      <c r="AP1325" s="20"/>
      <c r="AQ1325" s="20"/>
      <c r="AS1325" s="9"/>
      <c r="AT1325" s="9"/>
      <c r="AU1325" s="10"/>
      <c r="AV1325" s="20"/>
      <c r="AW1325" s="20"/>
      <c r="AX1325" s="20"/>
      <c r="AY1325" s="20"/>
      <c r="AZ1325" s="20"/>
      <c r="BA1325" s="20"/>
      <c r="BB1325" s="20"/>
      <c r="BC1325" s="20"/>
      <c r="BE1325" s="20">
        <v>0.45099043715846993</v>
      </c>
      <c r="BF1325" s="9">
        <v>71</v>
      </c>
      <c r="BG1325" s="9">
        <v>68.051977882089673</v>
      </c>
      <c r="BH1325" s="9">
        <v>67.284696860571117</v>
      </c>
      <c r="BI1325" s="9">
        <v>41.509997819181947</v>
      </c>
      <c r="BJ1325" s="9">
        <v>69.224110038054093</v>
      </c>
      <c r="BK1325" s="9">
        <v>67.538582209936095</v>
      </c>
      <c r="BL1325" s="9">
        <v>65.832019756771587</v>
      </c>
      <c r="BM1325" s="9">
        <f ca="1"/>
        <v>67.01736717898747</v>
      </c>
      <c r="BN1325" s="9">
        <v>69.026826662333036</v>
      </c>
    </row>
    <row r="1326" spans="1:66" x14ac:dyDescent="0.25">
      <c r="A1326" s="6">
        <v>82.6</v>
      </c>
      <c r="B1326" s="7" t="b">
        <v>1</v>
      </c>
      <c r="U1326" s="9"/>
      <c r="V1326" s="9"/>
      <c r="W1326" s="10"/>
      <c r="X1326" s="20"/>
      <c r="Y1326" s="20"/>
      <c r="Z1326" s="20"/>
      <c r="AA1326" s="20"/>
      <c r="AB1326" s="20"/>
      <c r="AC1326" s="20"/>
      <c r="AD1326" s="20"/>
      <c r="AE1326" s="20"/>
      <c r="AG1326" s="9"/>
      <c r="AH1326" s="9"/>
      <c r="AI1326" s="10"/>
      <c r="AJ1326" s="20"/>
      <c r="AK1326" s="20"/>
      <c r="AL1326" s="20"/>
      <c r="AM1326" s="20"/>
      <c r="AN1326" s="20"/>
      <c r="AO1326" s="20"/>
      <c r="AP1326" s="20"/>
      <c r="AQ1326" s="20"/>
      <c r="AS1326" s="9"/>
      <c r="AT1326" s="9"/>
      <c r="AU1326" s="10"/>
      <c r="AV1326" s="20"/>
      <c r="AW1326" s="20"/>
      <c r="AX1326" s="20"/>
      <c r="AY1326" s="20"/>
      <c r="AZ1326" s="20"/>
      <c r="BA1326" s="20"/>
      <c r="BB1326" s="20"/>
      <c r="BC1326" s="20"/>
      <c r="BE1326" s="20">
        <v>0.45133196721311475</v>
      </c>
      <c r="BF1326" s="9">
        <v>71</v>
      </c>
      <c r="BG1326" s="9">
        <v>68.060192794411009</v>
      </c>
      <c r="BH1326" s="9">
        <v>67.293232394824543</v>
      </c>
      <c r="BI1326" s="9">
        <v>41.55307494048116</v>
      </c>
      <c r="BJ1326" s="9">
        <v>69.231992124125568</v>
      </c>
      <c r="BK1326" s="9">
        <v>67.547017668733503</v>
      </c>
      <c r="BL1326" s="9">
        <v>65.843219726794899</v>
      </c>
      <c r="BM1326" s="9">
        <f ca="1"/>
        <v>67.024812663647708</v>
      </c>
      <c r="BN1326" s="9">
        <v>69.036258332679353</v>
      </c>
    </row>
    <row r="1327" spans="1:66" x14ac:dyDescent="0.25">
      <c r="A1327" s="6">
        <v>82.4</v>
      </c>
      <c r="B1327" s="7" t="b">
        <v>1</v>
      </c>
      <c r="U1327" s="9"/>
      <c r="V1327" s="9"/>
      <c r="W1327" s="10"/>
      <c r="X1327" s="20"/>
      <c r="Y1327" s="20"/>
      <c r="Z1327" s="20"/>
      <c r="AA1327" s="20"/>
      <c r="AB1327" s="20"/>
      <c r="AC1327" s="20"/>
      <c r="AD1327" s="20"/>
      <c r="AE1327" s="20"/>
      <c r="AG1327" s="9"/>
      <c r="AH1327" s="9"/>
      <c r="AI1327" s="10"/>
      <c r="AJ1327" s="20"/>
      <c r="AK1327" s="20"/>
      <c r="AL1327" s="20"/>
      <c r="AM1327" s="20"/>
      <c r="AN1327" s="20"/>
      <c r="AO1327" s="20"/>
      <c r="AP1327" s="20"/>
      <c r="AQ1327" s="20"/>
      <c r="AS1327" s="9"/>
      <c r="AT1327" s="9"/>
      <c r="AU1327" s="10"/>
      <c r="AV1327" s="20"/>
      <c r="AW1327" s="20"/>
      <c r="AX1327" s="20"/>
      <c r="AY1327" s="20"/>
      <c r="AZ1327" s="20"/>
      <c r="BA1327" s="20"/>
      <c r="BB1327" s="20"/>
      <c r="BC1327" s="20"/>
      <c r="BE1327" s="20">
        <v>0.45167349726775957</v>
      </c>
      <c r="BF1327" s="9">
        <v>71</v>
      </c>
      <c r="BG1327" s="9">
        <v>68.068406840245387</v>
      </c>
      <c r="BH1327" s="9">
        <v>67.301768111393585</v>
      </c>
      <c r="BI1327" s="9">
        <v>41.596178884398107</v>
      </c>
      <c r="BJ1327" s="9">
        <v>69.23987184044671</v>
      </c>
      <c r="BK1327" s="9">
        <v>67.555452941492902</v>
      </c>
      <c r="BL1327" s="9">
        <v>65.854415460021826</v>
      </c>
      <c r="BM1327" s="9">
        <f ca="1"/>
        <v>67.032256893185618</v>
      </c>
      <c r="BN1327" s="9">
        <v>69.045687854556292</v>
      </c>
    </row>
    <row r="1328" spans="1:66" x14ac:dyDescent="0.25">
      <c r="A1328" s="6">
        <v>82</v>
      </c>
      <c r="B1328" s="7" t="b">
        <v>1</v>
      </c>
      <c r="U1328" s="9"/>
      <c r="V1328" s="9"/>
      <c r="W1328" s="10"/>
      <c r="X1328" s="20"/>
      <c r="Y1328" s="20"/>
      <c r="Z1328" s="20"/>
      <c r="AA1328" s="20"/>
      <c r="AB1328" s="20"/>
      <c r="AC1328" s="20"/>
      <c r="AD1328" s="20"/>
      <c r="AE1328" s="20"/>
      <c r="AG1328" s="9"/>
      <c r="AH1328" s="9"/>
      <c r="AI1328" s="10"/>
      <c r="AJ1328" s="20"/>
      <c r="AK1328" s="20"/>
      <c r="AL1328" s="20"/>
      <c r="AM1328" s="20"/>
      <c r="AN1328" s="20"/>
      <c r="AO1328" s="20"/>
      <c r="AP1328" s="20"/>
      <c r="AQ1328" s="20"/>
      <c r="AS1328" s="9"/>
      <c r="AT1328" s="9"/>
      <c r="AU1328" s="10"/>
      <c r="AV1328" s="20"/>
      <c r="AW1328" s="20"/>
      <c r="AX1328" s="20"/>
      <c r="AY1328" s="20"/>
      <c r="AZ1328" s="20"/>
      <c r="BA1328" s="20"/>
      <c r="BB1328" s="20"/>
      <c r="BC1328" s="20"/>
      <c r="BE1328" s="20">
        <v>0.45201502732240439</v>
      </c>
      <c r="BF1328" s="9">
        <v>71</v>
      </c>
      <c r="BG1328" s="9">
        <v>68.076620025884353</v>
      </c>
      <c r="BH1328" s="9">
        <v>67.310304016612079</v>
      </c>
      <c r="BI1328" s="9">
        <v>41.63930968435659</v>
      </c>
      <c r="BJ1328" s="9">
        <v>69.24774919379503</v>
      </c>
      <c r="BK1328" s="9">
        <v>67.563888034475568</v>
      </c>
      <c r="BL1328" s="9">
        <v>65.865606961256915</v>
      </c>
      <c r="BM1328" s="9">
        <f ca="1"/>
        <v>67.039699872540595</v>
      </c>
      <c r="BN1328" s="9">
        <v>69.055115233656693</v>
      </c>
    </row>
    <row r="1329" spans="1:66" x14ac:dyDescent="0.25">
      <c r="A1329" s="6">
        <v>82.1</v>
      </c>
      <c r="B1329" s="7" t="b">
        <v>1</v>
      </c>
      <c r="U1329" s="9"/>
      <c r="V1329" s="9"/>
      <c r="W1329" s="10"/>
      <c r="X1329" s="20"/>
      <c r="Y1329" s="20"/>
      <c r="Z1329" s="20"/>
      <c r="AA1329" s="20"/>
      <c r="AB1329" s="20"/>
      <c r="AC1329" s="20"/>
      <c r="AD1329" s="20"/>
      <c r="AE1329" s="20"/>
      <c r="AG1329" s="9"/>
      <c r="AH1329" s="9"/>
      <c r="AI1329" s="10"/>
      <c r="AJ1329" s="20"/>
      <c r="AK1329" s="20"/>
      <c r="AL1329" s="20"/>
      <c r="AM1329" s="20"/>
      <c r="AN1329" s="20"/>
      <c r="AO1329" s="20"/>
      <c r="AP1329" s="20"/>
      <c r="AQ1329" s="20"/>
      <c r="AS1329" s="9"/>
      <c r="AT1329" s="9"/>
      <c r="AU1329" s="10"/>
      <c r="AV1329" s="20"/>
      <c r="AW1329" s="20"/>
      <c r="AX1329" s="20"/>
      <c r="AY1329" s="20"/>
      <c r="AZ1329" s="20"/>
      <c r="BA1329" s="20"/>
      <c r="BB1329" s="20"/>
      <c r="BC1329" s="20"/>
      <c r="BE1329" s="20">
        <v>0.45235655737704916</v>
      </c>
      <c r="BF1329" s="9">
        <v>71</v>
      </c>
      <c r="BG1329" s="9">
        <v>68.0848323576149</v>
      </c>
      <c r="BH1329" s="9">
        <v>67.318840116812481</v>
      </c>
      <c r="BI1329" s="9">
        <v>41.682467373842982</v>
      </c>
      <c r="BJ1329" s="9">
        <v>69.255624190938988</v>
      </c>
      <c r="BK1329" s="9">
        <v>67.572322953940301</v>
      </c>
      <c r="BL1329" s="9">
        <v>65.87679423529562</v>
      </c>
      <c r="BM1329" s="9">
        <f ca="1"/>
        <v>67.047141606647131</v>
      </c>
      <c r="BN1329" s="9">
        <v>69.064540475666291</v>
      </c>
    </row>
    <row r="1330" spans="1:66" x14ac:dyDescent="0.25">
      <c r="A1330" s="6">
        <v>81.900000000000006</v>
      </c>
      <c r="B1330" s="7" t="b">
        <v>1</v>
      </c>
      <c r="U1330" s="9"/>
      <c r="V1330" s="9"/>
      <c r="W1330" s="10"/>
      <c r="X1330" s="20"/>
      <c r="Y1330" s="20"/>
      <c r="Z1330" s="20"/>
      <c r="AA1330" s="20"/>
      <c r="AB1330" s="20"/>
      <c r="AC1330" s="20"/>
      <c r="AD1330" s="20"/>
      <c r="AE1330" s="20"/>
      <c r="AG1330" s="9"/>
      <c r="AH1330" s="9"/>
      <c r="AI1330" s="10"/>
      <c r="AJ1330" s="20"/>
      <c r="AK1330" s="20"/>
      <c r="AL1330" s="20"/>
      <c r="AM1330" s="20"/>
      <c r="AN1330" s="20"/>
      <c r="AO1330" s="20"/>
      <c r="AP1330" s="20"/>
      <c r="AQ1330" s="20"/>
      <c r="AS1330" s="9"/>
      <c r="AT1330" s="9"/>
      <c r="AU1330" s="10"/>
      <c r="AV1330" s="20"/>
      <c r="AW1330" s="20"/>
      <c r="AX1330" s="20"/>
      <c r="AY1330" s="20"/>
      <c r="AZ1330" s="20"/>
      <c r="BA1330" s="20"/>
      <c r="BB1330" s="20"/>
      <c r="BC1330" s="20"/>
      <c r="BE1330" s="20">
        <v>0.45269808743169399</v>
      </c>
      <c r="BF1330" s="9">
        <v>71</v>
      </c>
      <c r="BG1330" s="9">
        <v>68.093043841719535</v>
      </c>
      <c r="BH1330" s="9">
        <v>67.327376418325827</v>
      </c>
      <c r="BI1330" s="9">
        <v>41.725651986406284</v>
      </c>
      <c r="BJ1330" s="9">
        <v>69.263496838638048</v>
      </c>
      <c r="BK1330" s="9">
        <v>67.580757706143473</v>
      </c>
      <c r="BL1330" s="9">
        <v>65.887977286924325</v>
      </c>
      <c r="BM1330" s="9">
        <f ca="1"/>
        <v>67.054582100434956</v>
      </c>
      <c r="BN1330" s="9">
        <v>69.073963586263872</v>
      </c>
    </row>
    <row r="1331" spans="1:66" x14ac:dyDescent="0.25">
      <c r="A1331" s="6">
        <v>81.8</v>
      </c>
      <c r="B1331" s="7" t="b">
        <v>1</v>
      </c>
      <c r="U1331" s="9"/>
      <c r="V1331" s="9"/>
      <c r="W1331" s="10"/>
      <c r="X1331" s="20"/>
      <c r="Y1331" s="20"/>
      <c r="Z1331" s="20"/>
      <c r="AA1331" s="20"/>
      <c r="AB1331" s="20"/>
      <c r="AC1331" s="20"/>
      <c r="AD1331" s="20"/>
      <c r="AE1331" s="20"/>
      <c r="AG1331" s="9"/>
      <c r="AH1331" s="9"/>
      <c r="AI1331" s="10"/>
      <c r="AJ1331" s="20"/>
      <c r="AK1331" s="20"/>
      <c r="AL1331" s="20"/>
      <c r="AM1331" s="20"/>
      <c r="AN1331" s="20"/>
      <c r="AO1331" s="20"/>
      <c r="AP1331" s="20"/>
      <c r="AQ1331" s="20"/>
      <c r="AS1331" s="9"/>
      <c r="AT1331" s="9"/>
      <c r="AU1331" s="10"/>
      <c r="AV1331" s="20"/>
      <c r="AW1331" s="20"/>
      <c r="AX1331" s="20"/>
      <c r="AY1331" s="20"/>
      <c r="AZ1331" s="20"/>
      <c r="BA1331" s="20"/>
      <c r="BB1331" s="20"/>
      <c r="BC1331" s="20"/>
      <c r="BE1331" s="20">
        <v>0.45303961748633881</v>
      </c>
      <c r="BF1331" s="9">
        <v>71</v>
      </c>
      <c r="BG1331" s="9">
        <v>68.101254484476286</v>
      </c>
      <c r="BH1331" s="9">
        <v>67.335912927481701</v>
      </c>
      <c r="BI1331" s="9">
        <v>41.768863555658349</v>
      </c>
      <c r="BJ1331" s="9">
        <v>69.271367143642706</v>
      </c>
      <c r="BK1331" s="9">
        <v>67.589192297338968</v>
      </c>
      <c r="BL1331" s="9">
        <v>65.899156120920466</v>
      </c>
      <c r="BM1331" s="9">
        <f ca="1"/>
        <v>67.062021358828929</v>
      </c>
      <c r="BN1331" s="9">
        <v>69.083384571121258</v>
      </c>
    </row>
    <row r="1332" spans="1:66" x14ac:dyDescent="0.25">
      <c r="A1332" s="6">
        <v>81.5</v>
      </c>
      <c r="B1332" s="7" t="b">
        <v>1</v>
      </c>
      <c r="U1332" s="9"/>
      <c r="V1332" s="9"/>
      <c r="W1332" s="10"/>
      <c r="X1332" s="20"/>
      <c r="Y1332" s="20"/>
      <c r="Z1332" s="20"/>
      <c r="AA1332" s="20"/>
      <c r="AB1332" s="20"/>
      <c r="AC1332" s="20"/>
      <c r="AD1332" s="20"/>
      <c r="AE1332" s="20"/>
      <c r="AG1332" s="9"/>
      <c r="AH1332" s="9"/>
      <c r="AI1332" s="10"/>
      <c r="AJ1332" s="20"/>
      <c r="AK1332" s="20"/>
      <c r="AL1332" s="20"/>
      <c r="AM1332" s="20"/>
      <c r="AN1332" s="20"/>
      <c r="AO1332" s="20"/>
      <c r="AP1332" s="20"/>
      <c r="AQ1332" s="20"/>
      <c r="AS1332" s="9"/>
      <c r="AT1332" s="9"/>
      <c r="AU1332" s="10"/>
      <c r="AV1332" s="20"/>
      <c r="AW1332" s="20"/>
      <c r="AX1332" s="20"/>
      <c r="AY1332" s="20"/>
      <c r="AZ1332" s="20"/>
      <c r="BA1332" s="20"/>
      <c r="BB1332" s="20"/>
      <c r="BC1332" s="20"/>
      <c r="BE1332" s="20">
        <v>0.45338114754098363</v>
      </c>
      <c r="BF1332" s="9">
        <v>71.099999999999994</v>
      </c>
      <c r="BG1332" s="9">
        <v>68.109464292158762</v>
      </c>
      <c r="BH1332" s="9">
        <v>67.344449650608567</v>
      </c>
      <c r="BI1332" s="9">
        <v>41.812102115273966</v>
      </c>
      <c r="BJ1332" s="9">
        <v>69.279235112694536</v>
      </c>
      <c r="BK1332" s="9">
        <v>67.597626733778327</v>
      </c>
      <c r="BL1332" s="9">
        <v>65.910330742052381</v>
      </c>
      <c r="BM1332" s="9">
        <f ca="1"/>
        <v>67.069459386749188</v>
      </c>
      <c r="BN1332" s="9">
        <v>69.092803435903363</v>
      </c>
    </row>
    <row r="1333" spans="1:66" x14ac:dyDescent="0.25">
      <c r="A1333" s="6">
        <v>81.099999999999994</v>
      </c>
      <c r="B1333" s="7" t="b">
        <v>1</v>
      </c>
      <c r="U1333" s="9"/>
      <c r="V1333" s="9"/>
      <c r="W1333" s="10"/>
      <c r="X1333" s="20"/>
      <c r="Y1333" s="20"/>
      <c r="Z1333" s="20"/>
      <c r="AA1333" s="20"/>
      <c r="AB1333" s="20"/>
      <c r="AC1333" s="20"/>
      <c r="AD1333" s="20"/>
      <c r="AE1333" s="20"/>
      <c r="AG1333" s="9"/>
      <c r="AH1333" s="9"/>
      <c r="AI1333" s="10"/>
      <c r="AJ1333" s="20"/>
      <c r="AK1333" s="20"/>
      <c r="AL1333" s="20"/>
      <c r="AM1333" s="20"/>
      <c r="AN1333" s="20"/>
      <c r="AO1333" s="20"/>
      <c r="AP1333" s="20"/>
      <c r="AQ1333" s="20"/>
      <c r="AS1333" s="9"/>
      <c r="AT1333" s="9"/>
      <c r="AU1333" s="10"/>
      <c r="AV1333" s="20"/>
      <c r="AW1333" s="20"/>
      <c r="AX1333" s="20"/>
      <c r="AY1333" s="20"/>
      <c r="AZ1333" s="20"/>
      <c r="BA1333" s="20"/>
      <c r="BB1333" s="20"/>
      <c r="BC1333" s="20"/>
      <c r="BE1333" s="20">
        <v>0.4537226775956284</v>
      </c>
      <c r="BF1333" s="9">
        <v>71.099999999999994</v>
      </c>
      <c r="BG1333" s="9">
        <v>68.117673271036168</v>
      </c>
      <c r="BH1333" s="9">
        <v>67.352986594033439</v>
      </c>
      <c r="BI1333" s="9">
        <v>41.855367698991088</v>
      </c>
      <c r="BJ1333" s="9">
        <v>69.287100752526243</v>
      </c>
      <c r="BK1333" s="9">
        <v>67.606061021710715</v>
      </c>
      <c r="BL1333" s="9">
        <v>65.921501155079483</v>
      </c>
      <c r="BM1333" s="9">
        <f ca="1"/>
        <v>67.076896189111082</v>
      </c>
      <c r="BN1333" s="9">
        <v>69.102220186268198</v>
      </c>
    </row>
    <row r="1334" spans="1:66" x14ac:dyDescent="0.25">
      <c r="A1334" s="6">
        <v>74.099999999999994</v>
      </c>
      <c r="B1334" s="7" t="b">
        <v>1</v>
      </c>
      <c r="U1334" s="9"/>
      <c r="V1334" s="9"/>
      <c r="W1334" s="10"/>
      <c r="X1334" s="20"/>
      <c r="Y1334" s="20"/>
      <c r="Z1334" s="20"/>
      <c r="AA1334" s="20"/>
      <c r="AB1334" s="20"/>
      <c r="AC1334" s="20"/>
      <c r="AD1334" s="20"/>
      <c r="AE1334" s="20"/>
      <c r="AG1334" s="9"/>
      <c r="AH1334" s="9"/>
      <c r="AI1334" s="10"/>
      <c r="AJ1334" s="20"/>
      <c r="AK1334" s="20"/>
      <c r="AL1334" s="20"/>
      <c r="AM1334" s="20"/>
      <c r="AN1334" s="20"/>
      <c r="AO1334" s="20"/>
      <c r="AP1334" s="20"/>
      <c r="AQ1334" s="20"/>
      <c r="AS1334" s="9"/>
      <c r="AT1334" s="9"/>
      <c r="AU1334" s="10"/>
      <c r="AV1334" s="20"/>
      <c r="AW1334" s="20"/>
      <c r="AX1334" s="20"/>
      <c r="AY1334" s="20"/>
      <c r="AZ1334" s="20"/>
      <c r="BA1334" s="20"/>
      <c r="BB1334" s="20"/>
      <c r="BC1334" s="20"/>
      <c r="BE1334" s="20">
        <v>0.45406420765027322</v>
      </c>
      <c r="BF1334" s="9">
        <v>71.099999999999994</v>
      </c>
      <c r="BG1334" s="9">
        <v>68.125881427373358</v>
      </c>
      <c r="BH1334" s="9">
        <v>67.361523764081994</v>
      </c>
      <c r="BI1334" s="9">
        <v>41.898660340610981</v>
      </c>
      <c r="BJ1334" s="9">
        <v>69.294964069861649</v>
      </c>
      <c r="BK1334" s="9">
        <v>67.614495167382955</v>
      </c>
      <c r="BL1334" s="9">
        <v>65.932667364752234</v>
      </c>
      <c r="BM1334" s="9">
        <f ca="1"/>
        <v>67.084331770825244</v>
      </c>
      <c r="BN1334" s="9">
        <v>69.111634827866894</v>
      </c>
    </row>
    <row r="1335" spans="1:66" x14ac:dyDescent="0.25">
      <c r="A1335" s="6">
        <v>74</v>
      </c>
      <c r="B1335" s="7" t="b">
        <v>1</v>
      </c>
      <c r="U1335" s="9"/>
      <c r="V1335" s="9"/>
      <c r="W1335" s="10"/>
      <c r="X1335" s="20"/>
      <c r="Y1335" s="20"/>
      <c r="Z1335" s="20"/>
      <c r="AA1335" s="20"/>
      <c r="AB1335" s="20"/>
      <c r="AC1335" s="20"/>
      <c r="AD1335" s="20"/>
      <c r="AE1335" s="20"/>
      <c r="AG1335" s="9"/>
      <c r="AH1335" s="9"/>
      <c r="AI1335" s="10"/>
      <c r="AJ1335" s="20"/>
      <c r="AK1335" s="20"/>
      <c r="AL1335" s="20"/>
      <c r="AM1335" s="20"/>
      <c r="AN1335" s="20"/>
      <c r="AO1335" s="20"/>
      <c r="AP1335" s="20"/>
      <c r="AQ1335" s="20"/>
      <c r="AS1335" s="9"/>
      <c r="AT1335" s="9"/>
      <c r="AU1335" s="10"/>
      <c r="AV1335" s="20"/>
      <c r="AW1335" s="20"/>
      <c r="AX1335" s="20"/>
      <c r="AY1335" s="20"/>
      <c r="AZ1335" s="20"/>
      <c r="BA1335" s="20"/>
      <c r="BB1335" s="20"/>
      <c r="BC1335" s="20"/>
      <c r="BE1335" s="20">
        <v>0.45440573770491804</v>
      </c>
      <c r="BF1335" s="9">
        <v>71.099999999999994</v>
      </c>
      <c r="BG1335" s="9">
        <v>68.134088767430839</v>
      </c>
      <c r="BH1335" s="9">
        <v>67.370061167078944</v>
      </c>
      <c r="BI1335" s="9">
        <v>41.941980073998366</v>
      </c>
      <c r="BJ1335" s="9">
        <v>69.30282507141581</v>
      </c>
      <c r="BK1335" s="9">
        <v>67.62292917703958</v>
      </c>
      <c r="BL1335" s="9">
        <v>65.943829375812143</v>
      </c>
      <c r="BM1335" s="9">
        <f ca="1"/>
        <v>67.091766136797617</v>
      </c>
      <c r="BN1335" s="9">
        <v>69.121047366343774</v>
      </c>
    </row>
    <row r="1336" spans="1:66" x14ac:dyDescent="0.25">
      <c r="A1336" s="6">
        <v>73.900000000000006</v>
      </c>
      <c r="B1336" s="7" t="b">
        <v>1</v>
      </c>
      <c r="U1336" s="9"/>
      <c r="V1336" s="9"/>
      <c r="W1336" s="10"/>
      <c r="X1336" s="20"/>
      <c r="Y1336" s="20"/>
      <c r="Z1336" s="20"/>
      <c r="AA1336" s="20"/>
      <c r="AB1336" s="20"/>
      <c r="AC1336" s="20"/>
      <c r="AD1336" s="20"/>
      <c r="AE1336" s="20"/>
      <c r="AG1336" s="9"/>
      <c r="AH1336" s="9"/>
      <c r="AI1336" s="10"/>
      <c r="AJ1336" s="20"/>
      <c r="AK1336" s="20"/>
      <c r="AL1336" s="20"/>
      <c r="AM1336" s="20"/>
      <c r="AN1336" s="20"/>
      <c r="AO1336" s="20"/>
      <c r="AP1336" s="20"/>
      <c r="AQ1336" s="20"/>
      <c r="AS1336" s="9"/>
      <c r="AT1336" s="9"/>
      <c r="AU1336" s="10"/>
      <c r="AV1336" s="20"/>
      <c r="AW1336" s="20"/>
      <c r="AX1336" s="20"/>
      <c r="AY1336" s="20"/>
      <c r="AZ1336" s="20"/>
      <c r="BA1336" s="20"/>
      <c r="BB1336" s="20"/>
      <c r="BC1336" s="20"/>
      <c r="BE1336" s="20">
        <v>0.45474726775956287</v>
      </c>
      <c r="BF1336" s="9">
        <v>71.099999999999994</v>
      </c>
      <c r="BG1336" s="9">
        <v>68.142295297464855</v>
      </c>
      <c r="BH1336" s="9">
        <v>67.378598809347551</v>
      </c>
      <c r="BI1336" s="9">
        <v>41.985326933081581</v>
      </c>
      <c r="BJ1336" s="9">
        <v>69.310683763895014</v>
      </c>
      <c r="BK1336" s="9">
        <v>67.631363056922893</v>
      </c>
      <c r="BL1336" s="9">
        <v>65.954987192991808</v>
      </c>
      <c r="BM1336" s="9">
        <f ca="1"/>
        <v>67.099199291929452</v>
      </c>
      <c r="BN1336" s="9">
        <v>69.130457807336342</v>
      </c>
    </row>
    <row r="1337" spans="1:66" x14ac:dyDescent="0.25">
      <c r="A1337" s="6">
        <v>73.7</v>
      </c>
      <c r="B1337" s="7" t="b">
        <v>1</v>
      </c>
      <c r="U1337" s="9"/>
      <c r="V1337" s="9"/>
      <c r="W1337" s="10"/>
      <c r="X1337" s="20"/>
      <c r="Y1337" s="20"/>
      <c r="Z1337" s="20"/>
      <c r="AA1337" s="20"/>
      <c r="AB1337" s="20"/>
      <c r="AC1337" s="20"/>
      <c r="AD1337" s="20"/>
      <c r="AE1337" s="20"/>
      <c r="AG1337" s="9"/>
      <c r="AH1337" s="9"/>
      <c r="AI1337" s="10"/>
      <c r="AJ1337" s="20"/>
      <c r="AK1337" s="20"/>
      <c r="AL1337" s="20"/>
      <c r="AM1337" s="20"/>
      <c r="AN1337" s="20"/>
      <c r="AO1337" s="20"/>
      <c r="AP1337" s="20"/>
      <c r="AQ1337" s="20"/>
      <c r="AS1337" s="9"/>
      <c r="AT1337" s="9"/>
      <c r="AU1337" s="10"/>
      <c r="AV1337" s="20"/>
      <c r="AW1337" s="20"/>
      <c r="AX1337" s="20"/>
      <c r="AY1337" s="20"/>
      <c r="AZ1337" s="20"/>
      <c r="BA1337" s="20"/>
      <c r="BB1337" s="20"/>
      <c r="BC1337" s="20"/>
      <c r="BE1337" s="20">
        <v>0.45508879781420764</v>
      </c>
      <c r="BF1337" s="9">
        <v>71.099999999999994</v>
      </c>
      <c r="BG1337" s="9">
        <v>68.150501023727372</v>
      </c>
      <c r="BH1337" s="9">
        <v>67.387136697210011</v>
      </c>
      <c r="BI1337" s="9">
        <v>42.028700951852699</v>
      </c>
      <c r="BJ1337" s="9">
        <v>69.318540153996793</v>
      </c>
      <c r="BK1337" s="9">
        <v>67.639796813272923</v>
      </c>
      <c r="BL1337" s="9">
        <v>65.966140821014974</v>
      </c>
      <c r="BM1337" s="9">
        <f ca="1"/>
        <v>67.106631241117341</v>
      </c>
      <c r="BN1337" s="9">
        <v>69.13986615647535</v>
      </c>
    </row>
    <row r="1338" spans="1:66" x14ac:dyDescent="0.25">
      <c r="A1338" s="6">
        <v>73.599999999999994</v>
      </c>
      <c r="B1338" s="7" t="b">
        <v>1</v>
      </c>
      <c r="U1338" s="9"/>
      <c r="V1338" s="9"/>
      <c r="W1338" s="10"/>
      <c r="X1338" s="20"/>
      <c r="Y1338" s="20"/>
      <c r="Z1338" s="20"/>
      <c r="AA1338" s="20"/>
      <c r="AB1338" s="20"/>
      <c r="AC1338" s="20"/>
      <c r="AD1338" s="20"/>
      <c r="AE1338" s="20"/>
      <c r="AG1338" s="9"/>
      <c r="AH1338" s="9"/>
      <c r="AI1338" s="10"/>
      <c r="AJ1338" s="20"/>
      <c r="AK1338" s="20"/>
      <c r="AL1338" s="20"/>
      <c r="AM1338" s="20"/>
      <c r="AN1338" s="20"/>
      <c r="AO1338" s="20"/>
      <c r="AP1338" s="20"/>
      <c r="AQ1338" s="20"/>
      <c r="AS1338" s="9"/>
      <c r="AT1338" s="9"/>
      <c r="AU1338" s="10"/>
      <c r="AV1338" s="20"/>
      <c r="AW1338" s="20"/>
      <c r="AX1338" s="20"/>
      <c r="AY1338" s="20"/>
      <c r="AZ1338" s="20"/>
      <c r="BA1338" s="20"/>
      <c r="BB1338" s="20"/>
      <c r="BC1338" s="20"/>
      <c r="BE1338" s="20">
        <v>0.45543032786885246</v>
      </c>
      <c r="BF1338" s="9">
        <v>71.099999999999994</v>
      </c>
      <c r="BG1338" s="9">
        <v>68.158705952466121</v>
      </c>
      <c r="BH1338" s="9">
        <v>67.395674836987368</v>
      </c>
      <c r="BI1338" s="9">
        <v>42.072102164367784</v>
      </c>
      <c r="BJ1338" s="9">
        <v>69.326394248410026</v>
      </c>
      <c r="BK1338" s="9">
        <v>67.648230452327525</v>
      </c>
      <c r="BL1338" s="9">
        <v>65.97729026459649</v>
      </c>
      <c r="BM1338" s="9">
        <f ca="1"/>
        <v>67.114061989253315</v>
      </c>
      <c r="BN1338" s="9">
        <v>69.149272419384744</v>
      </c>
    </row>
    <row r="1339" spans="1:66" x14ac:dyDescent="0.25">
      <c r="A1339" s="6">
        <v>73.400000000000006</v>
      </c>
      <c r="B1339" s="7" t="b">
        <v>1</v>
      </c>
      <c r="U1339" s="9"/>
      <c r="V1339" s="9"/>
      <c r="W1339" s="10"/>
      <c r="X1339" s="20"/>
      <c r="Y1339" s="20"/>
      <c r="Z1339" s="20"/>
      <c r="AA1339" s="20"/>
      <c r="AB1339" s="20"/>
      <c r="AC1339" s="20"/>
      <c r="AD1339" s="20"/>
      <c r="AE1339" s="20"/>
      <c r="AG1339" s="9"/>
      <c r="AH1339" s="9"/>
      <c r="AI1339" s="10"/>
      <c r="AJ1339" s="20"/>
      <c r="AK1339" s="20"/>
      <c r="AL1339" s="20"/>
      <c r="AM1339" s="20"/>
      <c r="AN1339" s="20"/>
      <c r="AO1339" s="20"/>
      <c r="AP1339" s="20"/>
      <c r="AQ1339" s="20"/>
      <c r="AS1339" s="9"/>
      <c r="AT1339" s="9"/>
      <c r="AU1339" s="10"/>
      <c r="AV1339" s="20"/>
      <c r="AW1339" s="20"/>
      <c r="AX1339" s="20"/>
      <c r="AY1339" s="20"/>
      <c r="AZ1339" s="20"/>
      <c r="BA1339" s="20"/>
      <c r="BB1339" s="20"/>
      <c r="BC1339" s="20"/>
      <c r="BE1339" s="20">
        <v>0.45577185792349728</v>
      </c>
      <c r="BF1339" s="9">
        <v>71.099999999999994</v>
      </c>
      <c r="BG1339" s="9">
        <v>68.166910089924684</v>
      </c>
      <c r="BH1339" s="9">
        <v>67.404213234999673</v>
      </c>
      <c r="BI1339" s="9">
        <v>42.115530604746958</v>
      </c>
      <c r="BJ1339" s="9">
        <v>69.334246053814937</v>
      </c>
      <c r="BK1339" s="9">
        <v>67.656663980322406</v>
      </c>
      <c r="BL1339" s="9">
        <v>65.988435528442395</v>
      </c>
      <c r="BM1339" s="9">
        <f ca="1"/>
        <v>67.121491541224756</v>
      </c>
      <c r="BN1339" s="9">
        <v>69.158676601681819</v>
      </c>
    </row>
    <row r="1340" spans="1:66" x14ac:dyDescent="0.25">
      <c r="A1340" s="6">
        <v>73.3</v>
      </c>
      <c r="B1340" s="7" t="b">
        <v>1</v>
      </c>
      <c r="U1340" s="9"/>
      <c r="V1340" s="9"/>
      <c r="W1340" s="10"/>
      <c r="X1340" s="20"/>
      <c r="Y1340" s="20"/>
      <c r="Z1340" s="20"/>
      <c r="AA1340" s="20"/>
      <c r="AB1340" s="20"/>
      <c r="AC1340" s="20"/>
      <c r="AD1340" s="20"/>
      <c r="AE1340" s="20"/>
      <c r="AG1340" s="9"/>
      <c r="AH1340" s="9"/>
      <c r="AI1340" s="10"/>
      <c r="AJ1340" s="20"/>
      <c r="AK1340" s="20"/>
      <c r="AL1340" s="20"/>
      <c r="AM1340" s="20"/>
      <c r="AN1340" s="20"/>
      <c r="AO1340" s="20"/>
      <c r="AP1340" s="20"/>
      <c r="AQ1340" s="20"/>
      <c r="AS1340" s="9"/>
      <c r="AT1340" s="9"/>
      <c r="AU1340" s="10"/>
      <c r="AV1340" s="20"/>
      <c r="AW1340" s="20"/>
      <c r="AX1340" s="20"/>
      <c r="AY1340" s="20"/>
      <c r="AZ1340" s="20"/>
      <c r="BA1340" s="20"/>
      <c r="BB1340" s="20"/>
      <c r="BC1340" s="20"/>
      <c r="BE1340" s="20">
        <v>0.4561133879781421</v>
      </c>
      <c r="BF1340" s="9">
        <v>71.099999999999994</v>
      </c>
      <c r="BG1340" s="9">
        <v>68.17511344234245</v>
      </c>
      <c r="BH1340" s="9">
        <v>67.412751897565741</v>
      </c>
      <c r="BI1340" s="9">
        <v>42.158986307174608</v>
      </c>
      <c r="BJ1340" s="9">
        <v>69.342095576883139</v>
      </c>
      <c r="BK1340" s="9">
        <v>67.665097403491131</v>
      </c>
      <c r="BL1340" s="9">
        <v>65.999576617249886</v>
      </c>
      <c r="BM1340" s="9">
        <f ca="1"/>
        <v>67.128919901914472</v>
      </c>
      <c r="BN1340" s="9">
        <v>69.168078708977134</v>
      </c>
    </row>
    <row r="1341" spans="1:66" x14ac:dyDescent="0.25">
      <c r="A1341" s="6">
        <v>73.099999999999994</v>
      </c>
      <c r="B1341" s="7" t="b">
        <v>1</v>
      </c>
      <c r="U1341" s="9"/>
      <c r="V1341" s="9"/>
      <c r="W1341" s="10"/>
      <c r="X1341" s="20"/>
      <c r="Y1341" s="20"/>
      <c r="Z1341" s="20"/>
      <c r="AA1341" s="20"/>
      <c r="AB1341" s="20"/>
      <c r="AC1341" s="20"/>
      <c r="AD1341" s="20"/>
      <c r="AE1341" s="20"/>
      <c r="AG1341" s="9"/>
      <c r="AH1341" s="9"/>
      <c r="AI1341" s="10"/>
      <c r="AJ1341" s="20"/>
      <c r="AK1341" s="20"/>
      <c r="AL1341" s="20"/>
      <c r="AM1341" s="20"/>
      <c r="AN1341" s="20"/>
      <c r="AO1341" s="20"/>
      <c r="AP1341" s="20"/>
      <c r="AQ1341" s="20"/>
      <c r="AS1341" s="9"/>
      <c r="AT1341" s="9"/>
      <c r="AU1341" s="10"/>
      <c r="AV1341" s="20"/>
      <c r="AW1341" s="20"/>
      <c r="AX1341" s="20"/>
      <c r="AY1341" s="20"/>
      <c r="AZ1341" s="20"/>
      <c r="BA1341" s="20"/>
      <c r="BB1341" s="20"/>
      <c r="BC1341" s="20"/>
      <c r="BE1341" s="20">
        <v>0.45645491803278687</v>
      </c>
      <c r="BF1341" s="9">
        <v>71.099999999999994</v>
      </c>
      <c r="BG1341" s="9">
        <v>68.183316015954688</v>
      </c>
      <c r="BH1341" s="9">
        <v>67.421290831003475</v>
      </c>
      <c r="BI1341" s="9">
        <v>42.202469305899548</v>
      </c>
      <c r="BJ1341" s="9">
        <v>69.349942824277676</v>
      </c>
      <c r="BK1341" s="9">
        <v>67.67353072806516</v>
      </c>
      <c r="BL1341" s="9">
        <v>66.010713535707396</v>
      </c>
      <c r="BM1341" s="9">
        <f ca="1"/>
        <v>67.136347076200749</v>
      </c>
      <c r="BN1341" s="9">
        <v>69.177478746874627</v>
      </c>
    </row>
    <row r="1342" spans="1:66" x14ac:dyDescent="0.25">
      <c r="A1342" s="6">
        <v>73</v>
      </c>
      <c r="B1342" s="7" t="b">
        <v>1</v>
      </c>
      <c r="U1342" s="9"/>
      <c r="V1342" s="9"/>
      <c r="W1342" s="10"/>
      <c r="X1342" s="20"/>
      <c r="Y1342" s="20"/>
      <c r="Z1342" s="20"/>
      <c r="AA1342" s="20"/>
      <c r="AB1342" s="20"/>
      <c r="AC1342" s="20"/>
      <c r="AD1342" s="20"/>
      <c r="AE1342" s="20"/>
      <c r="AG1342" s="9"/>
      <c r="AH1342" s="9"/>
      <c r="AI1342" s="10"/>
      <c r="AJ1342" s="20"/>
      <c r="AK1342" s="20"/>
      <c r="AL1342" s="20"/>
      <c r="AM1342" s="20"/>
      <c r="AN1342" s="20"/>
      <c r="AO1342" s="20"/>
      <c r="AP1342" s="20"/>
      <c r="AQ1342" s="20"/>
      <c r="AS1342" s="9"/>
      <c r="AT1342" s="9"/>
      <c r="AU1342" s="10"/>
      <c r="AV1342" s="20"/>
      <c r="AW1342" s="20"/>
      <c r="AX1342" s="20"/>
      <c r="AY1342" s="20"/>
      <c r="AZ1342" s="20"/>
      <c r="BA1342" s="20"/>
      <c r="BB1342" s="20"/>
      <c r="BC1342" s="20"/>
      <c r="BE1342" s="20">
        <v>0.45679644808743169</v>
      </c>
      <c r="BF1342" s="9">
        <v>71.099999999999994</v>
      </c>
      <c r="BG1342" s="9">
        <v>68.191517816992615</v>
      </c>
      <c r="BH1342" s="9">
        <v>67.429830041629771</v>
      </c>
      <c r="BI1342" s="9">
        <v>42.245979635235173</v>
      </c>
      <c r="BJ1342" s="9">
        <v>69.357787802653064</v>
      </c>
      <c r="BK1342" s="9">
        <v>67.681963960273904</v>
      </c>
      <c r="BL1342" s="9">
        <v>66.021846288494586</v>
      </c>
      <c r="BM1342" s="9">
        <f ca="1"/>
        <v>67.143773068957344</v>
      </c>
      <c r="BN1342" s="9">
        <v>69.186876720971554</v>
      </c>
    </row>
    <row r="1343" spans="1:66" x14ac:dyDescent="0.25">
      <c r="A1343" s="6">
        <v>72.8</v>
      </c>
      <c r="B1343" s="7" t="b">
        <v>1</v>
      </c>
      <c r="U1343" s="9"/>
      <c r="V1343" s="9"/>
      <c r="W1343" s="10"/>
      <c r="X1343" s="20"/>
      <c r="Y1343" s="20"/>
      <c r="Z1343" s="20"/>
      <c r="AA1343" s="20"/>
      <c r="AB1343" s="20"/>
      <c r="AC1343" s="20"/>
      <c r="AD1343" s="20"/>
      <c r="AE1343" s="20"/>
      <c r="AG1343" s="9"/>
      <c r="AH1343" s="9"/>
      <c r="AI1343" s="10"/>
      <c r="AJ1343" s="20"/>
      <c r="AK1343" s="20"/>
      <c r="AL1343" s="20"/>
      <c r="AM1343" s="20"/>
      <c r="AN1343" s="20"/>
      <c r="AO1343" s="20"/>
      <c r="AP1343" s="20"/>
      <c r="AQ1343" s="20"/>
      <c r="AS1343" s="9"/>
      <c r="AT1343" s="9"/>
      <c r="AU1343" s="10"/>
      <c r="AV1343" s="20"/>
      <c r="AW1343" s="20"/>
      <c r="AX1343" s="20"/>
      <c r="AY1343" s="20"/>
      <c r="AZ1343" s="20"/>
      <c r="BA1343" s="20"/>
      <c r="BB1343" s="20"/>
      <c r="BC1343" s="20"/>
      <c r="BE1343" s="20">
        <v>0.45713797814207652</v>
      </c>
      <c r="BF1343" s="9">
        <v>71.2</v>
      </c>
      <c r="BG1343" s="9">
        <v>68.199718851683386</v>
      </c>
      <c r="BH1343" s="9">
        <v>67.438369535760458</v>
      </c>
      <c r="BI1343" s="9">
        <v>42.289517329559608</v>
      </c>
      <c r="BJ1343" s="9">
        <v>69.365630518655351</v>
      </c>
      <c r="BK1343" s="9">
        <v>67.690397106344761</v>
      </c>
      <c r="BL1343" s="9">
        <v>66.032974880282353</v>
      </c>
      <c r="BM1343" s="9">
        <f ca="1"/>
        <v>67.151197885053534</v>
      </c>
      <c r="BN1343" s="9">
        <v>69.196272636858637</v>
      </c>
    </row>
    <row r="1344" spans="1:66" x14ac:dyDescent="0.25">
      <c r="A1344" s="6">
        <v>72.400000000000006</v>
      </c>
      <c r="B1344" s="7" t="b">
        <v>1</v>
      </c>
      <c r="U1344" s="9"/>
      <c r="V1344" s="9"/>
      <c r="W1344" s="10"/>
      <c r="X1344" s="20"/>
      <c r="Y1344" s="20"/>
      <c r="Z1344" s="20"/>
      <c r="AA1344" s="20"/>
      <c r="AB1344" s="20"/>
      <c r="AC1344" s="20"/>
      <c r="AD1344" s="20"/>
      <c r="AE1344" s="20"/>
      <c r="AG1344" s="9"/>
      <c r="AH1344" s="9"/>
      <c r="AI1344" s="10"/>
      <c r="AJ1344" s="20"/>
      <c r="AK1344" s="20"/>
      <c r="AL1344" s="20"/>
      <c r="AM1344" s="20"/>
      <c r="AN1344" s="20"/>
      <c r="AO1344" s="20"/>
      <c r="AP1344" s="20"/>
      <c r="AQ1344" s="20"/>
      <c r="AS1344" s="9"/>
      <c r="AT1344" s="9"/>
      <c r="AU1344" s="10"/>
      <c r="AV1344" s="20"/>
      <c r="AW1344" s="20"/>
      <c r="AX1344" s="20"/>
      <c r="AY1344" s="20"/>
      <c r="AZ1344" s="20"/>
      <c r="BA1344" s="20"/>
      <c r="BB1344" s="20"/>
      <c r="BC1344" s="20"/>
      <c r="BE1344" s="20">
        <v>0.45747950819672129</v>
      </c>
      <c r="BF1344" s="9">
        <v>71.2</v>
      </c>
      <c r="BG1344" s="9">
        <v>68.20791912625009</v>
      </c>
      <c r="BH1344" s="9">
        <v>67.446909319710571</v>
      </c>
      <c r="BI1344" s="9">
        <v>42.333082423315872</v>
      </c>
      <c r="BJ1344" s="9">
        <v>69.373470978922072</v>
      </c>
      <c r="BK1344" s="9">
        <v>67.698830172503079</v>
      </c>
      <c r="BL1344" s="9">
        <v>66.044099315732879</v>
      </c>
      <c r="BM1344" s="9">
        <f ca="1"/>
        <v>67.158621529354093</v>
      </c>
      <c r="BN1344" s="9">
        <v>69.205666500119975</v>
      </c>
    </row>
    <row r="1345" spans="1:66" x14ac:dyDescent="0.25">
      <c r="A1345" s="6">
        <v>72.5</v>
      </c>
      <c r="B1345" s="7" t="b">
        <v>1</v>
      </c>
      <c r="U1345" s="9"/>
      <c r="V1345" s="9"/>
      <c r="W1345" s="10"/>
      <c r="X1345" s="20"/>
      <c r="Y1345" s="20"/>
      <c r="Z1345" s="20"/>
      <c r="AA1345" s="20"/>
      <c r="AB1345" s="20"/>
      <c r="AC1345" s="20"/>
      <c r="AD1345" s="20"/>
      <c r="AE1345" s="20"/>
      <c r="AG1345" s="9"/>
      <c r="AH1345" s="9"/>
      <c r="AI1345" s="10"/>
      <c r="AJ1345" s="20"/>
      <c r="AK1345" s="20"/>
      <c r="AL1345" s="20"/>
      <c r="AM1345" s="20"/>
      <c r="AN1345" s="20"/>
      <c r="AO1345" s="20"/>
      <c r="AP1345" s="20"/>
      <c r="AQ1345" s="20"/>
      <c r="AS1345" s="9"/>
      <c r="AT1345" s="9"/>
      <c r="AU1345" s="10"/>
      <c r="AV1345" s="20"/>
      <c r="AW1345" s="20"/>
      <c r="AX1345" s="20"/>
      <c r="AY1345" s="20"/>
      <c r="AZ1345" s="20"/>
      <c r="BA1345" s="20"/>
      <c r="BB1345" s="20"/>
      <c r="BC1345" s="20"/>
      <c r="BE1345" s="20">
        <v>0.45782103825136611</v>
      </c>
      <c r="BF1345" s="9">
        <v>71.2</v>
      </c>
      <c r="BG1345" s="9">
        <v>68.21611864691188</v>
      </c>
      <c r="BH1345" s="9">
        <v>67.455449399794176</v>
      </c>
      <c r="BI1345" s="9">
        <v>42.376674951012085</v>
      </c>
      <c r="BJ1345" s="9">
        <v>69.381309190082419</v>
      </c>
      <c r="BK1345" s="9">
        <v>67.707263164972318</v>
      </c>
      <c r="BL1345" s="9">
        <v>66.055219599499651</v>
      </c>
      <c r="BM1345" s="9">
        <f ca="1"/>
        <v>67.166044006719403</v>
      </c>
      <c r="BN1345" s="9">
        <v>69.215058316333128</v>
      </c>
    </row>
    <row r="1346" spans="1:66" x14ac:dyDescent="0.25">
      <c r="A1346" s="6">
        <v>72.3</v>
      </c>
      <c r="B1346" s="7" t="b">
        <v>1</v>
      </c>
      <c r="U1346" s="9"/>
      <c r="V1346" s="9"/>
      <c r="W1346" s="10"/>
      <c r="X1346" s="20"/>
      <c r="Y1346" s="20"/>
      <c r="Z1346" s="20"/>
      <c r="AA1346" s="20"/>
      <c r="AB1346" s="20"/>
      <c r="AC1346" s="20"/>
      <c r="AD1346" s="20"/>
      <c r="AE1346" s="20"/>
      <c r="AG1346" s="9"/>
      <c r="AH1346" s="9"/>
      <c r="AI1346" s="10"/>
      <c r="AJ1346" s="20"/>
      <c r="AK1346" s="20"/>
      <c r="AL1346" s="20"/>
      <c r="AM1346" s="20"/>
      <c r="AN1346" s="20"/>
      <c r="AO1346" s="20"/>
      <c r="AP1346" s="20"/>
      <c r="AQ1346" s="20"/>
      <c r="AS1346" s="9"/>
      <c r="AT1346" s="9"/>
      <c r="AU1346" s="10"/>
      <c r="AV1346" s="20"/>
      <c r="AW1346" s="20"/>
      <c r="AX1346" s="20"/>
      <c r="AY1346" s="20"/>
      <c r="AZ1346" s="20"/>
      <c r="BA1346" s="20"/>
      <c r="BB1346" s="20"/>
      <c r="BC1346" s="20"/>
      <c r="BE1346" s="20">
        <v>0.45816256830601093</v>
      </c>
      <c r="BF1346" s="9">
        <v>71.2</v>
      </c>
      <c r="BG1346" s="9">
        <v>68.22431741988396</v>
      </c>
      <c r="BH1346" s="9">
        <v>67.463989782324447</v>
      </c>
      <c r="BI1346" s="9">
        <v>42.420294947221578</v>
      </c>
      <c r="BJ1346" s="9">
        <v>69.389145158757188</v>
      </c>
      <c r="BK1346" s="9">
        <v>67.715696089973946</v>
      </c>
      <c r="BL1346" s="9">
        <v>66.066335736227487</v>
      </c>
      <c r="BM1346" s="9">
        <f ca="1"/>
        <v>67.173465322005399</v>
      </c>
      <c r="BN1346" s="9">
        <v>69.224448091069149</v>
      </c>
    </row>
    <row r="1347" spans="1:66" x14ac:dyDescent="0.25">
      <c r="A1347" s="6">
        <v>72.099999999999994</v>
      </c>
      <c r="B1347" s="7" t="b">
        <v>1</v>
      </c>
      <c r="U1347" s="9"/>
      <c r="V1347" s="9"/>
      <c r="W1347" s="10"/>
      <c r="X1347" s="20"/>
      <c r="Y1347" s="20"/>
      <c r="Z1347" s="20"/>
      <c r="AA1347" s="20"/>
      <c r="AB1347" s="20"/>
      <c r="AC1347" s="20"/>
      <c r="AD1347" s="20"/>
      <c r="AE1347" s="20"/>
      <c r="AG1347" s="9"/>
      <c r="AH1347" s="9"/>
      <c r="AI1347" s="10"/>
      <c r="AJ1347" s="20"/>
      <c r="AK1347" s="20"/>
      <c r="AL1347" s="20"/>
      <c r="AM1347" s="20"/>
      <c r="AN1347" s="20"/>
      <c r="AO1347" s="20"/>
      <c r="AP1347" s="20"/>
      <c r="AQ1347" s="20"/>
      <c r="AS1347" s="9"/>
      <c r="AT1347" s="9"/>
      <c r="AU1347" s="10"/>
      <c r="AV1347" s="20"/>
      <c r="AW1347" s="20"/>
      <c r="AX1347" s="20"/>
      <c r="AY1347" s="20"/>
      <c r="AZ1347" s="20"/>
      <c r="BA1347" s="20"/>
      <c r="BB1347" s="20"/>
      <c r="BC1347" s="20"/>
      <c r="BE1347" s="20">
        <v>0.45850409836065575</v>
      </c>
      <c r="BF1347" s="9">
        <v>71.2</v>
      </c>
      <c r="BG1347" s="9">
        <v>68.232515451377608</v>
      </c>
      <c r="BH1347" s="9">
        <v>67.472530473613844</v>
      </c>
      <c r="BI1347" s="9">
        <v>42.463942446583097</v>
      </c>
      <c r="BJ1347" s="9">
        <v>69.396978891558817</v>
      </c>
      <c r="BK1347" s="9">
        <v>67.724128953727543</v>
      </c>
      <c r="BL1347" s="9">
        <v>66.077447730552535</v>
      </c>
      <c r="BM1347" s="9">
        <f ca="1"/>
        <v>67.180885480063623</v>
      </c>
      <c r="BN1347" s="9">
        <v>69.233835829892627</v>
      </c>
    </row>
    <row r="1348" spans="1:66" x14ac:dyDescent="0.25">
      <c r="A1348" s="6">
        <v>71.900000000000006</v>
      </c>
      <c r="B1348" s="7" t="b">
        <v>1</v>
      </c>
      <c r="U1348" s="9"/>
      <c r="V1348" s="9"/>
      <c r="W1348" s="10"/>
      <c r="X1348" s="20"/>
      <c r="Y1348" s="20"/>
      <c r="Z1348" s="20"/>
      <c r="AA1348" s="20"/>
      <c r="AB1348" s="20"/>
      <c r="AC1348" s="20"/>
      <c r="AD1348" s="20"/>
      <c r="AE1348" s="20"/>
      <c r="AG1348" s="9"/>
      <c r="AH1348" s="9"/>
      <c r="AI1348" s="10"/>
      <c r="AJ1348" s="20"/>
      <c r="AK1348" s="20"/>
      <c r="AL1348" s="20"/>
      <c r="AM1348" s="20"/>
      <c r="AN1348" s="20"/>
      <c r="AO1348" s="20"/>
      <c r="AP1348" s="20"/>
      <c r="AQ1348" s="20"/>
      <c r="AS1348" s="9"/>
      <c r="AT1348" s="9"/>
      <c r="AU1348" s="10"/>
      <c r="AV1348" s="20"/>
      <c r="AW1348" s="20"/>
      <c r="AX1348" s="20"/>
      <c r="AY1348" s="20"/>
      <c r="AZ1348" s="20"/>
      <c r="BA1348" s="20"/>
      <c r="BB1348" s="20"/>
      <c r="BC1348" s="20"/>
      <c r="BE1348" s="20">
        <v>0.45884562841530052</v>
      </c>
      <c r="BF1348" s="9">
        <v>71.2</v>
      </c>
      <c r="BG1348" s="9">
        <v>68.240712747600185</v>
      </c>
      <c r="BH1348" s="9">
        <v>67.481071479973863</v>
      </c>
      <c r="BI1348" s="9">
        <v>42.507617483800921</v>
      </c>
      <c r="BJ1348" s="9">
        <v>69.404810395091474</v>
      </c>
      <c r="BK1348" s="9">
        <v>67.732561762450857</v>
      </c>
      <c r="BL1348" s="9">
        <v>66.088555587102292</v>
      </c>
      <c r="BM1348" s="9">
        <f ca="1"/>
        <v>67.188304485741241</v>
      </c>
      <c r="BN1348" s="9">
        <v>69.243221538361666</v>
      </c>
    </row>
    <row r="1349" spans="1:66" x14ac:dyDescent="0.25">
      <c r="A1349" s="6">
        <v>71.7</v>
      </c>
      <c r="B1349" s="7" t="b">
        <v>1</v>
      </c>
      <c r="U1349" s="9"/>
      <c r="V1349" s="9"/>
      <c r="W1349" s="10"/>
      <c r="X1349" s="20"/>
      <c r="Y1349" s="20"/>
      <c r="Z1349" s="20"/>
      <c r="AA1349" s="20"/>
      <c r="AB1349" s="20"/>
      <c r="AC1349" s="20"/>
      <c r="AD1349" s="20"/>
      <c r="AE1349" s="20"/>
      <c r="AG1349" s="9"/>
      <c r="AH1349" s="9"/>
      <c r="AI1349" s="10"/>
      <c r="AJ1349" s="20"/>
      <c r="AK1349" s="20"/>
      <c r="AL1349" s="20"/>
      <c r="AM1349" s="20"/>
      <c r="AN1349" s="20"/>
      <c r="AO1349" s="20"/>
      <c r="AP1349" s="20"/>
      <c r="AQ1349" s="20"/>
      <c r="AS1349" s="9"/>
      <c r="AT1349" s="9"/>
      <c r="AU1349" s="10"/>
      <c r="AV1349" s="20"/>
      <c r="AW1349" s="20"/>
      <c r="AX1349" s="20"/>
      <c r="AY1349" s="20"/>
      <c r="AZ1349" s="20"/>
      <c r="BA1349" s="20"/>
      <c r="BB1349" s="20"/>
      <c r="BC1349" s="20"/>
      <c r="BE1349" s="20">
        <v>0.45918715846994534</v>
      </c>
      <c r="BF1349" s="9">
        <v>71.2</v>
      </c>
      <c r="BG1349" s="9">
        <v>68.248909314755267</v>
      </c>
      <c r="BH1349" s="9">
        <v>67.489612807715361</v>
      </c>
      <c r="BI1349" s="9">
        <v>42.551320093645103</v>
      </c>
      <c r="BJ1349" s="9">
        <v>69.412639675951056</v>
      </c>
      <c r="BK1349" s="9">
        <v>67.74099452235977</v>
      </c>
      <c r="BL1349" s="9">
        <v>66.099659310495724</v>
      </c>
      <c r="BM1349" s="9">
        <f ca="1"/>
        <v>67.195722343881116</v>
      </c>
      <c r="BN1349" s="9">
        <v>69.25260522202791</v>
      </c>
    </row>
    <row r="1350" spans="1:66" x14ac:dyDescent="0.25">
      <c r="A1350" s="6">
        <v>72</v>
      </c>
      <c r="B1350" s="7" t="b">
        <v>1</v>
      </c>
      <c r="U1350" s="9"/>
      <c r="V1350" s="9"/>
      <c r="W1350" s="10"/>
      <c r="X1350" s="20"/>
      <c r="Y1350" s="20"/>
      <c r="Z1350" s="20"/>
      <c r="AA1350" s="20"/>
      <c r="AB1350" s="20"/>
      <c r="AC1350" s="20"/>
      <c r="AD1350" s="20"/>
      <c r="AE1350" s="20"/>
      <c r="AG1350" s="9"/>
      <c r="AH1350" s="9"/>
      <c r="AI1350" s="10"/>
      <c r="AJ1350" s="20"/>
      <c r="AK1350" s="20"/>
      <c r="AL1350" s="20"/>
      <c r="AM1350" s="20"/>
      <c r="AN1350" s="20"/>
      <c r="AO1350" s="20"/>
      <c r="AP1350" s="20"/>
      <c r="AQ1350" s="20"/>
      <c r="AS1350" s="9"/>
      <c r="AT1350" s="9"/>
      <c r="AU1350" s="10"/>
      <c r="AV1350" s="20"/>
      <c r="AW1350" s="20"/>
      <c r="AX1350" s="20"/>
      <c r="AY1350" s="20"/>
      <c r="AZ1350" s="20"/>
      <c r="BA1350" s="20"/>
      <c r="BB1350" s="20"/>
      <c r="BC1350" s="20"/>
      <c r="BE1350" s="20">
        <v>0.45952868852459017</v>
      </c>
      <c r="BF1350" s="9">
        <v>71.2</v>
      </c>
      <c r="BG1350" s="9">
        <v>68.257105159042567</v>
      </c>
      <c r="BH1350" s="9">
        <v>67.498154463148424</v>
      </c>
      <c r="BI1350" s="9">
        <v>42.595050310951514</v>
      </c>
      <c r="BJ1350" s="9">
        <v>69.420466740725246</v>
      </c>
      <c r="BK1350" s="9">
        <v>67.749427239668393</v>
      </c>
      <c r="BL1350" s="9">
        <v>66.110758905343118</v>
      </c>
      <c r="BM1350" s="9">
        <f ca="1"/>
        <v>67.203139059321757</v>
      </c>
      <c r="BN1350" s="9">
        <v>69.261986886436688</v>
      </c>
    </row>
    <row r="1351" spans="1:66" x14ac:dyDescent="0.25">
      <c r="A1351" s="6">
        <v>69.900000000000006</v>
      </c>
      <c r="B1351" s="7" t="b">
        <v>1</v>
      </c>
      <c r="U1351" s="9"/>
      <c r="V1351" s="9"/>
      <c r="W1351" s="10"/>
      <c r="X1351" s="20"/>
      <c r="Y1351" s="20"/>
      <c r="Z1351" s="20"/>
      <c r="AA1351" s="20"/>
      <c r="AB1351" s="20"/>
      <c r="AC1351" s="20"/>
      <c r="AD1351" s="20"/>
      <c r="AE1351" s="20"/>
      <c r="AG1351" s="9"/>
      <c r="AH1351" s="9"/>
      <c r="AI1351" s="10"/>
      <c r="AJ1351" s="20"/>
      <c r="AK1351" s="20"/>
      <c r="AL1351" s="20"/>
      <c r="AM1351" s="20"/>
      <c r="AN1351" s="20"/>
      <c r="AO1351" s="20"/>
      <c r="AP1351" s="20"/>
      <c r="AQ1351" s="20"/>
      <c r="AS1351" s="9"/>
      <c r="AT1351" s="9"/>
      <c r="AU1351" s="10"/>
      <c r="AV1351" s="20"/>
      <c r="AW1351" s="20"/>
      <c r="AX1351" s="20"/>
      <c r="AY1351" s="20"/>
      <c r="AZ1351" s="20"/>
      <c r="BA1351" s="20"/>
      <c r="BB1351" s="20"/>
      <c r="BC1351" s="20"/>
      <c r="BE1351" s="20">
        <v>0.45987021857923499</v>
      </c>
      <c r="BF1351" s="9">
        <v>71.2</v>
      </c>
      <c r="BG1351" s="9">
        <v>68.265300286658018</v>
      </c>
      <c r="BH1351" s="9">
        <v>67.506696452582389</v>
      </c>
      <c r="BI1351" s="9">
        <v>42.638808170622163</v>
      </c>
      <c r="BJ1351" s="9">
        <v>69.428291595993528</v>
      </c>
      <c r="BK1351" s="9">
        <v>67.757859920589027</v>
      </c>
      <c r="BL1351" s="9">
        <v>66.121854376246233</v>
      </c>
      <c r="BM1351" s="9">
        <f ca="1"/>
        <v>67.210554636897399</v>
      </c>
      <c r="BN1351" s="9">
        <v>69.271366537126866</v>
      </c>
    </row>
    <row r="1352" spans="1:66" x14ac:dyDescent="0.25">
      <c r="A1352" s="6">
        <v>69.5</v>
      </c>
      <c r="B1352" s="7" t="b">
        <v>1</v>
      </c>
      <c r="U1352" s="9"/>
      <c r="V1352" s="9"/>
      <c r="W1352" s="10"/>
      <c r="X1352" s="20"/>
      <c r="Y1352" s="20"/>
      <c r="Z1352" s="20"/>
      <c r="AA1352" s="20"/>
      <c r="AB1352" s="20"/>
      <c r="AC1352" s="20"/>
      <c r="AD1352" s="20"/>
      <c r="AE1352" s="20"/>
      <c r="AG1352" s="9"/>
      <c r="AH1352" s="9"/>
      <c r="AI1352" s="10"/>
      <c r="AJ1352" s="20"/>
      <c r="AK1352" s="20"/>
      <c r="AL1352" s="20"/>
      <c r="AM1352" s="20"/>
      <c r="AN1352" s="20"/>
      <c r="AO1352" s="20"/>
      <c r="AP1352" s="20"/>
      <c r="AQ1352" s="20"/>
      <c r="AS1352" s="9"/>
      <c r="AT1352" s="9"/>
      <c r="AU1352" s="10"/>
      <c r="AV1352" s="20"/>
      <c r="AW1352" s="20"/>
      <c r="AX1352" s="20"/>
      <c r="AY1352" s="20"/>
      <c r="AZ1352" s="20"/>
      <c r="BA1352" s="20"/>
      <c r="BB1352" s="20"/>
      <c r="BC1352" s="20"/>
      <c r="BE1352" s="20">
        <v>0.46021174863387976</v>
      </c>
      <c r="BF1352" s="9">
        <v>71.2</v>
      </c>
      <c r="BG1352" s="9">
        <v>68.273494703793844</v>
      </c>
      <c r="BH1352" s="9">
        <v>67.515238782326051</v>
      </c>
      <c r="BI1352" s="9">
        <v>42.682593707625252</v>
      </c>
      <c r="BJ1352" s="9">
        <v>69.436114248327272</v>
      </c>
      <c r="BK1352" s="9">
        <v>67.766292571332301</v>
      </c>
      <c r="BL1352" s="9">
        <v>66.132945727798301</v>
      </c>
      <c r="BM1352" s="9">
        <f ca="1"/>
        <v>67.217969081438028</v>
      </c>
      <c r="BN1352" s="9">
        <v>69.280744179631029</v>
      </c>
    </row>
    <row r="1353" spans="1:66" x14ac:dyDescent="0.25">
      <c r="A1353" s="6">
        <v>69.099999999999994</v>
      </c>
      <c r="B1353" s="7" t="b">
        <v>1</v>
      </c>
      <c r="U1353" s="9"/>
      <c r="V1353" s="9"/>
      <c r="W1353" s="10"/>
      <c r="X1353" s="20"/>
      <c r="Y1353" s="20"/>
      <c r="Z1353" s="20"/>
      <c r="AA1353" s="20"/>
      <c r="AB1353" s="20"/>
      <c r="AC1353" s="20"/>
      <c r="AD1353" s="20"/>
      <c r="AE1353" s="20"/>
      <c r="AG1353" s="9"/>
      <c r="AH1353" s="9"/>
      <c r="AI1353" s="10"/>
      <c r="AJ1353" s="20"/>
      <c r="AK1353" s="20"/>
      <c r="AL1353" s="20"/>
      <c r="AM1353" s="20"/>
      <c r="AN1353" s="20"/>
      <c r="AO1353" s="20"/>
      <c r="AP1353" s="20"/>
      <c r="AQ1353" s="20"/>
      <c r="AS1353" s="9"/>
      <c r="AT1353" s="9"/>
      <c r="AU1353" s="10"/>
      <c r="AV1353" s="20"/>
      <c r="AW1353" s="20"/>
      <c r="AX1353" s="20"/>
      <c r="AY1353" s="20"/>
      <c r="AZ1353" s="20"/>
      <c r="BA1353" s="20"/>
      <c r="BB1353" s="20"/>
      <c r="BC1353" s="20"/>
      <c r="BE1353" s="20">
        <v>0.46055327868852458</v>
      </c>
      <c r="BF1353" s="9">
        <v>71.2</v>
      </c>
      <c r="BG1353" s="9">
        <v>68.281688416638531</v>
      </c>
      <c r="BH1353" s="9">
        <v>67.523781458687367</v>
      </c>
      <c r="BI1353" s="9">
        <v>42.726406956995397</v>
      </c>
      <c r="BJ1353" s="9">
        <v>69.443934704289717</v>
      </c>
      <c r="BK1353" s="9">
        <v>67.774725198107078</v>
      </c>
      <c r="BL1353" s="9">
        <v>66.144032964584028</v>
      </c>
      <c r="BM1353" s="9">
        <f ca="1"/>
        <v>67.225382397769351</v>
      </c>
      <c r="BN1353" s="9">
        <v>69.290119819475407</v>
      </c>
    </row>
    <row r="1354" spans="1:66" x14ac:dyDescent="0.25">
      <c r="A1354" s="6">
        <v>68.5</v>
      </c>
      <c r="B1354" s="7" t="b">
        <v>1</v>
      </c>
      <c r="U1354" s="9"/>
      <c r="V1354" s="9"/>
      <c r="W1354" s="10"/>
      <c r="X1354" s="20"/>
      <c r="Y1354" s="20"/>
      <c r="Z1354" s="20"/>
      <c r="AA1354" s="20"/>
      <c r="AB1354" s="20"/>
      <c r="AC1354" s="20"/>
      <c r="AD1354" s="20"/>
      <c r="AE1354" s="20"/>
      <c r="AG1354" s="9"/>
      <c r="AH1354" s="9"/>
      <c r="AI1354" s="10"/>
      <c r="AJ1354" s="20"/>
      <c r="AK1354" s="20"/>
      <c r="AL1354" s="20"/>
      <c r="AM1354" s="20"/>
      <c r="AN1354" s="20"/>
      <c r="AO1354" s="20"/>
      <c r="AP1354" s="20"/>
      <c r="AQ1354" s="20"/>
      <c r="AS1354" s="9"/>
      <c r="AT1354" s="9"/>
      <c r="AU1354" s="10"/>
      <c r="AV1354" s="20"/>
      <c r="AW1354" s="20"/>
      <c r="AX1354" s="20"/>
      <c r="AY1354" s="20"/>
      <c r="AZ1354" s="20"/>
      <c r="BA1354" s="20"/>
      <c r="BB1354" s="20"/>
      <c r="BC1354" s="20"/>
      <c r="BE1354" s="20">
        <v>0.4608948087431694</v>
      </c>
      <c r="BF1354" s="9">
        <v>71.2</v>
      </c>
      <c r="BG1354" s="9">
        <v>68.289881431376855</v>
      </c>
      <c r="BH1354" s="9">
        <v>67.532324487973852</v>
      </c>
      <c r="BI1354" s="9">
        <v>42.770247953833746</v>
      </c>
      <c r="BJ1354" s="9">
        <v>69.451752970436033</v>
      </c>
      <c r="BK1354" s="9">
        <v>67.783157807120617</v>
      </c>
      <c r="BL1354" s="9">
        <v>66.155116091179607</v>
      </c>
      <c r="BM1354" s="9">
        <f ca="1"/>
        <v>67.232794590712913</v>
      </c>
      <c r="BN1354" s="9">
        <v>69.299493462179953</v>
      </c>
    </row>
    <row r="1355" spans="1:66" x14ac:dyDescent="0.25">
      <c r="A1355" s="6">
        <v>67.8</v>
      </c>
      <c r="B1355" s="7" t="b">
        <v>1</v>
      </c>
      <c r="U1355" s="9"/>
      <c r="V1355" s="9"/>
      <c r="W1355" s="10"/>
      <c r="X1355" s="20"/>
      <c r="Y1355" s="20"/>
      <c r="Z1355" s="20"/>
      <c r="AA1355" s="20"/>
      <c r="AB1355" s="20"/>
      <c r="AC1355" s="20"/>
      <c r="AD1355" s="20"/>
      <c r="AE1355" s="20"/>
      <c r="AG1355" s="9"/>
      <c r="AH1355" s="9"/>
      <c r="AI1355" s="10"/>
      <c r="AJ1355" s="20"/>
      <c r="AK1355" s="20"/>
      <c r="AL1355" s="20"/>
      <c r="AM1355" s="20"/>
      <c r="AN1355" s="20"/>
      <c r="AO1355" s="20"/>
      <c r="AP1355" s="20"/>
      <c r="AQ1355" s="20"/>
      <c r="AS1355" s="9"/>
      <c r="AT1355" s="9"/>
      <c r="AU1355" s="10"/>
      <c r="AV1355" s="20"/>
      <c r="AW1355" s="20"/>
      <c r="AX1355" s="20"/>
      <c r="AY1355" s="20"/>
      <c r="AZ1355" s="20"/>
      <c r="BA1355" s="20"/>
      <c r="BB1355" s="20"/>
      <c r="BC1355" s="20"/>
      <c r="BE1355" s="20">
        <v>0.46123633879781423</v>
      </c>
      <c r="BF1355" s="9">
        <v>71.2</v>
      </c>
      <c r="BG1355" s="9">
        <v>68.298073754189986</v>
      </c>
      <c r="BH1355" s="9">
        <v>67.540867876492456</v>
      </c>
      <c r="BI1355" s="9">
        <v>42.81411673330819</v>
      </c>
      <c r="BJ1355" s="9">
        <v>69.459569053313388</v>
      </c>
      <c r="BK1355" s="9">
        <v>67.791590404578471</v>
      </c>
      <c r="BL1355" s="9">
        <v>66.166195112152749</v>
      </c>
      <c r="BM1355" s="9">
        <f ca="1"/>
        <v>67.240205665085981</v>
      </c>
      <c r="BN1355" s="9">
        <v>69.308865113258378</v>
      </c>
    </row>
    <row r="1356" spans="1:66" x14ac:dyDescent="0.25">
      <c r="A1356" s="6">
        <v>67.8</v>
      </c>
      <c r="B1356" s="7" t="b">
        <v>1</v>
      </c>
      <c r="U1356" s="9"/>
      <c r="V1356" s="9"/>
      <c r="W1356" s="10"/>
      <c r="X1356" s="20"/>
      <c r="Y1356" s="20"/>
      <c r="Z1356" s="20"/>
      <c r="AA1356" s="20"/>
      <c r="AB1356" s="20"/>
      <c r="AC1356" s="20"/>
      <c r="AD1356" s="20"/>
      <c r="AE1356" s="20"/>
      <c r="AG1356" s="9"/>
      <c r="AH1356" s="9"/>
      <c r="AI1356" s="10"/>
      <c r="AJ1356" s="20"/>
      <c r="AK1356" s="20"/>
      <c r="AL1356" s="20"/>
      <c r="AM1356" s="20"/>
      <c r="AN1356" s="20"/>
      <c r="AO1356" s="20"/>
      <c r="AP1356" s="20"/>
      <c r="AQ1356" s="20"/>
      <c r="AS1356" s="9"/>
      <c r="AT1356" s="9"/>
      <c r="AU1356" s="10"/>
      <c r="AV1356" s="20"/>
      <c r="AW1356" s="20"/>
      <c r="AX1356" s="20"/>
      <c r="AY1356" s="20"/>
      <c r="AZ1356" s="20"/>
      <c r="BA1356" s="20"/>
      <c r="BB1356" s="20"/>
      <c r="BC1356" s="20"/>
      <c r="BE1356" s="20">
        <v>0.46157786885245899</v>
      </c>
      <c r="BF1356" s="9">
        <v>71.3</v>
      </c>
      <c r="BG1356" s="9">
        <v>68.306265391255479</v>
      </c>
      <c r="BH1356" s="9">
        <v>67.549411630549528</v>
      </c>
      <c r="BI1356" s="9">
        <v>42.858013330653527</v>
      </c>
      <c r="BJ1356" s="9">
        <v>69.467382959460906</v>
      </c>
      <c r="BK1356" s="9">
        <v>67.800022996684646</v>
      </c>
      <c r="BL1356" s="9">
        <v>66.177270032062751</v>
      </c>
      <c r="BM1356" s="9">
        <f ca="1"/>
        <v>67.247615625701755</v>
      </c>
      <c r="BN1356" s="9">
        <v>69.318234778218141</v>
      </c>
    </row>
    <row r="1357" spans="1:66" x14ac:dyDescent="0.25">
      <c r="A1357" s="6">
        <v>66.599999999999994</v>
      </c>
      <c r="B1357" s="7" t="b">
        <v>1</v>
      </c>
      <c r="U1357" s="9"/>
      <c r="V1357" s="9"/>
      <c r="W1357" s="10"/>
      <c r="X1357" s="20"/>
      <c r="Y1357" s="20"/>
      <c r="Z1357" s="20"/>
      <c r="AA1357" s="20"/>
      <c r="AB1357" s="20"/>
      <c r="AC1357" s="20"/>
      <c r="AD1357" s="20"/>
      <c r="AE1357" s="20"/>
      <c r="AG1357" s="9"/>
      <c r="AH1357" s="9"/>
      <c r="AI1357" s="10"/>
      <c r="AJ1357" s="20"/>
      <c r="AK1357" s="20"/>
      <c r="AL1357" s="20"/>
      <c r="AM1357" s="20"/>
      <c r="AN1357" s="20"/>
      <c r="AO1357" s="20"/>
      <c r="AP1357" s="20"/>
      <c r="AQ1357" s="20"/>
      <c r="AS1357" s="9"/>
      <c r="AT1357" s="9"/>
      <c r="AU1357" s="10"/>
      <c r="AV1357" s="20"/>
      <c r="AW1357" s="20"/>
      <c r="AX1357" s="20"/>
      <c r="AY1357" s="20"/>
      <c r="AZ1357" s="20"/>
      <c r="BA1357" s="20"/>
      <c r="BB1357" s="20"/>
      <c r="BC1357" s="20"/>
      <c r="BE1357" s="20">
        <v>0.46191939890710382</v>
      </c>
      <c r="BF1357" s="9">
        <v>71.3</v>
      </c>
      <c r="BG1357" s="9">
        <v>68.314456348747285</v>
      </c>
      <c r="BH1357" s="9">
        <v>67.557955756450923</v>
      </c>
      <c r="BI1357" s="9">
        <v>42.901937781171654</v>
      </c>
      <c r="BJ1357" s="9">
        <v>69.475194695409812</v>
      </c>
      <c r="BK1357" s="9">
        <v>67.808455589641568</v>
      </c>
      <c r="BL1357" s="9">
        <v>66.188340855460424</v>
      </c>
      <c r="BM1357" s="9">
        <f ca="1"/>
        <v>67.255024477369261</v>
      </c>
      <c r="BN1357" s="9">
        <v>69.327602462560478</v>
      </c>
    </row>
    <row r="1358" spans="1:66" x14ac:dyDescent="0.25">
      <c r="A1358" s="6">
        <v>65.3</v>
      </c>
      <c r="B1358" s="7" t="b">
        <v>1</v>
      </c>
      <c r="U1358" s="9"/>
      <c r="V1358" s="9"/>
      <c r="W1358" s="10"/>
      <c r="X1358" s="20"/>
      <c r="Y1358" s="20"/>
      <c r="Z1358" s="20"/>
      <c r="AA1358" s="20"/>
      <c r="AB1358" s="20"/>
      <c r="AC1358" s="20"/>
      <c r="AD1358" s="20"/>
      <c r="AE1358" s="20"/>
      <c r="AG1358" s="9"/>
      <c r="AH1358" s="9"/>
      <c r="AI1358" s="10"/>
      <c r="AJ1358" s="20"/>
      <c r="AK1358" s="20"/>
      <c r="AL1358" s="20"/>
      <c r="AM1358" s="20"/>
      <c r="AN1358" s="20"/>
      <c r="AO1358" s="20"/>
      <c r="AP1358" s="20"/>
      <c r="AQ1358" s="20"/>
      <c r="AS1358" s="9"/>
      <c r="AT1358" s="9"/>
      <c r="AU1358" s="10"/>
      <c r="AV1358" s="20"/>
      <c r="AW1358" s="20"/>
      <c r="AX1358" s="20"/>
      <c r="AY1358" s="20"/>
      <c r="AZ1358" s="20"/>
      <c r="BA1358" s="20"/>
      <c r="BB1358" s="20"/>
      <c r="BC1358" s="20"/>
      <c r="BE1358" s="20">
        <v>0.46226092896174864</v>
      </c>
      <c r="BF1358" s="9">
        <v>71.3</v>
      </c>
      <c r="BG1358" s="9">
        <v>68.322646632835813</v>
      </c>
      <c r="BH1358" s="9">
        <v>67.566500260501968</v>
      </c>
      <c r="BI1358" s="9">
        <v>42.945890120231667</v>
      </c>
      <c r="BJ1358" s="9">
        <v>69.483004267683384</v>
      </c>
      <c r="BK1358" s="9">
        <v>67.816888189650086</v>
      </c>
      <c r="BL1358" s="9">
        <v>66.199407586888213</v>
      </c>
      <c r="BM1358" s="9">
        <f ca="1"/>
        <v>67.262432224893374</v>
      </c>
      <c r="BN1358" s="9">
        <v>69.336968171780512</v>
      </c>
    </row>
    <row r="1359" spans="1:66" x14ac:dyDescent="0.25">
      <c r="A1359" s="6">
        <v>65</v>
      </c>
      <c r="B1359" s="7" t="b">
        <v>1</v>
      </c>
      <c r="U1359" s="9"/>
      <c r="V1359" s="9"/>
      <c r="W1359" s="10"/>
      <c r="X1359" s="20"/>
      <c r="Y1359" s="20"/>
      <c r="Z1359" s="20"/>
      <c r="AA1359" s="20"/>
      <c r="AB1359" s="20"/>
      <c r="AC1359" s="20"/>
      <c r="AD1359" s="20"/>
      <c r="AE1359" s="20"/>
      <c r="AG1359" s="9"/>
      <c r="AH1359" s="9"/>
      <c r="AI1359" s="10"/>
      <c r="AJ1359" s="20"/>
      <c r="AK1359" s="20"/>
      <c r="AL1359" s="20"/>
      <c r="AM1359" s="20"/>
      <c r="AN1359" s="20"/>
      <c r="AO1359" s="20"/>
      <c r="AP1359" s="20"/>
      <c r="AQ1359" s="20"/>
      <c r="AS1359" s="9"/>
      <c r="AT1359" s="9"/>
      <c r="AU1359" s="10"/>
      <c r="AV1359" s="20"/>
      <c r="AW1359" s="20"/>
      <c r="AX1359" s="20"/>
      <c r="AY1359" s="20"/>
      <c r="AZ1359" s="20"/>
      <c r="BA1359" s="20"/>
      <c r="BB1359" s="20"/>
      <c r="BC1359" s="20"/>
      <c r="BE1359" s="20">
        <v>0.46260245901639346</v>
      </c>
      <c r="BF1359" s="9">
        <v>71.3</v>
      </c>
      <c r="BG1359" s="9">
        <v>68.330836249687991</v>
      </c>
      <c r="BH1359" s="9">
        <v>67.575045149007735</v>
      </c>
      <c r="BI1359" s="9">
        <v>42.989870383270087</v>
      </c>
      <c r="BJ1359" s="9">
        <v>69.490811682797016</v>
      </c>
      <c r="BK1359" s="9">
        <v>67.825320802909587</v>
      </c>
      <c r="BL1359" s="9">
        <v>66.210470230880162</v>
      </c>
      <c r="BM1359" s="9">
        <f ca="1"/>
        <v>67.269838873074917</v>
      </c>
      <c r="BN1359" s="9">
        <v>69.34633191136713</v>
      </c>
    </row>
    <row r="1360" spans="1:66" x14ac:dyDescent="0.25">
      <c r="A1360" s="6">
        <v>64.599999999999994</v>
      </c>
      <c r="B1360" s="7" t="b">
        <v>1</v>
      </c>
      <c r="U1360" s="9"/>
      <c r="V1360" s="9"/>
      <c r="W1360" s="10"/>
      <c r="X1360" s="20"/>
      <c r="Y1360" s="20"/>
      <c r="Z1360" s="20"/>
      <c r="AA1360" s="20"/>
      <c r="AB1360" s="20"/>
      <c r="AC1360" s="20"/>
      <c r="AD1360" s="20"/>
      <c r="AE1360" s="20"/>
      <c r="AG1360" s="9"/>
      <c r="AH1360" s="9"/>
      <c r="AI1360" s="10"/>
      <c r="AJ1360" s="20"/>
      <c r="AK1360" s="20"/>
      <c r="AL1360" s="20"/>
      <c r="AM1360" s="20"/>
      <c r="AN1360" s="20"/>
      <c r="AO1360" s="20"/>
      <c r="AP1360" s="20"/>
      <c r="AQ1360" s="20"/>
      <c r="AS1360" s="9"/>
      <c r="AT1360" s="9"/>
      <c r="AU1360" s="10"/>
      <c r="AV1360" s="20"/>
      <c r="AW1360" s="20"/>
      <c r="AX1360" s="20"/>
      <c r="AY1360" s="20"/>
      <c r="AZ1360" s="20"/>
      <c r="BA1360" s="20"/>
      <c r="BB1360" s="20"/>
      <c r="BC1360" s="20"/>
      <c r="BE1360" s="20">
        <v>0.46294398907103823</v>
      </c>
      <c r="BF1360" s="9">
        <v>71.3</v>
      </c>
      <c r="BG1360" s="9">
        <v>68.339025205467209</v>
      </c>
      <c r="BH1360" s="9">
        <v>67.583590428272714</v>
      </c>
      <c r="BI1360" s="9">
        <v>43.033878605791017</v>
      </c>
      <c r="BJ1360" s="9">
        <v>69.498616947258256</v>
      </c>
      <c r="BK1360" s="9">
        <v>67.833753435617993</v>
      </c>
      <c r="BL1360" s="9">
        <v>66.22152879196193</v>
      </c>
      <c r="BM1360" s="9">
        <f ca="1"/>
        <v>67.277244426710638</v>
      </c>
      <c r="BN1360" s="9">
        <v>69.355693686803164</v>
      </c>
    </row>
    <row r="1361" spans="1:66" x14ac:dyDescent="0.25">
      <c r="A1361" s="6">
        <v>64.7</v>
      </c>
      <c r="B1361" s="7" t="b">
        <v>1</v>
      </c>
      <c r="U1361" s="9"/>
      <c r="V1361" s="9"/>
      <c r="W1361" s="10"/>
      <c r="X1361" s="20"/>
      <c r="Y1361" s="20"/>
      <c r="Z1361" s="20"/>
      <c r="AA1361" s="20"/>
      <c r="AB1361" s="20"/>
      <c r="AC1361" s="20"/>
      <c r="AD1361" s="20"/>
      <c r="AE1361" s="20"/>
      <c r="AG1361" s="9"/>
      <c r="AH1361" s="9"/>
      <c r="AI1361" s="10"/>
      <c r="AJ1361" s="20"/>
      <c r="AK1361" s="20"/>
      <c r="AL1361" s="20"/>
      <c r="AM1361" s="20"/>
      <c r="AN1361" s="20"/>
      <c r="AO1361" s="20"/>
      <c r="AP1361" s="20"/>
      <c r="AQ1361" s="20"/>
      <c r="AS1361" s="9"/>
      <c r="AT1361" s="9"/>
      <c r="AU1361" s="10"/>
      <c r="AV1361" s="20"/>
      <c r="AW1361" s="20"/>
      <c r="AX1361" s="20"/>
      <c r="AY1361" s="20"/>
      <c r="AZ1361" s="20"/>
      <c r="BA1361" s="20"/>
      <c r="BB1361" s="20"/>
      <c r="BC1361" s="20"/>
      <c r="BE1361" s="20">
        <v>0.46328551912568305</v>
      </c>
      <c r="BF1361" s="9">
        <v>71.3</v>
      </c>
      <c r="BG1361" s="9">
        <v>68.34721350633346</v>
      </c>
      <c r="BH1361" s="9">
        <v>67.592136104601053</v>
      </c>
      <c r="BI1361" s="9">
        <v>43.077914823366328</v>
      </c>
      <c r="BJ1361" s="9">
        <v>69.506420067566879</v>
      </c>
      <c r="BK1361" s="9">
        <v>67.842186093971719</v>
      </c>
      <c r="BL1361" s="9">
        <v>66.232583274650835</v>
      </c>
      <c r="BM1361" s="9">
        <f ca="1"/>
        <v>67.284648890593232</v>
      </c>
      <c r="BN1361" s="9">
        <v>69.365053503565349</v>
      </c>
    </row>
    <row r="1362" spans="1:66" x14ac:dyDescent="0.25">
      <c r="A1362" s="6">
        <v>64.400000000000006</v>
      </c>
      <c r="B1362" s="7" t="b">
        <v>1</v>
      </c>
      <c r="U1362" s="9"/>
      <c r="V1362" s="9"/>
      <c r="W1362" s="10"/>
      <c r="X1362" s="20"/>
      <c r="Y1362" s="20"/>
      <c r="Z1362" s="20"/>
      <c r="AA1362" s="20"/>
      <c r="AB1362" s="20"/>
      <c r="AC1362" s="20"/>
      <c r="AD1362" s="20"/>
      <c r="AE1362" s="20"/>
      <c r="AG1362" s="9"/>
      <c r="AH1362" s="9"/>
      <c r="AI1362" s="10"/>
      <c r="AJ1362" s="20"/>
      <c r="AK1362" s="20"/>
      <c r="AL1362" s="20"/>
      <c r="AM1362" s="20"/>
      <c r="AN1362" s="20"/>
      <c r="AO1362" s="20"/>
      <c r="AP1362" s="20"/>
      <c r="AQ1362" s="20"/>
      <c r="AS1362" s="9"/>
      <c r="AT1362" s="9"/>
      <c r="AU1362" s="10"/>
      <c r="AV1362" s="20"/>
      <c r="AW1362" s="20"/>
      <c r="AX1362" s="20"/>
      <c r="AY1362" s="20"/>
      <c r="AZ1362" s="20"/>
      <c r="BA1362" s="20"/>
      <c r="BB1362" s="20"/>
      <c r="BC1362" s="20"/>
      <c r="BE1362" s="20">
        <v>0.46362704918032788</v>
      </c>
      <c r="BF1362" s="9">
        <v>71.3</v>
      </c>
      <c r="BG1362" s="9">
        <v>68.3554011584433</v>
      </c>
      <c r="BH1362" s="9">
        <v>67.600682184296659</v>
      </c>
      <c r="BI1362" s="9">
        <v>43.121979071635813</v>
      </c>
      <c r="BJ1362" s="9">
        <v>69.514221050214843</v>
      </c>
      <c r="BK1362" s="9">
        <v>67.850618784165846</v>
      </c>
      <c r="BL1362" s="9">
        <v>66.243633683455911</v>
      </c>
      <c r="BM1362" s="9">
        <f ca="1"/>
        <v>67.292052269511402</v>
      </c>
      <c r="BN1362" s="9">
        <v>69.37441136712431</v>
      </c>
    </row>
    <row r="1363" spans="1:66" x14ac:dyDescent="0.25">
      <c r="A1363" s="6">
        <v>64.7</v>
      </c>
      <c r="B1363" s="7" t="b">
        <v>1</v>
      </c>
      <c r="U1363" s="9"/>
      <c r="V1363" s="9"/>
      <c r="W1363" s="10"/>
      <c r="X1363" s="20"/>
      <c r="Y1363" s="20"/>
      <c r="Z1363" s="20"/>
      <c r="AA1363" s="20"/>
      <c r="AB1363" s="20"/>
      <c r="AC1363" s="20"/>
      <c r="AD1363" s="20"/>
      <c r="AE1363" s="20"/>
      <c r="AG1363" s="9"/>
      <c r="AH1363" s="9"/>
      <c r="AI1363" s="10"/>
      <c r="AJ1363" s="20"/>
      <c r="AK1363" s="20"/>
      <c r="AL1363" s="20"/>
      <c r="AM1363" s="20"/>
      <c r="AN1363" s="20"/>
      <c r="AO1363" s="20"/>
      <c r="AP1363" s="20"/>
      <c r="AQ1363" s="20"/>
      <c r="AS1363" s="9"/>
      <c r="AT1363" s="9"/>
      <c r="AU1363" s="10"/>
      <c r="AV1363" s="20"/>
      <c r="AW1363" s="20"/>
      <c r="AX1363" s="20"/>
      <c r="AY1363" s="20"/>
      <c r="AZ1363" s="20"/>
      <c r="BA1363" s="20"/>
      <c r="BB1363" s="20"/>
      <c r="BC1363" s="20"/>
      <c r="BE1363" s="20">
        <v>0.4639685792349727</v>
      </c>
      <c r="BF1363" s="9">
        <v>71.400000000000006</v>
      </c>
      <c r="BG1363" s="9">
        <v>68.363588167949899</v>
      </c>
      <c r="BH1363" s="9">
        <v>67.609228673662955</v>
      </c>
      <c r="BI1363" s="9">
        <v>43.166071386307379</v>
      </c>
      <c r="BJ1363" s="9">
        <v>69.52201990168642</v>
      </c>
      <c r="BK1363" s="9">
        <v>67.859051512394032</v>
      </c>
      <c r="BL1363" s="9">
        <v>66.254680022877835</v>
      </c>
      <c r="BM1363" s="9">
        <f ca="1"/>
        <v>67.299454568249828</v>
      </c>
      <c r="BN1363" s="9">
        <v>69.383767282944689</v>
      </c>
    </row>
    <row r="1364" spans="1:66" x14ac:dyDescent="0.25">
      <c r="A1364" s="6">
        <v>64.400000000000006</v>
      </c>
      <c r="B1364" s="7" t="b">
        <v>1</v>
      </c>
      <c r="U1364" s="9"/>
      <c r="V1364" s="9"/>
      <c r="W1364" s="10"/>
      <c r="X1364" s="20"/>
      <c r="Y1364" s="20"/>
      <c r="Z1364" s="20"/>
      <c r="AA1364" s="20"/>
      <c r="AB1364" s="20"/>
      <c r="AC1364" s="20"/>
      <c r="AD1364" s="20"/>
      <c r="AE1364" s="20"/>
      <c r="AG1364" s="9"/>
      <c r="AH1364" s="9"/>
      <c r="AI1364" s="10"/>
      <c r="AJ1364" s="20"/>
      <c r="AK1364" s="20"/>
      <c r="AL1364" s="20"/>
      <c r="AM1364" s="20"/>
      <c r="AN1364" s="20"/>
      <c r="AO1364" s="20"/>
      <c r="AP1364" s="20"/>
      <c r="AQ1364" s="20"/>
      <c r="AS1364" s="9"/>
      <c r="AT1364" s="9"/>
      <c r="AU1364" s="10"/>
      <c r="AV1364" s="20"/>
      <c r="AW1364" s="20"/>
      <c r="AX1364" s="20"/>
      <c r="AY1364" s="20"/>
      <c r="AZ1364" s="20"/>
      <c r="BA1364" s="20"/>
      <c r="BB1364" s="20"/>
      <c r="BC1364" s="20"/>
      <c r="BE1364" s="20">
        <v>0.46431010928961747</v>
      </c>
      <c r="BF1364" s="9">
        <v>71.400000000000006</v>
      </c>
      <c r="BG1364" s="9">
        <v>68.371774541003106</v>
      </c>
      <c r="BH1364" s="9">
        <v>67.617775579003336</v>
      </c>
      <c r="BI1364" s="9">
        <v>43.210191803157166</v>
      </c>
      <c r="BJ1364" s="9">
        <v>69.52981662845815</v>
      </c>
      <c r="BK1364" s="9">
        <v>67.867484284848587</v>
      </c>
      <c r="BL1364" s="9">
        <v>66.265722297409042</v>
      </c>
      <c r="BM1364" s="9">
        <f ca="1"/>
        <v>67.306855791589243</v>
      </c>
      <c r="BN1364" s="9">
        <v>69.393121256485074</v>
      </c>
    </row>
    <row r="1365" spans="1:66" x14ac:dyDescent="0.25">
      <c r="A1365" s="6">
        <v>63.9</v>
      </c>
      <c r="B1365" s="7" t="b">
        <v>1</v>
      </c>
      <c r="U1365" s="9"/>
      <c r="V1365" s="9"/>
      <c r="W1365" s="10"/>
      <c r="X1365" s="20"/>
      <c r="Y1365" s="20"/>
      <c r="Z1365" s="20"/>
      <c r="AA1365" s="20"/>
      <c r="AB1365" s="20"/>
      <c r="AC1365" s="20"/>
      <c r="AD1365" s="20"/>
      <c r="AE1365" s="20"/>
      <c r="AG1365" s="9"/>
      <c r="AH1365" s="9"/>
      <c r="AI1365" s="10"/>
      <c r="AJ1365" s="20"/>
      <c r="AK1365" s="20"/>
      <c r="AL1365" s="20"/>
      <c r="AM1365" s="20"/>
      <c r="AN1365" s="20"/>
      <c r="AO1365" s="20"/>
      <c r="AP1365" s="20"/>
      <c r="AQ1365" s="20"/>
      <c r="AS1365" s="9"/>
      <c r="AT1365" s="9"/>
      <c r="AU1365" s="10"/>
      <c r="AV1365" s="20"/>
      <c r="AW1365" s="20"/>
      <c r="AX1365" s="20"/>
      <c r="AY1365" s="20"/>
      <c r="AZ1365" s="20"/>
      <c r="BA1365" s="20"/>
      <c r="BB1365" s="20"/>
      <c r="BC1365" s="20"/>
      <c r="BE1365" s="20">
        <v>0.46465163934426229</v>
      </c>
      <c r="BF1365" s="9">
        <v>71.400000000000006</v>
      </c>
      <c r="BG1365" s="9">
        <v>68.379960283749426</v>
      </c>
      <c r="BH1365" s="9">
        <v>67.626322906620658</v>
      </c>
      <c r="BI1365" s="9">
        <v>43.254340358029822</v>
      </c>
      <c r="BJ1365" s="9">
        <v>69.537611236998927</v>
      </c>
      <c r="BK1365" s="9">
        <v>67.875917107720568</v>
      </c>
      <c r="BL1365" s="9">
        <v>66.276760511533666</v>
      </c>
      <c r="BM1365" s="9">
        <f ca="1"/>
        <v>67.314255944306439</v>
      </c>
      <c r="BN1365" s="9">
        <v>69.402473293198085</v>
      </c>
    </row>
    <row r="1366" spans="1:66" x14ac:dyDescent="0.25">
      <c r="A1366" s="6">
        <v>63.4</v>
      </c>
      <c r="B1366" s="7" t="b">
        <v>1</v>
      </c>
      <c r="U1366" s="9"/>
      <c r="V1366" s="9"/>
      <c r="W1366" s="10"/>
      <c r="X1366" s="20"/>
      <c r="Y1366" s="20"/>
      <c r="Z1366" s="20"/>
      <c r="AA1366" s="20"/>
      <c r="AB1366" s="20"/>
      <c r="AC1366" s="20"/>
      <c r="AD1366" s="20"/>
      <c r="AE1366" s="20"/>
      <c r="AG1366" s="9"/>
      <c r="AH1366" s="9"/>
      <c r="AI1366" s="10"/>
      <c r="AJ1366" s="20"/>
      <c r="AK1366" s="20"/>
      <c r="AL1366" s="20"/>
      <c r="AM1366" s="20"/>
      <c r="AN1366" s="20"/>
      <c r="AO1366" s="20"/>
      <c r="AP1366" s="20"/>
      <c r="AQ1366" s="20"/>
      <c r="AS1366" s="9"/>
      <c r="AT1366" s="9"/>
      <c r="AU1366" s="10"/>
      <c r="AV1366" s="20"/>
      <c r="AW1366" s="20"/>
      <c r="AX1366" s="20"/>
      <c r="AY1366" s="20"/>
      <c r="AZ1366" s="20"/>
      <c r="BA1366" s="20"/>
      <c r="BB1366" s="20"/>
      <c r="BC1366" s="20"/>
      <c r="BE1366" s="20">
        <v>0.46499316939890711</v>
      </c>
      <c r="BF1366" s="9">
        <v>71.400000000000006</v>
      </c>
      <c r="BG1366" s="9">
        <v>68.388145402332086</v>
      </c>
      <c r="BH1366" s="9">
        <v>67.634870662817832</v>
      </c>
      <c r="BI1366" s="9">
        <v>43.298517086838579</v>
      </c>
      <c r="BJ1366" s="9">
        <v>69.545403733770044</v>
      </c>
      <c r="BK1366" s="9">
        <v>67.884349987199684</v>
      </c>
      <c r="BL1366" s="9">
        <v>66.287794669727674</v>
      </c>
      <c r="BM1366" s="9">
        <f ca="1"/>
        <v>67.321655031174288</v>
      </c>
      <c r="BN1366" s="9">
        <v>69.411823398530402</v>
      </c>
    </row>
    <row r="1367" spans="1:66" x14ac:dyDescent="0.25">
      <c r="A1367" s="6">
        <v>62.9</v>
      </c>
      <c r="B1367" s="7" t="b">
        <v>1</v>
      </c>
      <c r="U1367" s="9"/>
      <c r="V1367" s="9"/>
      <c r="W1367" s="10"/>
      <c r="X1367" s="20"/>
      <c r="Y1367" s="20"/>
      <c r="Z1367" s="20"/>
      <c r="AA1367" s="20"/>
      <c r="AB1367" s="20"/>
      <c r="AC1367" s="20"/>
      <c r="AD1367" s="20"/>
      <c r="AE1367" s="20"/>
      <c r="AG1367" s="9"/>
      <c r="AH1367" s="9"/>
      <c r="AI1367" s="10"/>
      <c r="AJ1367" s="20"/>
      <c r="AK1367" s="20"/>
      <c r="AL1367" s="20"/>
      <c r="AM1367" s="20"/>
      <c r="AN1367" s="20"/>
      <c r="AO1367" s="20"/>
      <c r="AP1367" s="20"/>
      <c r="AQ1367" s="20"/>
      <c r="AS1367" s="9"/>
      <c r="AT1367" s="9"/>
      <c r="AU1367" s="10"/>
      <c r="AV1367" s="20"/>
      <c r="AW1367" s="20"/>
      <c r="AX1367" s="20"/>
      <c r="AY1367" s="20"/>
      <c r="AZ1367" s="20"/>
      <c r="BA1367" s="20"/>
      <c r="BB1367" s="20"/>
      <c r="BC1367" s="20"/>
      <c r="BE1367" s="20">
        <v>0.46533469945355194</v>
      </c>
      <c r="BF1367" s="9">
        <v>71.400000000000006</v>
      </c>
      <c r="BG1367" s="9">
        <v>68.396329902891082</v>
      </c>
      <c r="BH1367" s="9">
        <v>67.643418853897487</v>
      </c>
      <c r="BI1367" s="9">
        <v>43.342722025565465</v>
      </c>
      <c r="BJ1367" s="9">
        <v>69.553194125225176</v>
      </c>
      <c r="BK1367" s="9">
        <v>67.89278292947445</v>
      </c>
      <c r="BL1367" s="9">
        <v>66.29882477645873</v>
      </c>
      <c r="BM1367" s="9">
        <f ca="1"/>
        <v>67.329053056961754</v>
      </c>
      <c r="BN1367" s="9">
        <v>69.421171577922735</v>
      </c>
    </row>
    <row r="1368" spans="1:66" x14ac:dyDescent="0.25">
      <c r="A1368" s="6">
        <v>62.6</v>
      </c>
      <c r="B1368" s="7" t="b">
        <v>1</v>
      </c>
      <c r="U1368" s="9"/>
      <c r="V1368" s="9"/>
      <c r="W1368" s="10"/>
      <c r="X1368" s="20"/>
      <c r="Y1368" s="20"/>
      <c r="Z1368" s="20"/>
      <c r="AA1368" s="20"/>
      <c r="AB1368" s="20"/>
      <c r="AC1368" s="20"/>
      <c r="AD1368" s="20"/>
      <c r="AE1368" s="20"/>
      <c r="AG1368" s="9"/>
      <c r="AH1368" s="9"/>
      <c r="AI1368" s="10"/>
      <c r="AJ1368" s="20"/>
      <c r="AK1368" s="20"/>
      <c r="AL1368" s="20"/>
      <c r="AM1368" s="20"/>
      <c r="AN1368" s="20"/>
      <c r="AO1368" s="20"/>
      <c r="AP1368" s="20"/>
      <c r="AQ1368" s="20"/>
      <c r="AS1368" s="9"/>
      <c r="AT1368" s="9"/>
      <c r="AU1368" s="10"/>
      <c r="AV1368" s="20"/>
      <c r="AW1368" s="20"/>
      <c r="AX1368" s="20"/>
      <c r="AY1368" s="20"/>
      <c r="AZ1368" s="20"/>
      <c r="BA1368" s="20"/>
      <c r="BB1368" s="20"/>
      <c r="BC1368" s="20"/>
      <c r="BE1368" s="20">
        <v>0.4656762295081967</v>
      </c>
      <c r="BF1368" s="9">
        <v>71.400000000000006</v>
      </c>
      <c r="BG1368" s="9">
        <v>68.404513791563176</v>
      </c>
      <c r="BH1368" s="9">
        <v>67.65196748616205</v>
      </c>
      <c r="BI1368" s="9">
        <v>43.386955210261512</v>
      </c>
      <c r="BJ1368" s="9">
        <v>69.560982417810465</v>
      </c>
      <c r="BK1368" s="9">
        <v>67.901215940732115</v>
      </c>
      <c r="BL1368" s="9">
        <v>66.309850836186357</v>
      </c>
      <c r="BM1368" s="9">
        <f ca="1"/>
        <v>67.336450026433951</v>
      </c>
      <c r="BN1368" s="9">
        <v>69.43051783680994</v>
      </c>
    </row>
    <row r="1369" spans="1:66" x14ac:dyDescent="0.25">
      <c r="A1369" s="6">
        <v>62.1</v>
      </c>
      <c r="B1369" s="7" t="b">
        <v>1</v>
      </c>
      <c r="U1369" s="9"/>
      <c r="V1369" s="9"/>
      <c r="W1369" s="10"/>
      <c r="X1369" s="20"/>
      <c r="Y1369" s="20"/>
      <c r="Z1369" s="20"/>
      <c r="AA1369" s="20"/>
      <c r="AB1369" s="20"/>
      <c r="AC1369" s="20"/>
      <c r="AD1369" s="20"/>
      <c r="AE1369" s="20"/>
      <c r="AG1369" s="9"/>
      <c r="AH1369" s="9"/>
      <c r="AI1369" s="10"/>
      <c r="AJ1369" s="20"/>
      <c r="AK1369" s="20"/>
      <c r="AL1369" s="20"/>
      <c r="AM1369" s="20"/>
      <c r="AN1369" s="20"/>
      <c r="AO1369" s="20"/>
      <c r="AP1369" s="20"/>
      <c r="AQ1369" s="20"/>
      <c r="AS1369" s="9"/>
      <c r="AT1369" s="9"/>
      <c r="AU1369" s="10"/>
      <c r="AV1369" s="20"/>
      <c r="AW1369" s="20"/>
      <c r="AX1369" s="20"/>
      <c r="AY1369" s="20"/>
      <c r="AZ1369" s="20"/>
      <c r="BA1369" s="20"/>
      <c r="BB1369" s="20"/>
      <c r="BC1369" s="20"/>
      <c r="BE1369" s="20">
        <v>0.46601775956284153</v>
      </c>
      <c r="BF1369" s="9">
        <v>71.400000000000006</v>
      </c>
      <c r="BG1369" s="9">
        <v>68.412697074481954</v>
      </c>
      <c r="BH1369" s="9">
        <v>67.660516565913852</v>
      </c>
      <c r="BI1369" s="9">
        <v>43.431216677046905</v>
      </c>
      <c r="BJ1369" s="9">
        <v>69.568768617964565</v>
      </c>
      <c r="BK1369" s="9">
        <v>67.909649027158792</v>
      </c>
      <c r="BL1369" s="9">
        <v>66.320872853361891</v>
      </c>
      <c r="BM1369" s="9">
        <f ca="1"/>
        <v>67.343845944352111</v>
      </c>
      <c r="BN1369" s="9">
        <v>69.439862180620977</v>
      </c>
    </row>
    <row r="1370" spans="1:66" x14ac:dyDescent="0.25">
      <c r="A1370" s="6">
        <v>61.2</v>
      </c>
      <c r="B1370" s="7" t="b">
        <v>1</v>
      </c>
      <c r="U1370" s="9"/>
      <c r="V1370" s="9"/>
      <c r="W1370" s="10"/>
      <c r="X1370" s="20"/>
      <c r="Y1370" s="20"/>
      <c r="Z1370" s="20"/>
      <c r="AA1370" s="20"/>
      <c r="AB1370" s="20"/>
      <c r="AC1370" s="20"/>
      <c r="AD1370" s="20"/>
      <c r="AE1370" s="20"/>
      <c r="AG1370" s="9"/>
      <c r="AH1370" s="9"/>
      <c r="AI1370" s="10"/>
      <c r="AJ1370" s="20"/>
      <c r="AK1370" s="20"/>
      <c r="AL1370" s="20"/>
      <c r="AM1370" s="20"/>
      <c r="AN1370" s="20"/>
      <c r="AO1370" s="20"/>
      <c r="AP1370" s="20"/>
      <c r="AQ1370" s="20"/>
      <c r="AS1370" s="9"/>
      <c r="AT1370" s="9"/>
      <c r="AU1370" s="10"/>
      <c r="AV1370" s="20"/>
      <c r="AW1370" s="20"/>
      <c r="AX1370" s="20"/>
      <c r="AY1370" s="20"/>
      <c r="AZ1370" s="20"/>
      <c r="BA1370" s="20"/>
      <c r="BB1370" s="20"/>
      <c r="BC1370" s="20"/>
      <c r="BE1370" s="20">
        <v>0.46635928961748635</v>
      </c>
      <c r="BF1370" s="9">
        <v>71.400000000000006</v>
      </c>
      <c r="BG1370" s="9">
        <v>68.420879757777854</v>
      </c>
      <c r="BH1370" s="9">
        <v>67.669066099455321</v>
      </c>
      <c r="BI1370" s="9">
        <v>43.47550646211112</v>
      </c>
      <c r="BJ1370" s="9">
        <v>69.576552732118614</v>
      </c>
      <c r="BK1370" s="9">
        <v>67.91808219493943</v>
      </c>
      <c r="BL1370" s="9">
        <v>66.331890832428513</v>
      </c>
      <c r="BM1370" s="9">
        <f ca="1"/>
        <v>67.351240815473716</v>
      </c>
      <c r="BN1370" s="9">
        <v>69.449204614778949</v>
      </c>
    </row>
    <row r="1371" spans="1:66" x14ac:dyDescent="0.25">
      <c r="A1371" s="6">
        <v>63</v>
      </c>
      <c r="B1371" s="7" t="b">
        <v>1</v>
      </c>
      <c r="U1371" s="9"/>
      <c r="V1371" s="9"/>
      <c r="W1371" s="10"/>
      <c r="X1371" s="20"/>
      <c r="Y1371" s="20"/>
      <c r="Z1371" s="20"/>
      <c r="AA1371" s="20"/>
      <c r="AB1371" s="20"/>
      <c r="AC1371" s="20"/>
      <c r="AD1371" s="20"/>
      <c r="AE1371" s="20"/>
      <c r="AG1371" s="9"/>
      <c r="AH1371" s="9"/>
      <c r="AI1371" s="10"/>
      <c r="AJ1371" s="20"/>
      <c r="AK1371" s="20"/>
      <c r="AL1371" s="20"/>
      <c r="AM1371" s="20"/>
      <c r="AN1371" s="20"/>
      <c r="AO1371" s="20"/>
      <c r="AP1371" s="20"/>
      <c r="AQ1371" s="20"/>
      <c r="AS1371" s="9"/>
      <c r="AT1371" s="9"/>
      <c r="AU1371" s="10"/>
      <c r="AV1371" s="20"/>
      <c r="AW1371" s="20"/>
      <c r="AX1371" s="20"/>
      <c r="AY1371" s="20"/>
      <c r="AZ1371" s="20"/>
      <c r="BA1371" s="20"/>
      <c r="BB1371" s="20"/>
      <c r="BC1371" s="20"/>
      <c r="BE1371" s="20">
        <v>0.46670081967213117</v>
      </c>
      <c r="BF1371" s="9">
        <v>71.400000000000006</v>
      </c>
      <c r="BG1371" s="9">
        <v>68.429061847578197</v>
      </c>
      <c r="BH1371" s="9">
        <v>67.677616093088545</v>
      </c>
      <c r="BI1371" s="9">
        <v>43.519824601713147</v>
      </c>
      <c r="BJ1371" s="9">
        <v>69.584334766696315</v>
      </c>
      <c r="BK1371" s="9">
        <v>67.926515450257838</v>
      </c>
      <c r="BL1371" s="9">
        <v>66.342904777821261</v>
      </c>
      <c r="BM1371" s="9">
        <f ca="1"/>
        <v>67.358634644552367</v>
      </c>
      <c r="BN1371" s="9">
        <v>69.458545144701148</v>
      </c>
    </row>
    <row r="1372" spans="1:66" x14ac:dyDescent="0.25">
      <c r="A1372" s="6">
        <v>59.1</v>
      </c>
      <c r="B1372" s="7" t="b">
        <v>1</v>
      </c>
      <c r="U1372" s="9"/>
      <c r="V1372" s="9"/>
      <c r="W1372" s="10"/>
      <c r="X1372" s="20"/>
      <c r="Y1372" s="20"/>
      <c r="Z1372" s="20"/>
      <c r="AA1372" s="20"/>
      <c r="AB1372" s="20"/>
      <c r="AC1372" s="20"/>
      <c r="AD1372" s="20"/>
      <c r="AE1372" s="20"/>
      <c r="AG1372" s="9"/>
      <c r="AH1372" s="9"/>
      <c r="AI1372" s="10"/>
      <c r="AJ1372" s="20"/>
      <c r="AK1372" s="20"/>
      <c r="AL1372" s="20"/>
      <c r="AM1372" s="20"/>
      <c r="AN1372" s="20"/>
      <c r="AO1372" s="20"/>
      <c r="AP1372" s="20"/>
      <c r="AQ1372" s="20"/>
      <c r="AS1372" s="9"/>
      <c r="AT1372" s="9"/>
      <c r="AU1372" s="10"/>
      <c r="AV1372" s="20"/>
      <c r="AW1372" s="20"/>
      <c r="AX1372" s="20"/>
      <c r="AY1372" s="20"/>
      <c r="AZ1372" s="20"/>
      <c r="BA1372" s="20"/>
      <c r="BB1372" s="20"/>
      <c r="BC1372" s="20"/>
      <c r="BE1372" s="20">
        <v>0.46704234972677594</v>
      </c>
      <c r="BF1372" s="9">
        <v>71.400000000000006</v>
      </c>
      <c r="BG1372" s="9">
        <v>68.437243350007193</v>
      </c>
      <c r="BH1372" s="9">
        <v>67.686166553115868</v>
      </c>
      <c r="BI1372" s="9">
        <v>43.564171132181691</v>
      </c>
      <c r="BJ1372" s="9">
        <v>69.592114728114012</v>
      </c>
      <c r="BK1372" s="9">
        <v>67.934948799296762</v>
      </c>
      <c r="BL1372" s="9">
        <v>66.35391469396707</v>
      </c>
      <c r="BM1372" s="9">
        <f ca="1"/>
        <v>67.366027436337959</v>
      </c>
      <c r="BN1372" s="9">
        <v>69.467883775799081</v>
      </c>
    </row>
    <row r="1373" spans="1:66" x14ac:dyDescent="0.25">
      <c r="A1373" s="6">
        <v>57.9</v>
      </c>
      <c r="B1373" s="7" t="b">
        <v>1</v>
      </c>
      <c r="U1373" s="9"/>
      <c r="V1373" s="9"/>
      <c r="W1373" s="10"/>
      <c r="X1373" s="20"/>
      <c r="Y1373" s="20"/>
      <c r="Z1373" s="20"/>
      <c r="AA1373" s="20"/>
      <c r="AB1373" s="20"/>
      <c r="AC1373" s="20"/>
      <c r="AD1373" s="20"/>
      <c r="AE1373" s="20"/>
      <c r="AG1373" s="9"/>
      <c r="AH1373" s="9"/>
      <c r="AI1373" s="10"/>
      <c r="AJ1373" s="20"/>
      <c r="AK1373" s="20"/>
      <c r="AL1373" s="20"/>
      <c r="AM1373" s="20"/>
      <c r="AN1373" s="20"/>
      <c r="AO1373" s="20"/>
      <c r="AP1373" s="20"/>
      <c r="AQ1373" s="20"/>
      <c r="AS1373" s="9"/>
      <c r="AT1373" s="9"/>
      <c r="AU1373" s="10"/>
      <c r="AV1373" s="20"/>
      <c r="AW1373" s="20"/>
      <c r="AX1373" s="20"/>
      <c r="AY1373" s="20"/>
      <c r="AZ1373" s="20"/>
      <c r="BA1373" s="20"/>
      <c r="BB1373" s="20"/>
      <c r="BC1373" s="20"/>
      <c r="BE1373" s="20">
        <v>0.46738387978142076</v>
      </c>
      <c r="BF1373" s="9">
        <v>71.400000000000006</v>
      </c>
      <c r="BG1373" s="9">
        <v>68.445424271186042</v>
      </c>
      <c r="BH1373" s="9">
        <v>67.694717485839476</v>
      </c>
      <c r="BI1373" s="9">
        <v>43.608546089915308</v>
      </c>
      <c r="BJ1373" s="9">
        <v>69.599892622780644</v>
      </c>
      <c r="BK1373" s="9">
        <v>67.94338224823791</v>
      </c>
      <c r="BL1373" s="9">
        <v>66.364920585284793</v>
      </c>
      <c r="BM1373" s="9">
        <f ca="1"/>
        <v>67.373419195576602</v>
      </c>
      <c r="BN1373" s="9">
        <v>69.477220513478485</v>
      </c>
    </row>
    <row r="1374" spans="1:66" x14ac:dyDescent="0.25">
      <c r="A1374" s="6">
        <v>56.8</v>
      </c>
      <c r="B1374" s="7" t="b">
        <v>1</v>
      </c>
      <c r="U1374" s="9"/>
      <c r="V1374" s="9"/>
      <c r="W1374" s="10"/>
      <c r="X1374" s="20"/>
      <c r="Y1374" s="20"/>
      <c r="Z1374" s="20"/>
      <c r="AA1374" s="20"/>
      <c r="AB1374" s="20"/>
      <c r="AC1374" s="20"/>
      <c r="AD1374" s="20"/>
      <c r="AE1374" s="20"/>
      <c r="AG1374" s="9"/>
      <c r="AH1374" s="9"/>
      <c r="AI1374" s="10"/>
      <c r="AJ1374" s="20"/>
      <c r="AK1374" s="20"/>
      <c r="AL1374" s="20"/>
      <c r="AM1374" s="20"/>
      <c r="AN1374" s="20"/>
      <c r="AO1374" s="20"/>
      <c r="AP1374" s="20"/>
      <c r="AQ1374" s="20"/>
      <c r="AS1374" s="9"/>
      <c r="AT1374" s="9"/>
      <c r="AU1374" s="10"/>
      <c r="AV1374" s="20"/>
      <c r="AW1374" s="20"/>
      <c r="AX1374" s="20"/>
      <c r="AY1374" s="20"/>
      <c r="AZ1374" s="20"/>
      <c r="BA1374" s="20"/>
      <c r="BB1374" s="20"/>
      <c r="BC1374" s="20"/>
      <c r="BE1374" s="20">
        <v>0.46772540983606559</v>
      </c>
      <c r="BF1374" s="9">
        <v>71.400000000000006</v>
      </c>
      <c r="BG1374" s="9">
        <v>68.453604617232884</v>
      </c>
      <c r="BH1374" s="9">
        <v>67.703268897561728</v>
      </c>
      <c r="BI1374" s="9">
        <v>43.652949511382602</v>
      </c>
      <c r="BJ1374" s="9">
        <v>69.607668457097816</v>
      </c>
      <c r="BK1374" s="9">
        <v>67.951815803261908</v>
      </c>
      <c r="BL1374" s="9">
        <v>66.375922456185179</v>
      </c>
      <c r="BM1374" s="9">
        <f ca="1"/>
        <v>67.380809927010702</v>
      </c>
      <c r="BN1374" s="9">
        <v>69.486555363139345</v>
      </c>
    </row>
    <row r="1375" spans="1:66" x14ac:dyDescent="0.25">
      <c r="A1375" s="6">
        <v>55.3</v>
      </c>
      <c r="B1375" s="7" t="b">
        <v>1</v>
      </c>
      <c r="U1375" s="9"/>
      <c r="V1375" s="9"/>
      <c r="W1375" s="10"/>
      <c r="X1375" s="20"/>
      <c r="Y1375" s="20"/>
      <c r="Z1375" s="20"/>
      <c r="AA1375" s="20"/>
      <c r="AB1375" s="20"/>
      <c r="AC1375" s="20"/>
      <c r="AD1375" s="20"/>
      <c r="AE1375" s="20"/>
      <c r="AG1375" s="9"/>
      <c r="AH1375" s="9"/>
      <c r="AI1375" s="10"/>
      <c r="AJ1375" s="20"/>
      <c r="AK1375" s="20"/>
      <c r="AL1375" s="20"/>
      <c r="AM1375" s="20"/>
      <c r="AN1375" s="20"/>
      <c r="AO1375" s="20"/>
      <c r="AP1375" s="20"/>
      <c r="AQ1375" s="20"/>
      <c r="AS1375" s="9"/>
      <c r="AT1375" s="9"/>
      <c r="AU1375" s="10"/>
      <c r="AV1375" s="20"/>
      <c r="AW1375" s="20"/>
      <c r="AX1375" s="20"/>
      <c r="AY1375" s="20"/>
      <c r="AZ1375" s="20"/>
      <c r="BA1375" s="20"/>
      <c r="BB1375" s="20"/>
      <c r="BC1375" s="20"/>
      <c r="BE1375" s="20">
        <v>0.46806693989071041</v>
      </c>
      <c r="BF1375" s="9">
        <v>71.400000000000006</v>
      </c>
      <c r="BG1375" s="9">
        <v>68.461784394262892</v>
      </c>
      <c r="BH1375" s="9">
        <v>67.711820794584909</v>
      </c>
      <c r="BI1375" s="9">
        <v>43.697381433122359</v>
      </c>
      <c r="BJ1375" s="9">
        <v>69.61544223745986</v>
      </c>
      <c r="BK1375" s="9">
        <v>67.960249470548447</v>
      </c>
      <c r="BL1375" s="9">
        <v>66.38692031107098</v>
      </c>
      <c r="BM1375" s="9">
        <f ca="1"/>
        <v>67.388199635378953</v>
      </c>
      <c r="BN1375" s="9">
        <v>69.495888330175944</v>
      </c>
    </row>
    <row r="1376" spans="1:66" x14ac:dyDescent="0.25">
      <c r="A1376" s="6">
        <v>54.1</v>
      </c>
      <c r="B1376" s="7" t="b">
        <v>1</v>
      </c>
      <c r="U1376" s="9"/>
      <c r="V1376" s="9"/>
      <c r="W1376" s="10"/>
      <c r="X1376" s="20"/>
      <c r="Y1376" s="20"/>
      <c r="Z1376" s="20"/>
      <c r="AA1376" s="20"/>
      <c r="AB1376" s="20"/>
      <c r="AC1376" s="20"/>
      <c r="AD1376" s="20"/>
      <c r="AE1376" s="20"/>
      <c r="AG1376" s="9"/>
      <c r="AH1376" s="9"/>
      <c r="AI1376" s="10"/>
      <c r="AJ1376" s="20"/>
      <c r="AK1376" s="20"/>
      <c r="AL1376" s="20"/>
      <c r="AM1376" s="20"/>
      <c r="AN1376" s="20"/>
      <c r="AO1376" s="20"/>
      <c r="AP1376" s="20"/>
      <c r="AQ1376" s="20"/>
      <c r="AS1376" s="9"/>
      <c r="AT1376" s="9"/>
      <c r="AU1376" s="10"/>
      <c r="AV1376" s="20"/>
      <c r="AW1376" s="20"/>
      <c r="AX1376" s="20"/>
      <c r="AY1376" s="20"/>
      <c r="AZ1376" s="20"/>
      <c r="BA1376" s="20"/>
      <c r="BB1376" s="20"/>
      <c r="BC1376" s="20"/>
      <c r="BE1376" s="20">
        <v>0.46840846994535518</v>
      </c>
      <c r="BF1376" s="9">
        <v>71.400000000000006</v>
      </c>
      <c r="BG1376" s="9">
        <v>68.469963608388298</v>
      </c>
      <c r="BH1376" s="9">
        <v>67.72037318321162</v>
      </c>
      <c r="BI1376" s="9">
        <v>43.741841891743803</v>
      </c>
      <c r="BJ1376" s="9">
        <v>69.623213970253829</v>
      </c>
      <c r="BK1376" s="9">
        <v>67.968683256276265</v>
      </c>
      <c r="BL1376" s="9">
        <v>66.39791415433686</v>
      </c>
      <c r="BM1376" s="9">
        <f ca="1"/>
        <v>67.395588325416369</v>
      </c>
      <c r="BN1376" s="9">
        <v>69.505219419976896</v>
      </c>
    </row>
    <row r="1377" spans="1:66" x14ac:dyDescent="0.25">
      <c r="A1377" s="6">
        <v>53</v>
      </c>
      <c r="B1377" s="7" t="b">
        <v>1</v>
      </c>
      <c r="U1377" s="9"/>
      <c r="V1377" s="9"/>
      <c r="W1377" s="10"/>
      <c r="X1377" s="20"/>
      <c r="Y1377" s="20"/>
      <c r="Z1377" s="20"/>
      <c r="AA1377" s="20"/>
      <c r="AB1377" s="20"/>
      <c r="AC1377" s="20"/>
      <c r="AD1377" s="20"/>
      <c r="AE1377" s="20"/>
      <c r="AG1377" s="9"/>
      <c r="AH1377" s="9"/>
      <c r="AI1377" s="10"/>
      <c r="AJ1377" s="20"/>
      <c r="AK1377" s="20"/>
      <c r="AL1377" s="20"/>
      <c r="AM1377" s="20"/>
      <c r="AN1377" s="20"/>
      <c r="AO1377" s="20"/>
      <c r="AP1377" s="20"/>
      <c r="AQ1377" s="20"/>
      <c r="AS1377" s="9"/>
      <c r="AT1377" s="9"/>
      <c r="AU1377" s="10"/>
      <c r="AV1377" s="20"/>
      <c r="AW1377" s="20"/>
      <c r="AX1377" s="20"/>
      <c r="AY1377" s="20"/>
      <c r="AZ1377" s="20"/>
      <c r="BA1377" s="20"/>
      <c r="BB1377" s="20"/>
      <c r="BC1377" s="20"/>
      <c r="BE1377" s="20">
        <v>0.46875</v>
      </c>
      <c r="BF1377" s="9">
        <v>71.400000000000006</v>
      </c>
      <c r="BG1377" s="9">
        <v>68.47814226571839</v>
      </c>
      <c r="BH1377" s="9">
        <v>67.728926069744446</v>
      </c>
      <c r="BI1377" s="9">
        <v>43.786330923926734</v>
      </c>
      <c r="BJ1377" s="9">
        <v>69.630983661859602</v>
      </c>
      <c r="BK1377" s="9">
        <v>67.977117166623131</v>
      </c>
      <c r="BL1377" s="9">
        <v>66.408903990369524</v>
      </c>
      <c r="BM1377" s="9">
        <f ca="1"/>
        <v>67.402976001854327</v>
      </c>
      <c r="BN1377" s="9">
        <v>69.514548637925117</v>
      </c>
    </row>
    <row r="1378" spans="1:66" x14ac:dyDescent="0.25">
      <c r="A1378" s="6">
        <v>52.4</v>
      </c>
      <c r="B1378" s="7" t="b">
        <v>1</v>
      </c>
      <c r="U1378" s="9"/>
      <c r="V1378" s="9"/>
      <c r="W1378" s="10"/>
      <c r="X1378" s="20"/>
      <c r="Y1378" s="20"/>
      <c r="Z1378" s="20"/>
      <c r="AA1378" s="20"/>
      <c r="AB1378" s="20"/>
      <c r="AC1378" s="20"/>
      <c r="AD1378" s="20"/>
      <c r="AE1378" s="20"/>
      <c r="AG1378" s="9"/>
      <c r="AH1378" s="9"/>
      <c r="AI1378" s="10"/>
      <c r="AJ1378" s="20"/>
      <c r="AK1378" s="20"/>
      <c r="AL1378" s="20"/>
      <c r="AM1378" s="20"/>
      <c r="AN1378" s="20"/>
      <c r="AO1378" s="20"/>
      <c r="AP1378" s="20"/>
      <c r="AQ1378" s="20"/>
      <c r="AS1378" s="9"/>
      <c r="AT1378" s="9"/>
      <c r="AU1378" s="10"/>
      <c r="AV1378" s="20"/>
      <c r="AW1378" s="20"/>
      <c r="AX1378" s="20"/>
      <c r="AY1378" s="20"/>
      <c r="AZ1378" s="20"/>
      <c r="BA1378" s="20"/>
      <c r="BB1378" s="20"/>
      <c r="BC1378" s="20"/>
      <c r="BE1378" s="20">
        <v>0.46909153005464482</v>
      </c>
      <c r="BF1378" s="9">
        <v>71.400000000000006</v>
      </c>
      <c r="BG1378" s="9">
        <v>68.486320372359557</v>
      </c>
      <c r="BH1378" s="9">
        <v>67.737479460486213</v>
      </c>
      <c r="BI1378" s="9">
        <v>43.830848566421722</v>
      </c>
      <c r="BJ1378" s="9">
        <v>69.638751318649781</v>
      </c>
      <c r="BK1378" s="9">
        <v>67.985551207765965</v>
      </c>
      <c r="BL1378" s="9">
        <v>66.419889823547649</v>
      </c>
      <c r="BM1378" s="9">
        <f ca="1"/>
        <v>67.410362669420564</v>
      </c>
      <c r="BN1378" s="9">
        <v>69.523875989397908</v>
      </c>
    </row>
    <row r="1379" spans="1:66" x14ac:dyDescent="0.25">
      <c r="A1379" s="6">
        <v>52.1</v>
      </c>
      <c r="B1379" s="7" t="b">
        <v>1</v>
      </c>
      <c r="U1379" s="9"/>
      <c r="V1379" s="9"/>
      <c r="W1379" s="10"/>
      <c r="X1379" s="20"/>
      <c r="Y1379" s="20"/>
      <c r="Z1379" s="20"/>
      <c r="AA1379" s="20"/>
      <c r="AB1379" s="20"/>
      <c r="AC1379" s="20"/>
      <c r="AD1379" s="20"/>
      <c r="AE1379" s="20"/>
      <c r="AG1379" s="9"/>
      <c r="AH1379" s="9"/>
      <c r="AI1379" s="10"/>
      <c r="AJ1379" s="20"/>
      <c r="AK1379" s="20"/>
      <c r="AL1379" s="20"/>
      <c r="AM1379" s="20"/>
      <c r="AN1379" s="20"/>
      <c r="AO1379" s="20"/>
      <c r="AP1379" s="20"/>
      <c r="AQ1379" s="20"/>
      <c r="AS1379" s="9"/>
      <c r="AT1379" s="9"/>
      <c r="AU1379" s="10"/>
      <c r="AV1379" s="20"/>
      <c r="AW1379" s="20"/>
      <c r="AX1379" s="20"/>
      <c r="AY1379" s="20"/>
      <c r="AZ1379" s="20"/>
      <c r="BA1379" s="20"/>
      <c r="BB1379" s="20"/>
      <c r="BC1379" s="20"/>
      <c r="BE1379" s="20">
        <v>0.46943306010928959</v>
      </c>
      <c r="BF1379" s="9">
        <v>71.5</v>
      </c>
      <c r="BG1379" s="9">
        <v>68.49449793441535</v>
      </c>
      <c r="BH1379" s="9">
        <v>67.746033361740004</v>
      </c>
      <c r="BI1379" s="9">
        <v>43.875394856050278</v>
      </c>
      <c r="BJ1379" s="9">
        <v>69.646516946989919</v>
      </c>
      <c r="BK1379" s="9">
        <v>67.993985385880777</v>
      </c>
      <c r="BL1379" s="9">
        <v>66.430871658241955</v>
      </c>
      <c r="BM1379" s="9">
        <f ca="1"/>
        <v>67.417748332839224</v>
      </c>
      <c r="BN1379" s="9">
        <v>69.533201479766987</v>
      </c>
    </row>
    <row r="1380" spans="1:66" x14ac:dyDescent="0.25">
      <c r="A1380" s="6">
        <v>51.9</v>
      </c>
      <c r="B1380" s="7" t="b">
        <v>1</v>
      </c>
      <c r="U1380" s="9"/>
      <c r="V1380" s="9"/>
      <c r="W1380" s="10"/>
      <c r="X1380" s="20"/>
      <c r="Y1380" s="20"/>
      <c r="Z1380" s="20"/>
      <c r="AA1380" s="20"/>
      <c r="AB1380" s="20"/>
      <c r="AC1380" s="20"/>
      <c r="AD1380" s="20"/>
      <c r="AE1380" s="20"/>
      <c r="AG1380" s="9"/>
      <c r="AH1380" s="9"/>
      <c r="AI1380" s="10"/>
      <c r="AJ1380" s="20"/>
      <c r="AK1380" s="20"/>
      <c r="AL1380" s="20"/>
      <c r="AM1380" s="20"/>
      <c r="AN1380" s="20"/>
      <c r="AO1380" s="20"/>
      <c r="AP1380" s="20"/>
      <c r="AQ1380" s="20"/>
      <c r="AS1380" s="9"/>
      <c r="AT1380" s="9"/>
      <c r="AU1380" s="10"/>
      <c r="AV1380" s="20"/>
      <c r="AW1380" s="20"/>
      <c r="AX1380" s="20"/>
      <c r="AY1380" s="20"/>
      <c r="AZ1380" s="20"/>
      <c r="BA1380" s="20"/>
      <c r="BB1380" s="20"/>
      <c r="BC1380" s="20"/>
      <c r="BE1380" s="20">
        <v>0.46977459016393441</v>
      </c>
      <c r="BF1380" s="9">
        <v>71.5</v>
      </c>
      <c r="BG1380" s="9">
        <v>68.5026749579865</v>
      </c>
      <c r="BH1380" s="9">
        <v>67.754587779809086</v>
      </c>
      <c r="BI1380" s="9">
        <v>43.919969829705067</v>
      </c>
      <c r="BJ1380" s="9">
        <v>69.654280553238365</v>
      </c>
      <c r="BK1380" s="9">
        <v>68.002419707142792</v>
      </c>
      <c r="BL1380" s="9">
        <v>66.441849498815245</v>
      </c>
      <c r="BM1380" s="9">
        <f ca="1"/>
        <v>67.425132996830854</v>
      </c>
      <c r="BN1380" s="9">
        <v>69.542525114398458</v>
      </c>
    </row>
    <row r="1381" spans="1:66" x14ac:dyDescent="0.25">
      <c r="A1381" s="6">
        <v>51.9</v>
      </c>
      <c r="B1381" s="7" t="b">
        <v>1</v>
      </c>
      <c r="U1381" s="9"/>
      <c r="V1381" s="9"/>
      <c r="W1381" s="10"/>
      <c r="X1381" s="20"/>
      <c r="Y1381" s="20"/>
      <c r="Z1381" s="20"/>
      <c r="AA1381" s="20"/>
      <c r="AB1381" s="20"/>
      <c r="AC1381" s="20"/>
      <c r="AD1381" s="20"/>
      <c r="AE1381" s="20"/>
      <c r="AG1381" s="9"/>
      <c r="AH1381" s="9"/>
      <c r="AI1381" s="10"/>
      <c r="AJ1381" s="20"/>
      <c r="AK1381" s="20"/>
      <c r="AL1381" s="20"/>
      <c r="AM1381" s="20"/>
      <c r="AN1381" s="20"/>
      <c r="AO1381" s="20"/>
      <c r="AP1381" s="20"/>
      <c r="AQ1381" s="20"/>
      <c r="AS1381" s="9"/>
      <c r="AT1381" s="9"/>
      <c r="AU1381" s="10"/>
      <c r="AV1381" s="20"/>
      <c r="AW1381" s="20"/>
      <c r="AX1381" s="20"/>
      <c r="AY1381" s="20"/>
      <c r="AZ1381" s="20"/>
      <c r="BA1381" s="20"/>
      <c r="BB1381" s="20"/>
      <c r="BC1381" s="20"/>
      <c r="BE1381" s="20">
        <v>0.47011612021857924</v>
      </c>
      <c r="BF1381" s="9">
        <v>71.5</v>
      </c>
      <c r="BG1381" s="9">
        <v>68.510851449170929</v>
      </c>
      <c r="BH1381" s="9">
        <v>67.763142720997038</v>
      </c>
      <c r="BI1381" s="9">
        <v>43.964573524350008</v>
      </c>
      <c r="BJ1381" s="9">
        <v>69.662042143746461</v>
      </c>
      <c r="BK1381" s="9">
        <v>68.010854177726429</v>
      </c>
      <c r="BL1381" s="9">
        <v>66.452823349622335</v>
      </c>
      <c r="BM1381" s="9">
        <f ca="1"/>
        <v>67.432516666112448</v>
      </c>
      <c r="BN1381" s="9">
        <v>69.551846898652883</v>
      </c>
    </row>
    <row r="1382" spans="1:66" x14ac:dyDescent="0.25">
      <c r="A1382" s="6">
        <v>66.3</v>
      </c>
      <c r="B1382" s="7" t="b">
        <v>1</v>
      </c>
      <c r="U1382" s="9"/>
      <c r="V1382" s="9"/>
      <c r="W1382" s="10"/>
      <c r="X1382" s="20"/>
      <c r="Y1382" s="20"/>
      <c r="Z1382" s="20"/>
      <c r="AA1382" s="20"/>
      <c r="AB1382" s="20"/>
      <c r="AC1382" s="20"/>
      <c r="AD1382" s="20"/>
      <c r="AE1382" s="20"/>
      <c r="AG1382" s="9"/>
      <c r="AH1382" s="9"/>
      <c r="AI1382" s="10"/>
      <c r="AJ1382" s="20"/>
      <c r="AK1382" s="20"/>
      <c r="AL1382" s="20"/>
      <c r="AM1382" s="20"/>
      <c r="AN1382" s="20"/>
      <c r="AO1382" s="20"/>
      <c r="AP1382" s="20"/>
      <c r="AQ1382" s="20"/>
      <c r="AS1382" s="9"/>
      <c r="AT1382" s="9"/>
      <c r="AU1382" s="10"/>
      <c r="AV1382" s="20"/>
      <c r="AW1382" s="20"/>
      <c r="AX1382" s="20"/>
      <c r="AY1382" s="20"/>
      <c r="AZ1382" s="20"/>
      <c r="BA1382" s="20"/>
      <c r="BB1382" s="20"/>
      <c r="BC1382" s="20"/>
      <c r="BE1382" s="20">
        <v>0.47045765027322406</v>
      </c>
      <c r="BF1382" s="9">
        <v>71.5</v>
      </c>
      <c r="BG1382" s="9">
        <v>68.5190274140638</v>
      </c>
      <c r="BH1382" s="9">
        <v>67.771698191607712</v>
      </c>
      <c r="BI1382" s="9">
        <v>44.009205977020564</v>
      </c>
      <c r="BJ1382" s="9">
        <v>69.669801724858445</v>
      </c>
      <c r="BK1382" s="9">
        <v>68.01928880380531</v>
      </c>
      <c r="BL1382" s="9">
        <v>66.463793215010185</v>
      </c>
      <c r="BM1382" s="9">
        <f ca="1"/>
        <v>67.439899345397507</v>
      </c>
      <c r="BN1382" s="9">
        <v>69.561166837885338</v>
      </c>
    </row>
    <row r="1383" spans="1:66" x14ac:dyDescent="0.25">
      <c r="A1383" s="6">
        <v>66.099999999999994</v>
      </c>
      <c r="B1383" s="7" t="b">
        <v>1</v>
      </c>
      <c r="U1383" s="9"/>
      <c r="V1383" s="9"/>
      <c r="W1383" s="10"/>
      <c r="X1383" s="20"/>
      <c r="Y1383" s="20"/>
      <c r="Z1383" s="20"/>
      <c r="AA1383" s="20"/>
      <c r="AB1383" s="20"/>
      <c r="AC1383" s="20"/>
      <c r="AD1383" s="20"/>
      <c r="AE1383" s="20"/>
      <c r="AG1383" s="9"/>
      <c r="AH1383" s="9"/>
      <c r="AI1383" s="10"/>
      <c r="AJ1383" s="20"/>
      <c r="AK1383" s="20"/>
      <c r="AL1383" s="20"/>
      <c r="AM1383" s="20"/>
      <c r="AN1383" s="20"/>
      <c r="AO1383" s="20"/>
      <c r="AP1383" s="20"/>
      <c r="AQ1383" s="20"/>
      <c r="AS1383" s="9"/>
      <c r="AT1383" s="9"/>
      <c r="AU1383" s="10"/>
      <c r="AV1383" s="20"/>
      <c r="AW1383" s="20"/>
      <c r="AX1383" s="20"/>
      <c r="AY1383" s="20"/>
      <c r="AZ1383" s="20"/>
      <c r="BA1383" s="20"/>
      <c r="BB1383" s="20"/>
      <c r="BC1383" s="20"/>
      <c r="BE1383" s="20">
        <v>0.47079918032786883</v>
      </c>
      <c r="BF1383" s="9">
        <v>71.5</v>
      </c>
      <c r="BG1383" s="9">
        <v>68.527202858757562</v>
      </c>
      <c r="BH1383" s="9">
        <v>67.780254197945297</v>
      </c>
      <c r="BI1383" s="9">
        <v>44.053867224823868</v>
      </c>
      <c r="BJ1383" s="9">
        <v>69.677559302911575</v>
      </c>
      <c r="BK1383" s="9">
        <v>68.027723591552373</v>
      </c>
      <c r="BL1383" s="9">
        <v>66.474759099317822</v>
      </c>
      <c r="BM1383" s="9">
        <f ca="1"/>
        <v>67.447281039395975</v>
      </c>
      <c r="BN1383" s="9">
        <v>69.5704849374453</v>
      </c>
    </row>
    <row r="1384" spans="1:66" x14ac:dyDescent="0.25">
      <c r="A1384" s="6">
        <v>65.8</v>
      </c>
      <c r="B1384" s="7" t="b">
        <v>1</v>
      </c>
      <c r="U1384" s="9"/>
      <c r="V1384" s="9"/>
      <c r="W1384" s="10"/>
      <c r="X1384" s="20"/>
      <c r="Y1384" s="20"/>
      <c r="Z1384" s="20"/>
      <c r="AA1384" s="20"/>
      <c r="AB1384" s="20"/>
      <c r="AC1384" s="20"/>
      <c r="AD1384" s="20"/>
      <c r="AE1384" s="20"/>
      <c r="AG1384" s="9"/>
      <c r="AH1384" s="9"/>
      <c r="AI1384" s="10"/>
      <c r="AJ1384" s="20"/>
      <c r="AK1384" s="20"/>
      <c r="AL1384" s="20"/>
      <c r="AM1384" s="20"/>
      <c r="AN1384" s="20"/>
      <c r="AO1384" s="20"/>
      <c r="AP1384" s="20"/>
      <c r="AQ1384" s="20"/>
      <c r="AS1384" s="9"/>
      <c r="AT1384" s="9"/>
      <c r="AU1384" s="10"/>
      <c r="AV1384" s="20"/>
      <c r="AW1384" s="20"/>
      <c r="AX1384" s="20"/>
      <c r="AY1384" s="20"/>
      <c r="AZ1384" s="20"/>
      <c r="BA1384" s="20"/>
      <c r="BB1384" s="20"/>
      <c r="BC1384" s="20"/>
      <c r="BE1384" s="20">
        <v>0.47114071038251365</v>
      </c>
      <c r="BF1384" s="9">
        <v>71.5</v>
      </c>
      <c r="BG1384" s="9">
        <v>68.535377789341936</v>
      </c>
      <c r="BH1384" s="9">
        <v>67.788810746314439</v>
      </c>
      <c r="BI1384" s="9">
        <v>44.098557304938922</v>
      </c>
      <c r="BJ1384" s="9">
        <v>69.685314884236149</v>
      </c>
      <c r="BK1384" s="9">
        <v>68.036158547139806</v>
      </c>
      <c r="BL1384" s="9">
        <v>66.485721006876474</v>
      </c>
      <c r="BM1384" s="9">
        <f ca="1"/>
        <v>67.454661752814303</v>
      </c>
      <c r="BN1384" s="9">
        <v>69.57980120267689</v>
      </c>
    </row>
    <row r="1385" spans="1:66" x14ac:dyDescent="0.25">
      <c r="A1385" s="6">
        <v>65.7</v>
      </c>
      <c r="B1385" s="7" t="b">
        <v>1</v>
      </c>
      <c r="U1385" s="9"/>
      <c r="V1385" s="9"/>
      <c r="W1385" s="10"/>
      <c r="X1385" s="20"/>
      <c r="Y1385" s="20"/>
      <c r="Z1385" s="20"/>
      <c r="AA1385" s="20"/>
      <c r="AB1385" s="20"/>
      <c r="AC1385" s="20"/>
      <c r="AD1385" s="20"/>
      <c r="AE1385" s="20"/>
      <c r="AG1385" s="9"/>
      <c r="AH1385" s="9"/>
      <c r="AI1385" s="10"/>
      <c r="AJ1385" s="20"/>
      <c r="AK1385" s="20"/>
      <c r="AL1385" s="20"/>
      <c r="AM1385" s="20"/>
      <c r="AN1385" s="20"/>
      <c r="AO1385" s="20"/>
      <c r="AP1385" s="20"/>
      <c r="AQ1385" s="20"/>
      <c r="AS1385" s="9"/>
      <c r="AT1385" s="9"/>
      <c r="AU1385" s="10"/>
      <c r="AV1385" s="20"/>
      <c r="AW1385" s="20"/>
      <c r="AX1385" s="20"/>
      <c r="AY1385" s="20"/>
      <c r="AZ1385" s="20"/>
      <c r="BA1385" s="20"/>
      <c r="BB1385" s="20"/>
      <c r="BC1385" s="20"/>
      <c r="BE1385" s="20">
        <v>0.47148224043715847</v>
      </c>
      <c r="BF1385" s="9">
        <v>71.5</v>
      </c>
      <c r="BG1385" s="9">
        <v>68.543552211904029</v>
      </c>
      <c r="BH1385" s="9">
        <v>67.797367843020197</v>
      </c>
      <c r="BI1385" s="9">
        <v>44.143276254616801</v>
      </c>
      <c r="BJ1385" s="9">
        <v>69.693068475155485</v>
      </c>
      <c r="BK1385" s="9">
        <v>68.044593676739169</v>
      </c>
      <c r="BL1385" s="9">
        <v>66.496678942009453</v>
      </c>
      <c r="BM1385" s="9">
        <f ca="1"/>
        <v>67.462041490355531</v>
      </c>
      <c r="BN1385" s="9">
        <v>69.589115638918685</v>
      </c>
    </row>
    <row r="1386" spans="1:66" x14ac:dyDescent="0.25">
      <c r="A1386" s="6">
        <v>65.5</v>
      </c>
      <c r="B1386" s="7" t="b">
        <v>1</v>
      </c>
      <c r="U1386" s="9"/>
      <c r="V1386" s="9"/>
      <c r="W1386" s="10"/>
      <c r="X1386" s="20"/>
      <c r="Y1386" s="20"/>
      <c r="Z1386" s="20"/>
      <c r="AA1386" s="20"/>
      <c r="AB1386" s="20"/>
      <c r="AC1386" s="20"/>
      <c r="AD1386" s="20"/>
      <c r="AE1386" s="20"/>
      <c r="AG1386" s="9"/>
      <c r="AH1386" s="9"/>
      <c r="AI1386" s="10"/>
      <c r="AJ1386" s="20"/>
      <c r="AK1386" s="20"/>
      <c r="AL1386" s="20"/>
      <c r="AM1386" s="20"/>
      <c r="AN1386" s="20"/>
      <c r="AO1386" s="20"/>
      <c r="AP1386" s="20"/>
      <c r="AQ1386" s="20"/>
      <c r="AS1386" s="9"/>
      <c r="AT1386" s="9"/>
      <c r="AU1386" s="10"/>
      <c r="AV1386" s="20"/>
      <c r="AW1386" s="20"/>
      <c r="AX1386" s="20"/>
      <c r="AY1386" s="20"/>
      <c r="AZ1386" s="20"/>
      <c r="BA1386" s="20"/>
      <c r="BB1386" s="20"/>
      <c r="BC1386" s="20"/>
      <c r="BE1386" s="20">
        <v>0.4718237704918033</v>
      </c>
      <c r="BF1386" s="9">
        <v>71.5</v>
      </c>
      <c r="BG1386" s="9">
        <v>68.551726132528273</v>
      </c>
      <c r="BH1386" s="9">
        <v>67.805925494367855</v>
      </c>
      <c r="BI1386" s="9">
        <v>44.188024111180781</v>
      </c>
      <c r="BJ1386" s="9">
        <v>69.700820081986052</v>
      </c>
      <c r="BK1386" s="9">
        <v>68.053028986521355</v>
      </c>
      <c r="BL1386" s="9">
        <v>66.507632909032267</v>
      </c>
      <c r="BM1386" s="9">
        <f ca="1"/>
        <v>67.469420256719232</v>
      </c>
      <c r="BN1386" s="9">
        <v>69.598428251503918</v>
      </c>
    </row>
    <row r="1387" spans="1:66" x14ac:dyDescent="0.25">
      <c r="A1387" s="6">
        <v>65.3</v>
      </c>
      <c r="B1387" s="7" t="b">
        <v>1</v>
      </c>
      <c r="U1387" s="9"/>
      <c r="V1387" s="9"/>
      <c r="W1387" s="10"/>
      <c r="X1387" s="20"/>
      <c r="Y1387" s="20"/>
      <c r="Z1387" s="20"/>
      <c r="AA1387" s="20"/>
      <c r="AB1387" s="20"/>
      <c r="AC1387" s="20"/>
      <c r="AD1387" s="20"/>
      <c r="AE1387" s="20"/>
      <c r="AG1387" s="9"/>
      <c r="AH1387" s="9"/>
      <c r="AI1387" s="10"/>
      <c r="AJ1387" s="20"/>
      <c r="AK1387" s="20"/>
      <c r="AL1387" s="20"/>
      <c r="AM1387" s="20"/>
      <c r="AN1387" s="20"/>
      <c r="AO1387" s="20"/>
      <c r="AP1387" s="20"/>
      <c r="AQ1387" s="20"/>
      <c r="AS1387" s="9"/>
      <c r="AT1387" s="9"/>
      <c r="AU1387" s="10"/>
      <c r="AV1387" s="20"/>
      <c r="AW1387" s="20"/>
      <c r="AX1387" s="20"/>
      <c r="AY1387" s="20"/>
      <c r="AZ1387" s="20"/>
      <c r="BA1387" s="20"/>
      <c r="BB1387" s="20"/>
      <c r="BC1387" s="20"/>
      <c r="BE1387" s="20">
        <v>0.47216530054644806</v>
      </c>
      <c r="BF1387" s="9">
        <v>71.599999999999994</v>
      </c>
      <c r="BG1387" s="9">
        <v>68.559899557296518</v>
      </c>
      <c r="BH1387" s="9">
        <v>67.814483706663481</v>
      </c>
      <c r="BI1387" s="9">
        <v>44.232800912026555</v>
      </c>
      <c r="BJ1387" s="9">
        <v>69.70856971103737</v>
      </c>
      <c r="BK1387" s="9">
        <v>68.061464482656646</v>
      </c>
      <c r="BL1387" s="9">
        <v>66.518582912252612</v>
      </c>
      <c r="BM1387" s="9">
        <f ca="1"/>
        <v>67.476798056601552</v>
      </c>
      <c r="BN1387" s="9">
        <v>69.607739045760354</v>
      </c>
    </row>
    <row r="1388" spans="1:66" x14ac:dyDescent="0.25">
      <c r="A1388" s="6">
        <v>65.2</v>
      </c>
      <c r="B1388" s="7" t="b">
        <v>1</v>
      </c>
      <c r="U1388" s="9"/>
      <c r="V1388" s="9"/>
      <c r="W1388" s="10"/>
      <c r="X1388" s="20"/>
      <c r="Y1388" s="20"/>
      <c r="Z1388" s="20"/>
      <c r="AA1388" s="20"/>
      <c r="AB1388" s="20"/>
      <c r="AC1388" s="20"/>
      <c r="AD1388" s="20"/>
      <c r="AE1388" s="20"/>
      <c r="AG1388" s="9"/>
      <c r="AH1388" s="9"/>
      <c r="AI1388" s="10"/>
      <c r="AJ1388" s="20"/>
      <c r="AK1388" s="20"/>
      <c r="AL1388" s="20"/>
      <c r="AM1388" s="20"/>
      <c r="AN1388" s="20"/>
      <c r="AO1388" s="20"/>
      <c r="AP1388" s="20"/>
      <c r="AQ1388" s="20"/>
      <c r="AS1388" s="9"/>
      <c r="AT1388" s="9"/>
      <c r="AU1388" s="10"/>
      <c r="AV1388" s="20"/>
      <c r="AW1388" s="20"/>
      <c r="AX1388" s="20"/>
      <c r="AY1388" s="20"/>
      <c r="AZ1388" s="20"/>
      <c r="BA1388" s="20"/>
      <c r="BB1388" s="20"/>
      <c r="BC1388" s="20"/>
      <c r="BE1388" s="20">
        <v>0.47250683060109289</v>
      </c>
      <c r="BF1388" s="9">
        <v>71.599999999999994</v>
      </c>
      <c r="BG1388" s="9">
        <v>68.568072492288039</v>
      </c>
      <c r="BH1388" s="9">
        <v>67.823042486213424</v>
      </c>
      <c r="BI1388" s="9">
        <v>44.27760669462247</v>
      </c>
      <c r="BJ1388" s="9">
        <v>69.716317368612224</v>
      </c>
      <c r="BK1388" s="9">
        <v>68.069900171314785</v>
      </c>
      <c r="BL1388" s="9">
        <v>66.52952895597042</v>
      </c>
      <c r="BM1388" s="9">
        <f ca="1"/>
        <v>67.484174894695286</v>
      </c>
      <c r="BN1388" s="9">
        <v>69.617048027010441</v>
      </c>
    </row>
    <row r="1389" spans="1:66" x14ac:dyDescent="0.25">
      <c r="A1389" s="6">
        <v>65.099999999999994</v>
      </c>
      <c r="B1389" s="7" t="b">
        <v>1</v>
      </c>
      <c r="U1389" s="9"/>
      <c r="V1389" s="9"/>
      <c r="W1389" s="10"/>
      <c r="X1389" s="20"/>
      <c r="Y1389" s="20"/>
      <c r="Z1389" s="20"/>
      <c r="AA1389" s="20"/>
      <c r="AB1389" s="20"/>
      <c r="AC1389" s="20"/>
      <c r="AD1389" s="20"/>
      <c r="AE1389" s="20"/>
      <c r="AG1389" s="9"/>
      <c r="AH1389" s="9"/>
      <c r="AI1389" s="10"/>
      <c r="AJ1389" s="20"/>
      <c r="AK1389" s="20"/>
      <c r="AL1389" s="20"/>
      <c r="AM1389" s="20"/>
      <c r="AN1389" s="20"/>
      <c r="AO1389" s="20"/>
      <c r="AP1389" s="20"/>
      <c r="AQ1389" s="20"/>
      <c r="AS1389" s="9"/>
      <c r="AT1389" s="9"/>
      <c r="AU1389" s="10"/>
      <c r="AV1389" s="20"/>
      <c r="AW1389" s="20"/>
      <c r="AX1389" s="20"/>
      <c r="AY1389" s="20"/>
      <c r="AZ1389" s="20"/>
      <c r="BA1389" s="20"/>
      <c r="BB1389" s="20"/>
      <c r="BC1389" s="20"/>
      <c r="BE1389" s="20">
        <v>0.47284836065573771</v>
      </c>
      <c r="BF1389" s="9">
        <v>71.599999999999994</v>
      </c>
      <c r="BG1389" s="9">
        <v>68.576244943579582</v>
      </c>
      <c r="BH1389" s="9">
        <v>67.831601839324662</v>
      </c>
      <c r="BI1389" s="9">
        <v>44.322441496509654</v>
      </c>
      <c r="BJ1389" s="9">
        <v>69.724063061006504</v>
      </c>
      <c r="BK1389" s="9">
        <v>68.078336058664959</v>
      </c>
      <c r="BL1389" s="9">
        <v>66.540471044477826</v>
      </c>
      <c r="BM1389" s="9">
        <f ca="1"/>
        <v>67.491550775689817</v>
      </c>
      <c r="BN1389" s="9">
        <v>69.626355200571282</v>
      </c>
    </row>
    <row r="1390" spans="1:66" x14ac:dyDescent="0.25">
      <c r="A1390" s="6">
        <v>65</v>
      </c>
      <c r="B1390" s="7" t="b">
        <v>1</v>
      </c>
      <c r="U1390" s="9"/>
      <c r="V1390" s="9"/>
      <c r="W1390" s="10"/>
      <c r="X1390" s="20"/>
      <c r="Y1390" s="20"/>
      <c r="Z1390" s="20"/>
      <c r="AA1390" s="20"/>
      <c r="AB1390" s="20"/>
      <c r="AC1390" s="20"/>
      <c r="AD1390" s="20"/>
      <c r="AE1390" s="20"/>
      <c r="AG1390" s="9"/>
      <c r="AH1390" s="9"/>
      <c r="AI1390" s="10"/>
      <c r="AJ1390" s="20"/>
      <c r="AK1390" s="20"/>
      <c r="AL1390" s="20"/>
      <c r="AM1390" s="20"/>
      <c r="AN1390" s="20"/>
      <c r="AO1390" s="20"/>
      <c r="AP1390" s="20"/>
      <c r="AQ1390" s="20"/>
      <c r="AS1390" s="9"/>
      <c r="AT1390" s="9"/>
      <c r="AU1390" s="10"/>
      <c r="AV1390" s="20"/>
      <c r="AW1390" s="20"/>
      <c r="AX1390" s="20"/>
      <c r="AY1390" s="20"/>
      <c r="AZ1390" s="20"/>
      <c r="BA1390" s="20"/>
      <c r="BB1390" s="20"/>
      <c r="BC1390" s="20"/>
      <c r="BE1390" s="20">
        <v>0.47318989071038253</v>
      </c>
      <c r="BF1390" s="9">
        <v>71.599999999999994</v>
      </c>
      <c r="BG1390" s="9">
        <v>68.584416917245392</v>
      </c>
      <c r="BH1390" s="9">
        <v>67.840161772304782</v>
      </c>
      <c r="BI1390" s="9">
        <v>44.367305355302257</v>
      </c>
      <c r="BJ1390" s="9">
        <v>69.731806794509424</v>
      </c>
      <c r="BK1390" s="9">
        <v>68.086772150875817</v>
      </c>
      <c r="BL1390" s="9">
        <v>66.551409182059217</v>
      </c>
      <c r="BM1390" s="9">
        <f ca="1"/>
        <v>67.498925704271201</v>
      </c>
      <c r="BN1390" s="9">
        <v>69.635660571754599</v>
      </c>
    </row>
    <row r="1391" spans="1:66" x14ac:dyDescent="0.25">
      <c r="A1391" s="6">
        <v>65</v>
      </c>
      <c r="B1391" s="7" t="b">
        <v>1</v>
      </c>
      <c r="U1391" s="9"/>
      <c r="V1391" s="9"/>
      <c r="W1391" s="10"/>
      <c r="X1391" s="20"/>
      <c r="Y1391" s="20"/>
      <c r="Z1391" s="20"/>
      <c r="AA1391" s="20"/>
      <c r="AB1391" s="20"/>
      <c r="AC1391" s="20"/>
      <c r="AD1391" s="20"/>
      <c r="AE1391" s="20"/>
      <c r="AG1391" s="9"/>
      <c r="AH1391" s="9"/>
      <c r="AI1391" s="10"/>
      <c r="AJ1391" s="20"/>
      <c r="AK1391" s="20"/>
      <c r="AL1391" s="20"/>
      <c r="AM1391" s="20"/>
      <c r="AN1391" s="20"/>
      <c r="AO1391" s="20"/>
      <c r="AP1391" s="20"/>
      <c r="AQ1391" s="20"/>
      <c r="AS1391" s="9"/>
      <c r="AT1391" s="9"/>
      <c r="AU1391" s="10"/>
      <c r="AV1391" s="20"/>
      <c r="AW1391" s="20"/>
      <c r="AX1391" s="20"/>
      <c r="AY1391" s="20"/>
      <c r="AZ1391" s="20"/>
      <c r="BA1391" s="20"/>
      <c r="BB1391" s="20"/>
      <c r="BC1391" s="20"/>
      <c r="BE1391" s="20">
        <v>0.4735314207650273</v>
      </c>
      <c r="BF1391" s="9">
        <v>71.599999999999994</v>
      </c>
      <c r="BG1391" s="9">
        <v>68.592588419357241</v>
      </c>
      <c r="BH1391" s="9">
        <v>67.848722291461783</v>
      </c>
      <c r="BI1391" s="9">
        <v>44.412198308687536</v>
      </c>
      <c r="BJ1391" s="9">
        <v>69.739548575403404</v>
      </c>
      <c r="BK1391" s="9">
        <v>68.095208454115564</v>
      </c>
      <c r="BL1391" s="9">
        <v>66.562343372991279</v>
      </c>
      <c r="BM1391" s="9">
        <f ca="1"/>
        <v>67.506299685122201</v>
      </c>
      <c r="BN1391" s="9">
        <v>69.644964145866922</v>
      </c>
    </row>
    <row r="1392" spans="1:66" x14ac:dyDescent="0.25">
      <c r="A1392" s="6">
        <v>64.900000000000006</v>
      </c>
      <c r="B1392" s="7" t="b">
        <v>1</v>
      </c>
      <c r="U1392" s="9"/>
      <c r="V1392" s="9"/>
      <c r="W1392" s="10"/>
      <c r="X1392" s="20"/>
      <c r="Y1392" s="20"/>
      <c r="Z1392" s="20"/>
      <c r="AA1392" s="20"/>
      <c r="AB1392" s="20"/>
      <c r="AC1392" s="20"/>
      <c r="AD1392" s="20"/>
      <c r="AE1392" s="20"/>
      <c r="AG1392" s="9"/>
      <c r="AH1392" s="9"/>
      <c r="AI1392" s="10"/>
      <c r="AJ1392" s="20"/>
      <c r="AK1392" s="20"/>
      <c r="AL1392" s="20"/>
      <c r="AM1392" s="20"/>
      <c r="AN1392" s="20"/>
      <c r="AO1392" s="20"/>
      <c r="AP1392" s="20"/>
      <c r="AQ1392" s="20"/>
      <c r="AS1392" s="9"/>
      <c r="AT1392" s="9"/>
      <c r="AU1392" s="10"/>
      <c r="AV1392" s="20"/>
      <c r="AW1392" s="20"/>
      <c r="AX1392" s="20"/>
      <c r="AY1392" s="20"/>
      <c r="AZ1392" s="20"/>
      <c r="BA1392" s="20"/>
      <c r="BB1392" s="20"/>
      <c r="BC1392" s="20"/>
      <c r="BE1392" s="20">
        <v>0.47387295081967212</v>
      </c>
      <c r="BF1392" s="9">
        <v>71.599999999999994</v>
      </c>
      <c r="BG1392" s="9">
        <v>68.600759455984459</v>
      </c>
      <c r="BH1392" s="9">
        <v>67.857283403104532</v>
      </c>
      <c r="BI1392" s="9">
        <v>44.457120394426198</v>
      </c>
      <c r="BJ1392" s="9">
        <v>69.747288409964213</v>
      </c>
      <c r="BK1392" s="9">
        <v>68.103644974551926</v>
      </c>
      <c r="BL1392" s="9">
        <v>66.573273621542938</v>
      </c>
      <c r="BM1392" s="9">
        <f ca="1"/>
        <v>67.513672722922237</v>
      </c>
      <c r="BN1392" s="9">
        <v>69.654265928209426</v>
      </c>
    </row>
    <row r="1393" spans="1:66" x14ac:dyDescent="0.25">
      <c r="A1393" s="6">
        <v>64.8</v>
      </c>
      <c r="B1393" s="7" t="b">
        <v>1</v>
      </c>
      <c r="U1393" s="9"/>
      <c r="V1393" s="9"/>
      <c r="W1393" s="10"/>
      <c r="X1393" s="20"/>
      <c r="Y1393" s="20"/>
      <c r="Z1393" s="20"/>
      <c r="AA1393" s="20"/>
      <c r="AB1393" s="20"/>
      <c r="AC1393" s="20"/>
      <c r="AD1393" s="20"/>
      <c r="AE1393" s="20"/>
      <c r="AG1393" s="9"/>
      <c r="AH1393" s="9"/>
      <c r="AI1393" s="10"/>
      <c r="AJ1393" s="20"/>
      <c r="AK1393" s="20"/>
      <c r="AL1393" s="20"/>
      <c r="AM1393" s="20"/>
      <c r="AN1393" s="20"/>
      <c r="AO1393" s="20"/>
      <c r="AP1393" s="20"/>
      <c r="AQ1393" s="20"/>
      <c r="AS1393" s="9"/>
      <c r="AT1393" s="9"/>
      <c r="AU1393" s="10"/>
      <c r="AV1393" s="20"/>
      <c r="AW1393" s="20"/>
      <c r="AX1393" s="20"/>
      <c r="AY1393" s="20"/>
      <c r="AZ1393" s="20"/>
      <c r="BA1393" s="20"/>
      <c r="BB1393" s="20"/>
      <c r="BC1393" s="20"/>
      <c r="BE1393" s="20">
        <v>0.47421448087431695</v>
      </c>
      <c r="BF1393" s="9">
        <v>71.599999999999994</v>
      </c>
      <c r="BG1393" s="9">
        <v>68.608930033193957</v>
      </c>
      <c r="BH1393" s="9">
        <v>67.865845113542449</v>
      </c>
      <c r="BI1393" s="9">
        <v>44.502071650352434</v>
      </c>
      <c r="BJ1393" s="9">
        <v>69.755026304460898</v>
      </c>
      <c r="BK1393" s="9">
        <v>68.112081718352258</v>
      </c>
      <c r="BL1393" s="9">
        <v>66.58419993197549</v>
      </c>
      <c r="BM1393" s="9">
        <f ca="1"/>
        <v>67.52104482234752</v>
      </c>
      <c r="BN1393" s="9">
        <v>69.663565924078114</v>
      </c>
    </row>
    <row r="1394" spans="1:66" x14ac:dyDescent="0.25">
      <c r="A1394" s="6">
        <v>64.7</v>
      </c>
      <c r="B1394" s="7" t="b">
        <v>1</v>
      </c>
      <c r="U1394" s="9"/>
      <c r="V1394" s="9"/>
      <c r="W1394" s="10"/>
      <c r="X1394" s="20"/>
      <c r="Y1394" s="20"/>
      <c r="Z1394" s="20"/>
      <c r="AA1394" s="20"/>
      <c r="AB1394" s="20"/>
      <c r="AC1394" s="20"/>
      <c r="AD1394" s="20"/>
      <c r="AE1394" s="20"/>
      <c r="AG1394" s="9"/>
      <c r="AH1394" s="9"/>
      <c r="AI1394" s="10"/>
      <c r="AJ1394" s="20"/>
      <c r="AK1394" s="20"/>
      <c r="AL1394" s="20"/>
      <c r="AM1394" s="20"/>
      <c r="AN1394" s="20"/>
      <c r="AO1394" s="20"/>
      <c r="AP1394" s="20"/>
      <c r="AQ1394" s="20"/>
      <c r="AS1394" s="9"/>
      <c r="AT1394" s="9"/>
      <c r="AU1394" s="10"/>
      <c r="AV1394" s="20"/>
      <c r="AW1394" s="20"/>
      <c r="AX1394" s="20"/>
      <c r="AY1394" s="20"/>
      <c r="AZ1394" s="20"/>
      <c r="BA1394" s="20"/>
      <c r="BB1394" s="20"/>
      <c r="BC1394" s="20"/>
      <c r="BE1394" s="20">
        <v>0.47455601092896177</v>
      </c>
      <c r="BF1394" s="9">
        <v>71.599999999999994</v>
      </c>
      <c r="BG1394" s="9">
        <v>68.617100157050288</v>
      </c>
      <c r="BH1394" s="9">
        <v>67.874407429085679</v>
      </c>
      <c r="BI1394" s="9">
        <v>44.547052114374246</v>
      </c>
      <c r="BJ1394" s="9">
        <v>69.762762265155956</v>
      </c>
      <c r="BK1394" s="9">
        <v>68.120518691683486</v>
      </c>
      <c r="BL1394" s="9">
        <v>66.595122308542514</v>
      </c>
      <c r="BM1394" s="9">
        <f ca="1"/>
        <v>67.528415988070904</v>
      </c>
      <c r="BN1394" s="9">
        <v>69.672864138763714</v>
      </c>
    </row>
    <row r="1395" spans="1:66" x14ac:dyDescent="0.25">
      <c r="A1395" s="6">
        <v>64.599999999999994</v>
      </c>
      <c r="B1395" s="7" t="b">
        <v>1</v>
      </c>
      <c r="U1395" s="9"/>
      <c r="V1395" s="9"/>
      <c r="W1395" s="10"/>
      <c r="X1395" s="20"/>
      <c r="Y1395" s="20"/>
      <c r="Z1395" s="20"/>
      <c r="AA1395" s="20"/>
      <c r="AB1395" s="20"/>
      <c r="AC1395" s="20"/>
      <c r="AD1395" s="20"/>
      <c r="AE1395" s="20"/>
      <c r="AG1395" s="9"/>
      <c r="AH1395" s="9"/>
      <c r="AI1395" s="10"/>
      <c r="AJ1395" s="20"/>
      <c r="AK1395" s="20"/>
      <c r="AL1395" s="20"/>
      <c r="AM1395" s="20"/>
      <c r="AN1395" s="20"/>
      <c r="AO1395" s="20"/>
      <c r="AP1395" s="20"/>
      <c r="AQ1395" s="20"/>
      <c r="AS1395" s="9"/>
      <c r="AT1395" s="9"/>
      <c r="AU1395" s="10"/>
      <c r="AV1395" s="20"/>
      <c r="AW1395" s="20"/>
      <c r="AX1395" s="20"/>
      <c r="AY1395" s="20"/>
      <c r="AZ1395" s="20"/>
      <c r="BA1395" s="20"/>
      <c r="BB1395" s="20"/>
      <c r="BC1395" s="20"/>
      <c r="BE1395" s="20">
        <v>0.47489754098360654</v>
      </c>
      <c r="BF1395" s="9">
        <v>71.599999999999994</v>
      </c>
      <c r="BG1395" s="9">
        <v>68.625269833615647</v>
      </c>
      <c r="BH1395" s="9">
        <v>67.882970356045007</v>
      </c>
      <c r="BI1395" s="9">
        <v>44.592061824473554</v>
      </c>
      <c r="BJ1395" s="9">
        <v>69.770496298305261</v>
      </c>
      <c r="BK1395" s="9">
        <v>68.128955900712214</v>
      </c>
      <c r="BL1395" s="9">
        <v>66.606040755489957</v>
      </c>
      <c r="BM1395" s="9">
        <f ca="1"/>
        <v>67.535786224762134</v>
      </c>
      <c r="BN1395" s="9">
        <v>69.682160577551812</v>
      </c>
    </row>
    <row r="1396" spans="1:66" x14ac:dyDescent="0.25">
      <c r="A1396" s="6">
        <v>64.3</v>
      </c>
      <c r="B1396" s="7" t="b">
        <v>1</v>
      </c>
      <c r="U1396" s="9"/>
      <c r="V1396" s="9"/>
      <c r="W1396" s="10"/>
      <c r="X1396" s="20"/>
      <c r="Y1396" s="20"/>
      <c r="Z1396" s="20"/>
      <c r="AA1396" s="20"/>
      <c r="AB1396" s="20"/>
      <c r="AC1396" s="20"/>
      <c r="AD1396" s="20"/>
      <c r="AE1396" s="20"/>
      <c r="AG1396" s="9"/>
      <c r="AH1396" s="9"/>
      <c r="AI1396" s="10"/>
      <c r="AJ1396" s="20"/>
      <c r="AK1396" s="20"/>
      <c r="AL1396" s="20"/>
      <c r="AM1396" s="20"/>
      <c r="AN1396" s="20"/>
      <c r="AO1396" s="20"/>
      <c r="AP1396" s="20"/>
      <c r="AQ1396" s="20"/>
      <c r="AS1396" s="9"/>
      <c r="AT1396" s="9"/>
      <c r="AU1396" s="10"/>
      <c r="AV1396" s="20"/>
      <c r="AW1396" s="20"/>
      <c r="AX1396" s="20"/>
      <c r="AY1396" s="20"/>
      <c r="AZ1396" s="20"/>
      <c r="BA1396" s="20"/>
      <c r="BB1396" s="20"/>
      <c r="BC1396" s="20"/>
      <c r="BE1396" s="20">
        <v>0.47523907103825136</v>
      </c>
      <c r="BF1396" s="9">
        <v>71.599999999999994</v>
      </c>
      <c r="BG1396" s="9">
        <v>68.63343906894994</v>
      </c>
      <c r="BH1396" s="9">
        <v>67.891533900732156</v>
      </c>
      <c r="BI1396" s="9">
        <v>44.637100818706436</v>
      </c>
      <c r="BJ1396" s="9">
        <v>69.778228410158121</v>
      </c>
      <c r="BK1396" s="9">
        <v>68.137393351604715</v>
      </c>
      <c r="BL1396" s="9">
        <v>66.616955277056135</v>
      </c>
      <c r="BM1396" s="9">
        <f ca="1"/>
        <v>67.543155537087685</v>
      </c>
      <c r="BN1396" s="9">
        <v>69.691455245722835</v>
      </c>
    </row>
    <row r="1397" spans="1:66" x14ac:dyDescent="0.25">
      <c r="A1397" s="6">
        <v>64.099999999999994</v>
      </c>
      <c r="B1397" s="7" t="b">
        <v>1</v>
      </c>
      <c r="U1397" s="9"/>
      <c r="V1397" s="9"/>
      <c r="W1397" s="10"/>
      <c r="X1397" s="20"/>
      <c r="Y1397" s="20"/>
      <c r="Z1397" s="20"/>
      <c r="AA1397" s="20"/>
      <c r="AB1397" s="20"/>
      <c r="AC1397" s="20"/>
      <c r="AD1397" s="20"/>
      <c r="AE1397" s="20"/>
      <c r="AG1397" s="9"/>
      <c r="AH1397" s="9"/>
      <c r="AI1397" s="10"/>
      <c r="AJ1397" s="20"/>
      <c r="AK1397" s="20"/>
      <c r="AL1397" s="20"/>
      <c r="AM1397" s="20"/>
      <c r="AN1397" s="20"/>
      <c r="AO1397" s="20"/>
      <c r="AP1397" s="20"/>
      <c r="AQ1397" s="20"/>
      <c r="AS1397" s="9"/>
      <c r="AT1397" s="9"/>
      <c r="AU1397" s="10"/>
      <c r="AV1397" s="20"/>
      <c r="AW1397" s="20"/>
      <c r="AX1397" s="20"/>
      <c r="AY1397" s="20"/>
      <c r="AZ1397" s="20"/>
      <c r="BA1397" s="20"/>
      <c r="BB1397" s="20"/>
      <c r="BC1397" s="20"/>
      <c r="BE1397" s="20">
        <v>0.47558060109289618</v>
      </c>
      <c r="BF1397" s="9">
        <v>71.599999999999994</v>
      </c>
      <c r="BG1397" s="9">
        <v>68.641607869110786</v>
      </c>
      <c r="BH1397" s="9">
        <v>67.900098069459574</v>
      </c>
      <c r="BI1397" s="9">
        <v>44.68216913520326</v>
      </c>
      <c r="BJ1397" s="9">
        <v>69.785958606957337</v>
      </c>
      <c r="BK1397" s="9">
        <v>68.145831050526979</v>
      </c>
      <c r="BL1397" s="9">
        <v>66.62786587747172</v>
      </c>
      <c r="BM1397" s="9">
        <f ca="1"/>
        <v>67.550523929710877</v>
      </c>
      <c r="BN1397" s="9">
        <v>69.700748148552009</v>
      </c>
    </row>
    <row r="1398" spans="1:66" x14ac:dyDescent="0.25">
      <c r="A1398" s="6">
        <v>74.7</v>
      </c>
      <c r="B1398" s="7" t="b">
        <v>1</v>
      </c>
      <c r="U1398" s="9"/>
      <c r="V1398" s="9"/>
      <c r="W1398" s="10"/>
      <c r="X1398" s="20"/>
      <c r="Y1398" s="20"/>
      <c r="Z1398" s="20"/>
      <c r="AA1398" s="20"/>
      <c r="AB1398" s="20"/>
      <c r="AC1398" s="20"/>
      <c r="AD1398" s="20"/>
      <c r="AE1398" s="20"/>
      <c r="AG1398" s="9"/>
      <c r="AH1398" s="9"/>
      <c r="AI1398" s="10"/>
      <c r="AJ1398" s="20"/>
      <c r="AK1398" s="20"/>
      <c r="AL1398" s="20"/>
      <c r="AM1398" s="20"/>
      <c r="AN1398" s="20"/>
      <c r="AO1398" s="20"/>
      <c r="AP1398" s="20"/>
      <c r="AQ1398" s="20"/>
      <c r="AS1398" s="9"/>
      <c r="AT1398" s="9"/>
      <c r="AU1398" s="10"/>
      <c r="AV1398" s="20"/>
      <c r="AW1398" s="20"/>
      <c r="AX1398" s="20"/>
      <c r="AY1398" s="20"/>
      <c r="AZ1398" s="20"/>
      <c r="BA1398" s="20"/>
      <c r="BB1398" s="20"/>
      <c r="BC1398" s="20"/>
      <c r="BE1398" s="20">
        <v>0.47592213114754101</v>
      </c>
      <c r="BF1398" s="9">
        <v>71.599999999999994</v>
      </c>
      <c r="BG1398" s="9">
        <v>68.649776240153514</v>
      </c>
      <c r="BH1398" s="9">
        <v>67.908662868540432</v>
      </c>
      <c r="BI1398" s="9">
        <v>44.727266812168914</v>
      </c>
      <c r="BJ1398" s="9">
        <v>69.793686894939185</v>
      </c>
      <c r="BK1398" s="9">
        <v>68.154269003644728</v>
      </c>
      <c r="BL1398" s="9">
        <v>66.638772560959865</v>
      </c>
      <c r="BM1398" s="9">
        <f ca="1"/>
        <v>67.557891407291848</v>
      </c>
      <c r="BN1398" s="9">
        <v>69.710039291309513</v>
      </c>
    </row>
    <row r="1399" spans="1:66" x14ac:dyDescent="0.25">
      <c r="A1399" s="6">
        <v>74.599999999999994</v>
      </c>
      <c r="B1399" s="7" t="b">
        <v>1</v>
      </c>
      <c r="U1399" s="9"/>
      <c r="V1399" s="9"/>
      <c r="W1399" s="10"/>
      <c r="X1399" s="20"/>
      <c r="Y1399" s="20"/>
      <c r="Z1399" s="20"/>
      <c r="AA1399" s="20"/>
      <c r="AB1399" s="20"/>
      <c r="AC1399" s="20"/>
      <c r="AD1399" s="20"/>
      <c r="AE1399" s="20"/>
      <c r="AG1399" s="9"/>
      <c r="AH1399" s="9"/>
      <c r="AI1399" s="10"/>
      <c r="AJ1399" s="20"/>
      <c r="AK1399" s="20"/>
      <c r="AL1399" s="20"/>
      <c r="AM1399" s="20"/>
      <c r="AN1399" s="20"/>
      <c r="AO1399" s="20"/>
      <c r="AP1399" s="20"/>
      <c r="AQ1399" s="20"/>
      <c r="AS1399" s="9"/>
      <c r="AT1399" s="9"/>
      <c r="AU1399" s="10"/>
      <c r="AV1399" s="20"/>
      <c r="AW1399" s="20"/>
      <c r="AX1399" s="20"/>
      <c r="AY1399" s="20"/>
      <c r="AZ1399" s="20"/>
      <c r="BA1399" s="20"/>
      <c r="BB1399" s="20"/>
      <c r="BC1399" s="20"/>
      <c r="BE1399" s="20">
        <v>0.47626366120218577</v>
      </c>
      <c r="BF1399" s="9">
        <v>71.599999999999994</v>
      </c>
      <c r="BG1399" s="9">
        <v>68.657944188131282</v>
      </c>
      <c r="BH1399" s="9">
        <v>67.917228304288869</v>
      </c>
      <c r="BI1399" s="9">
        <v>44.772393887883041</v>
      </c>
      <c r="BJ1399" s="9">
        <v>69.801413280333534</v>
      </c>
      <c r="BK1399" s="9">
        <v>68.162707217123469</v>
      </c>
      <c r="BL1399" s="9">
        <v>66.649675331736034</v>
      </c>
      <c r="BM1399" s="9">
        <f ca="1"/>
        <v>67.565257974487608</v>
      </c>
      <c r="BN1399" s="9">
        <v>69.719328679260428</v>
      </c>
    </row>
    <row r="1400" spans="1:66" x14ac:dyDescent="0.25">
      <c r="A1400" s="6">
        <v>74.5</v>
      </c>
      <c r="B1400" s="7" t="b">
        <v>1</v>
      </c>
      <c r="U1400" s="9"/>
      <c r="V1400" s="9"/>
      <c r="W1400" s="10"/>
      <c r="X1400" s="20"/>
      <c r="Y1400" s="20"/>
      <c r="Z1400" s="20"/>
      <c r="AA1400" s="20"/>
      <c r="AB1400" s="20"/>
      <c r="AC1400" s="20"/>
      <c r="AD1400" s="20"/>
      <c r="AE1400" s="20"/>
      <c r="AG1400" s="9"/>
      <c r="AH1400" s="9"/>
      <c r="AI1400" s="10"/>
      <c r="AJ1400" s="20"/>
      <c r="AK1400" s="20"/>
      <c r="AL1400" s="20"/>
      <c r="AM1400" s="20"/>
      <c r="AN1400" s="20"/>
      <c r="AO1400" s="20"/>
      <c r="AP1400" s="20"/>
      <c r="AQ1400" s="20"/>
      <c r="AS1400" s="9"/>
      <c r="AT1400" s="9"/>
      <c r="AU1400" s="10"/>
      <c r="AV1400" s="20"/>
      <c r="AW1400" s="20"/>
      <c r="AX1400" s="20"/>
      <c r="AY1400" s="20"/>
      <c r="AZ1400" s="20"/>
      <c r="BA1400" s="20"/>
      <c r="BB1400" s="20"/>
      <c r="BC1400" s="20"/>
      <c r="BE1400" s="20">
        <v>0.4766051912568306</v>
      </c>
      <c r="BF1400" s="9">
        <v>71.599999999999994</v>
      </c>
      <c r="BG1400" s="9">
        <v>68.666111719095056</v>
      </c>
      <c r="BH1400" s="9">
        <v>67.92579438301992</v>
      </c>
      <c r="BI1400" s="9">
        <v>44.817550400700178</v>
      </c>
      <c r="BJ1400" s="9">
        <v>69.809137769363829</v>
      </c>
      <c r="BK1400" s="9">
        <v>68.171145697128509</v>
      </c>
      <c r="BL1400" s="9">
        <v>66.660574194008248</v>
      </c>
      <c r="BM1400" s="9">
        <f ca="1"/>
        <v>67.572623635952098</v>
      </c>
      <c r="BN1400" s="9">
        <v>69.728616317664745</v>
      </c>
    </row>
    <row r="1401" spans="1:66" x14ac:dyDescent="0.25">
      <c r="A1401" s="6">
        <v>74.3</v>
      </c>
      <c r="B1401" s="7" t="b">
        <v>1</v>
      </c>
      <c r="U1401" s="9"/>
      <c r="V1401" s="9"/>
      <c r="W1401" s="10"/>
      <c r="X1401" s="20"/>
      <c r="Y1401" s="20"/>
      <c r="Z1401" s="20"/>
      <c r="AA1401" s="20"/>
      <c r="AB1401" s="20"/>
      <c r="AC1401" s="20"/>
      <c r="AD1401" s="20"/>
      <c r="AE1401" s="20"/>
      <c r="AG1401" s="9"/>
      <c r="AH1401" s="9"/>
      <c r="AI1401" s="10"/>
      <c r="AJ1401" s="20"/>
      <c r="AK1401" s="20"/>
      <c r="AL1401" s="20"/>
      <c r="AM1401" s="20"/>
      <c r="AN1401" s="20"/>
      <c r="AO1401" s="20"/>
      <c r="AP1401" s="20"/>
      <c r="AQ1401" s="20"/>
      <c r="AS1401" s="9"/>
      <c r="AT1401" s="9"/>
      <c r="AU1401" s="10"/>
      <c r="AV1401" s="20"/>
      <c r="AW1401" s="20"/>
      <c r="AX1401" s="20"/>
      <c r="AY1401" s="20"/>
      <c r="AZ1401" s="20"/>
      <c r="BA1401" s="20"/>
      <c r="BB1401" s="20"/>
      <c r="BC1401" s="20"/>
      <c r="BE1401" s="20">
        <v>0.47694672131147542</v>
      </c>
      <c r="BF1401" s="9">
        <v>71.7</v>
      </c>
      <c r="BG1401" s="9">
        <v>68.674278839093631</v>
      </c>
      <c r="BH1401" s="9">
        <v>67.93436111104954</v>
      </c>
      <c r="BI1401" s="9">
        <v>44.862736389049985</v>
      </c>
      <c r="BJ1401" s="9">
        <v>69.816860368247092</v>
      </c>
      <c r="BK1401" s="9">
        <v>68.179584449825015</v>
      </c>
      <c r="BL1401" s="9">
        <v>66.671469151976936</v>
      </c>
      <c r="BM1401" s="9">
        <f ca="1"/>
        <v>67.579988396336105</v>
      </c>
      <c r="BN1401" s="9">
        <v>69.737902211777453</v>
      </c>
    </row>
    <row r="1402" spans="1:66" x14ac:dyDescent="0.25">
      <c r="A1402" s="6">
        <v>74.2</v>
      </c>
      <c r="B1402" s="7" t="b">
        <v>1</v>
      </c>
      <c r="U1402" s="9"/>
      <c r="V1402" s="9"/>
      <c r="W1402" s="10"/>
      <c r="X1402" s="20"/>
      <c r="Y1402" s="20"/>
      <c r="Z1402" s="20"/>
      <c r="AA1402" s="20"/>
      <c r="AB1402" s="20"/>
      <c r="AC1402" s="20"/>
      <c r="AD1402" s="20"/>
      <c r="AE1402" s="20"/>
      <c r="AG1402" s="9"/>
      <c r="AH1402" s="9"/>
      <c r="AI1402" s="10"/>
      <c r="AJ1402" s="20"/>
      <c r="AK1402" s="20"/>
      <c r="AL1402" s="20"/>
      <c r="AM1402" s="20"/>
      <c r="AN1402" s="20"/>
      <c r="AO1402" s="20"/>
      <c r="AP1402" s="20"/>
      <c r="AQ1402" s="20"/>
      <c r="AS1402" s="9"/>
      <c r="AT1402" s="9"/>
      <c r="AU1402" s="10"/>
      <c r="AV1402" s="20"/>
      <c r="AW1402" s="20"/>
      <c r="AX1402" s="20"/>
      <c r="AY1402" s="20"/>
      <c r="AZ1402" s="20"/>
      <c r="BA1402" s="20"/>
      <c r="BB1402" s="20"/>
      <c r="BC1402" s="20"/>
      <c r="BE1402" s="20">
        <v>0.47728825136612024</v>
      </c>
      <c r="BF1402" s="9">
        <v>71.7</v>
      </c>
      <c r="BG1402" s="9">
        <v>68.682445554173711</v>
      </c>
      <c r="BH1402" s="9">
        <v>67.942928494694627</v>
      </c>
      <c r="BI1402" s="9">
        <v>44.907951891437385</v>
      </c>
      <c r="BJ1402" s="9">
        <v>69.824581083194047</v>
      </c>
      <c r="BK1402" s="9">
        <v>68.188023481377996</v>
      </c>
      <c r="BL1402" s="9">
        <v>66.682360209834982</v>
      </c>
      <c r="BM1402" s="9">
        <f ca="1"/>
        <v>67.587352260287417</v>
      </c>
      <c r="BN1402" s="9">
        <v>69.747186366848524</v>
      </c>
    </row>
    <row r="1403" spans="1:66" x14ac:dyDescent="0.25">
      <c r="A1403" s="6">
        <v>74</v>
      </c>
      <c r="B1403" s="7" t="b">
        <v>1</v>
      </c>
      <c r="U1403" s="9"/>
      <c r="V1403" s="9"/>
      <c r="W1403" s="10"/>
      <c r="X1403" s="20"/>
      <c r="Y1403" s="20"/>
      <c r="Z1403" s="20"/>
      <c r="AA1403" s="20"/>
      <c r="AB1403" s="20"/>
      <c r="AC1403" s="20"/>
      <c r="AD1403" s="20"/>
      <c r="AE1403" s="20"/>
      <c r="AG1403" s="9"/>
      <c r="AH1403" s="9"/>
      <c r="AI1403" s="10"/>
      <c r="AJ1403" s="20"/>
      <c r="AK1403" s="20"/>
      <c r="AL1403" s="20"/>
      <c r="AM1403" s="20"/>
      <c r="AN1403" s="20"/>
      <c r="AO1403" s="20"/>
      <c r="AP1403" s="20"/>
      <c r="AQ1403" s="20"/>
      <c r="AS1403" s="9"/>
      <c r="AT1403" s="9"/>
      <c r="AU1403" s="10"/>
      <c r="AV1403" s="20"/>
      <c r="AW1403" s="20"/>
      <c r="AX1403" s="20"/>
      <c r="AY1403" s="20"/>
      <c r="AZ1403" s="20"/>
      <c r="BA1403" s="20"/>
      <c r="BB1403" s="20"/>
      <c r="BC1403" s="20"/>
      <c r="BE1403" s="20">
        <v>0.47762978142076501</v>
      </c>
      <c r="BF1403" s="9">
        <v>71.7</v>
      </c>
      <c r="BG1403" s="9">
        <v>68.690611870379868</v>
      </c>
      <c r="BH1403" s="9">
        <v>67.951496540272984</v>
      </c>
      <c r="BI1403" s="9">
        <v>44.953196946442816</v>
      </c>
      <c r="BJ1403" s="9">
        <v>69.832299920409028</v>
      </c>
      <c r="BK1403" s="9">
        <v>68.196462797952378</v>
      </c>
      <c r="BL1403" s="9">
        <v>66.693247371767839</v>
      </c>
      <c r="BM1403" s="9">
        <f ca="1"/>
        <v>67.594715232450724</v>
      </c>
      <c r="BN1403" s="9">
        <v>69.756468788122902</v>
      </c>
    </row>
    <row r="1404" spans="1:66" x14ac:dyDescent="0.25">
      <c r="A1404" s="6">
        <v>73.900000000000006</v>
      </c>
      <c r="B1404" s="7" t="b">
        <v>1</v>
      </c>
      <c r="U1404" s="9"/>
      <c r="V1404" s="9"/>
      <c r="W1404" s="10"/>
      <c r="X1404" s="20"/>
      <c r="Y1404" s="20"/>
      <c r="Z1404" s="20"/>
      <c r="AA1404" s="20"/>
      <c r="AB1404" s="20"/>
      <c r="AC1404" s="20"/>
      <c r="AD1404" s="20"/>
      <c r="AE1404" s="20"/>
      <c r="AG1404" s="9"/>
      <c r="AH1404" s="9"/>
      <c r="AI1404" s="10"/>
      <c r="AJ1404" s="20"/>
      <c r="AK1404" s="20"/>
      <c r="AL1404" s="20"/>
      <c r="AM1404" s="20"/>
      <c r="AN1404" s="20"/>
      <c r="AO1404" s="20"/>
      <c r="AP1404" s="20"/>
      <c r="AQ1404" s="20"/>
      <c r="AS1404" s="9"/>
      <c r="AT1404" s="9"/>
      <c r="AU1404" s="10"/>
      <c r="AV1404" s="20"/>
      <c r="AW1404" s="20"/>
      <c r="AX1404" s="20"/>
      <c r="AY1404" s="20"/>
      <c r="AZ1404" s="20"/>
      <c r="BA1404" s="20"/>
      <c r="BB1404" s="20"/>
      <c r="BC1404" s="20"/>
      <c r="BE1404" s="20">
        <v>0.47797131147540983</v>
      </c>
      <c r="BF1404" s="9">
        <v>71.7</v>
      </c>
      <c r="BG1404" s="9">
        <v>68.698777793754658</v>
      </c>
      <c r="BH1404" s="9">
        <v>67.960065254103682</v>
      </c>
      <c r="BI1404" s="9">
        <v>44.998471592722431</v>
      </c>
      <c r="BJ1404" s="9">
        <v>69.840016886090169</v>
      </c>
      <c r="BK1404" s="9">
        <v>68.204902405713014</v>
      </c>
      <c r="BL1404" s="9">
        <v>66.704130641953427</v>
      </c>
      <c r="BM1404" s="9">
        <f ca="1"/>
        <v>67.602077317467746</v>
      </c>
      <c r="BN1404" s="9">
        <v>69.765749480840654</v>
      </c>
    </row>
    <row r="1405" spans="1:66" x14ac:dyDescent="0.25">
      <c r="A1405" s="6">
        <v>73.8</v>
      </c>
      <c r="B1405" s="7" t="b">
        <v>1</v>
      </c>
      <c r="U1405" s="9"/>
      <c r="V1405" s="9"/>
      <c r="W1405" s="10"/>
      <c r="X1405" s="20"/>
      <c r="Y1405" s="20"/>
      <c r="Z1405" s="20"/>
      <c r="AA1405" s="20"/>
      <c r="AB1405" s="20"/>
      <c r="AC1405" s="20"/>
      <c r="AD1405" s="20"/>
      <c r="AE1405" s="20"/>
      <c r="AG1405" s="9"/>
      <c r="AH1405" s="9"/>
      <c r="AI1405" s="10"/>
      <c r="AJ1405" s="20"/>
      <c r="AK1405" s="20"/>
      <c r="AL1405" s="20"/>
      <c r="AM1405" s="20"/>
      <c r="AN1405" s="20"/>
      <c r="AO1405" s="20"/>
      <c r="AP1405" s="20"/>
      <c r="AQ1405" s="20"/>
      <c r="AS1405" s="9"/>
      <c r="AT1405" s="9"/>
      <c r="AU1405" s="10"/>
      <c r="AV1405" s="20"/>
      <c r="AW1405" s="20"/>
      <c r="AX1405" s="20"/>
      <c r="AY1405" s="20"/>
      <c r="AZ1405" s="20"/>
      <c r="BA1405" s="20"/>
      <c r="BB1405" s="20"/>
      <c r="BC1405" s="20"/>
      <c r="BE1405" s="20">
        <v>0.47831284153005466</v>
      </c>
      <c r="BF1405" s="9">
        <v>71.7</v>
      </c>
      <c r="BG1405" s="9">
        <v>68.706943330338561</v>
      </c>
      <c r="BH1405" s="9">
        <v>67.968634642506515</v>
      </c>
      <c r="BI1405" s="9">
        <v>45.043775869008272</v>
      </c>
      <c r="BJ1405" s="9">
        <v>69.847731986429295</v>
      </c>
      <c r="BK1405" s="9">
        <v>68.213342310824729</v>
      </c>
      <c r="BL1405" s="9">
        <v>66.715010024562218</v>
      </c>
      <c r="BM1405" s="9">
        <f ca="1"/>
        <v>67.609438519977161</v>
      </c>
      <c r="BN1405" s="9">
        <v>69.775028450236846</v>
      </c>
    </row>
    <row r="1406" spans="1:66" x14ac:dyDescent="0.25">
      <c r="A1406" s="6">
        <v>73.7</v>
      </c>
      <c r="B1406" s="7" t="b">
        <v>1</v>
      </c>
      <c r="U1406" s="9"/>
      <c r="V1406" s="9"/>
      <c r="W1406" s="10"/>
      <c r="X1406" s="20"/>
      <c r="Y1406" s="20"/>
      <c r="Z1406" s="20"/>
      <c r="AA1406" s="20"/>
      <c r="AB1406" s="20"/>
      <c r="AC1406" s="20"/>
      <c r="AD1406" s="20"/>
      <c r="AE1406" s="20"/>
      <c r="AG1406" s="9"/>
      <c r="AH1406" s="9"/>
      <c r="AI1406" s="10"/>
      <c r="AJ1406" s="20"/>
      <c r="AK1406" s="20"/>
      <c r="AL1406" s="20"/>
      <c r="AM1406" s="20"/>
      <c r="AN1406" s="20"/>
      <c r="AO1406" s="20"/>
      <c r="AP1406" s="20"/>
      <c r="AQ1406" s="20"/>
      <c r="AS1406" s="9"/>
      <c r="AT1406" s="9"/>
      <c r="AU1406" s="10"/>
      <c r="AV1406" s="20"/>
      <c r="AW1406" s="20"/>
      <c r="AX1406" s="20"/>
      <c r="AY1406" s="20"/>
      <c r="AZ1406" s="20"/>
      <c r="BA1406" s="20"/>
      <c r="BB1406" s="20"/>
      <c r="BC1406" s="20"/>
      <c r="BE1406" s="20">
        <v>0.47865437158469948</v>
      </c>
      <c r="BF1406" s="9">
        <v>71.7</v>
      </c>
      <c r="BG1406" s="9">
        <v>68.715108486170124</v>
      </c>
      <c r="BH1406" s="9">
        <v>67.977204711802628</v>
      </c>
      <c r="BI1406" s="9">
        <v>45.089109814108483</v>
      </c>
      <c r="BJ1406" s="9">
        <v>69.855445227612023</v>
      </c>
      <c r="BK1406" s="9">
        <v>68.221782519452347</v>
      </c>
      <c r="BL1406" s="9">
        <v>66.725885523757256</v>
      </c>
      <c r="BM1406" s="9">
        <f ca="1"/>
        <v>67.616798844614706</v>
      </c>
      <c r="BN1406" s="9">
        <v>69.784305701541641</v>
      </c>
    </row>
    <row r="1407" spans="1:66" x14ac:dyDescent="0.25">
      <c r="A1407" s="6">
        <v>73.599999999999994</v>
      </c>
      <c r="B1407" s="7" t="b">
        <v>1</v>
      </c>
      <c r="U1407" s="9"/>
      <c r="V1407" s="9"/>
      <c r="W1407" s="10"/>
      <c r="X1407" s="20"/>
      <c r="Y1407" s="20"/>
      <c r="Z1407" s="20"/>
      <c r="AA1407" s="20"/>
      <c r="AB1407" s="20"/>
      <c r="AC1407" s="20"/>
      <c r="AD1407" s="20"/>
      <c r="AE1407" s="20"/>
      <c r="AG1407" s="9"/>
      <c r="AH1407" s="9"/>
      <c r="AI1407" s="10"/>
      <c r="AJ1407" s="20"/>
      <c r="AK1407" s="20"/>
      <c r="AL1407" s="20"/>
      <c r="AM1407" s="20"/>
      <c r="AN1407" s="20"/>
      <c r="AO1407" s="20"/>
      <c r="AP1407" s="20"/>
      <c r="AQ1407" s="20"/>
      <c r="AS1407" s="9"/>
      <c r="AT1407" s="9"/>
      <c r="AU1407" s="10"/>
      <c r="AV1407" s="20"/>
      <c r="AW1407" s="20"/>
      <c r="AX1407" s="20"/>
      <c r="AY1407" s="20"/>
      <c r="AZ1407" s="20"/>
      <c r="BA1407" s="20"/>
      <c r="BB1407" s="20"/>
      <c r="BC1407" s="20"/>
      <c r="BE1407" s="20">
        <v>0.47899590163934425</v>
      </c>
      <c r="BF1407" s="9">
        <v>71.7</v>
      </c>
      <c r="BG1407" s="9">
        <v>68.723273267285862</v>
      </c>
      <c r="BH1407" s="9">
        <v>67.985775468314174</v>
      </c>
      <c r="BI1407" s="9">
        <v>45.134473466907465</v>
      </c>
      <c r="BJ1407" s="9">
        <v>69.8631566158178</v>
      </c>
      <c r="BK1407" s="9">
        <v>68.230223037760709</v>
      </c>
      <c r="BL1407" s="9">
        <v>66.736757143694149</v>
      </c>
      <c r="BM1407" s="9">
        <f ca="1"/>
        <v>67.624158296013164</v>
      </c>
      <c r="BN1407" s="9">
        <v>69.793581239980341</v>
      </c>
    </row>
    <row r="1408" spans="1:66" x14ac:dyDescent="0.25">
      <c r="A1408" s="6">
        <v>73.599999999999994</v>
      </c>
      <c r="B1408" s="7" t="b">
        <v>1</v>
      </c>
      <c r="U1408" s="9"/>
      <c r="V1408" s="9"/>
      <c r="W1408" s="10"/>
      <c r="X1408" s="20"/>
      <c r="Y1408" s="20"/>
      <c r="Z1408" s="20"/>
      <c r="AA1408" s="20"/>
      <c r="AB1408" s="20"/>
      <c r="AC1408" s="20"/>
      <c r="AD1408" s="20"/>
      <c r="AE1408" s="20"/>
      <c r="AG1408" s="9"/>
      <c r="AH1408" s="9"/>
      <c r="AI1408" s="10"/>
      <c r="AJ1408" s="20"/>
      <c r="AK1408" s="20"/>
      <c r="AL1408" s="20"/>
      <c r="AM1408" s="20"/>
      <c r="AN1408" s="20"/>
      <c r="AO1408" s="20"/>
      <c r="AP1408" s="20"/>
      <c r="AQ1408" s="20"/>
      <c r="AS1408" s="9"/>
      <c r="AT1408" s="9"/>
      <c r="AU1408" s="10"/>
      <c r="AV1408" s="20"/>
      <c r="AW1408" s="20"/>
      <c r="AX1408" s="20"/>
      <c r="AY1408" s="20"/>
      <c r="AZ1408" s="20"/>
      <c r="BA1408" s="20"/>
      <c r="BB1408" s="20"/>
      <c r="BC1408" s="20"/>
      <c r="BE1408" s="20">
        <v>0.47933743169398907</v>
      </c>
      <c r="BF1408" s="9">
        <v>71.7</v>
      </c>
      <c r="BG1408" s="9">
        <v>68.731437679720415</v>
      </c>
      <c r="BH1408" s="9">
        <v>67.994346918364528</v>
      </c>
      <c r="BI1408" s="9">
        <v>45.179866866366169</v>
      </c>
      <c r="BJ1408" s="9">
        <v>69.870866157219908</v>
      </c>
      <c r="BK1408" s="9">
        <v>68.238663871914724</v>
      </c>
      <c r="BL1408" s="9">
        <v>66.747624888521074</v>
      </c>
      <c r="BM1408" s="9">
        <f ca="1"/>
        <v>67.631516878802373</v>
      </c>
      <c r="BN1408" s="9">
        <v>69.802855070773376</v>
      </c>
    </row>
    <row r="1409" spans="1:66" x14ac:dyDescent="0.25">
      <c r="A1409" s="6">
        <v>73.5</v>
      </c>
      <c r="B1409" s="7" t="b">
        <v>1</v>
      </c>
      <c r="U1409" s="9"/>
      <c r="V1409" s="9"/>
      <c r="W1409" s="10"/>
      <c r="X1409" s="20"/>
      <c r="Y1409" s="20"/>
      <c r="Z1409" s="20"/>
      <c r="AA1409" s="20"/>
      <c r="AB1409" s="20"/>
      <c r="AC1409" s="20"/>
      <c r="AD1409" s="20"/>
      <c r="AE1409" s="20"/>
      <c r="AG1409" s="9"/>
      <c r="AH1409" s="9"/>
      <c r="AI1409" s="10"/>
      <c r="AJ1409" s="20"/>
      <c r="AK1409" s="20"/>
      <c r="AL1409" s="20"/>
      <c r="AM1409" s="20"/>
      <c r="AN1409" s="20"/>
      <c r="AO1409" s="20"/>
      <c r="AP1409" s="20"/>
      <c r="AQ1409" s="20"/>
      <c r="AS1409" s="9"/>
      <c r="AT1409" s="9"/>
      <c r="AU1409" s="10"/>
      <c r="AV1409" s="20"/>
      <c r="AW1409" s="20"/>
      <c r="AX1409" s="20"/>
      <c r="AY1409" s="20"/>
      <c r="AZ1409" s="20"/>
      <c r="BA1409" s="20"/>
      <c r="BB1409" s="20"/>
      <c r="BC1409" s="20"/>
      <c r="BE1409" s="20">
        <v>0.47967896174863389</v>
      </c>
      <c r="BF1409" s="9">
        <v>71.7</v>
      </c>
      <c r="BG1409" s="9">
        <v>68.739601729506475</v>
      </c>
      <c r="BH1409" s="9">
        <v>68.00291906827816</v>
      </c>
      <c r="BI1409" s="9">
        <v>45.225290051522165</v>
      </c>
      <c r="BJ1409" s="9">
        <v>69.878573857985558</v>
      </c>
      <c r="BK1409" s="9">
        <v>68.247105028079403</v>
      </c>
      <c r="BL1409" s="9">
        <v>66.75848876237886</v>
      </c>
      <c r="BM1409" s="9">
        <f ca="1"/>
        <v>67.638874597609302</v>
      </c>
      <c r="BN1409" s="9">
        <v>69.812127199136341</v>
      </c>
    </row>
    <row r="1410" spans="1:66" x14ac:dyDescent="0.25">
      <c r="A1410" s="6">
        <v>73.400000000000006</v>
      </c>
      <c r="B1410" s="7" t="b">
        <v>1</v>
      </c>
      <c r="U1410" s="9"/>
      <c r="V1410" s="9"/>
      <c r="W1410" s="10"/>
      <c r="X1410" s="20"/>
      <c r="Y1410" s="20"/>
      <c r="Z1410" s="20"/>
      <c r="AA1410" s="20"/>
      <c r="AB1410" s="20"/>
      <c r="AC1410" s="20"/>
      <c r="AD1410" s="20"/>
      <c r="AE1410" s="20"/>
      <c r="AG1410" s="9"/>
      <c r="AH1410" s="9"/>
      <c r="AI1410" s="10"/>
      <c r="AJ1410" s="20"/>
      <c r="AK1410" s="20"/>
      <c r="AL1410" s="20"/>
      <c r="AM1410" s="20"/>
      <c r="AN1410" s="20"/>
      <c r="AO1410" s="20"/>
      <c r="AP1410" s="20"/>
      <c r="AQ1410" s="20"/>
      <c r="AS1410" s="9"/>
      <c r="AT1410" s="9"/>
      <c r="AU1410" s="10"/>
      <c r="AV1410" s="20"/>
      <c r="AW1410" s="20"/>
      <c r="AX1410" s="20"/>
      <c r="AY1410" s="20"/>
      <c r="AZ1410" s="20"/>
      <c r="BA1410" s="20"/>
      <c r="BB1410" s="20"/>
      <c r="BC1410" s="20"/>
      <c r="BE1410" s="20">
        <v>0.48002049180327871</v>
      </c>
      <c r="BF1410" s="9">
        <v>71.7</v>
      </c>
      <c r="BG1410" s="9">
        <v>68.747765422674917</v>
      </c>
      <c r="BH1410" s="9">
        <v>68.011491924380763</v>
      </c>
      <c r="BI1410" s="9">
        <v>45.270743061490002</v>
      </c>
      <c r="BJ1410" s="9">
        <v>69.886279724275809</v>
      </c>
      <c r="BK1410" s="9">
        <v>68.255546512419841</v>
      </c>
      <c r="BL1410" s="9">
        <v>66.769348769400963</v>
      </c>
      <c r="BM1410" s="9">
        <f ca="1"/>
        <v>67.646231457058008</v>
      </c>
      <c r="BN1410" s="9">
        <v>69.821397630280046</v>
      </c>
    </row>
    <row r="1411" spans="1:66" x14ac:dyDescent="0.25">
      <c r="A1411" s="6">
        <v>73.3</v>
      </c>
      <c r="B1411" s="7" t="b">
        <v>1</v>
      </c>
      <c r="U1411" s="9"/>
      <c r="V1411" s="9"/>
      <c r="W1411" s="10"/>
      <c r="X1411" s="20"/>
      <c r="Y1411" s="20"/>
      <c r="Z1411" s="20"/>
      <c r="AA1411" s="20"/>
      <c r="AB1411" s="20"/>
      <c r="AC1411" s="20"/>
      <c r="AD1411" s="20"/>
      <c r="AE1411" s="20"/>
      <c r="AG1411" s="9"/>
      <c r="AH1411" s="9"/>
      <c r="AI1411" s="10"/>
      <c r="AJ1411" s="20"/>
      <c r="AK1411" s="20"/>
      <c r="AL1411" s="20"/>
      <c r="AM1411" s="20"/>
      <c r="AN1411" s="20"/>
      <c r="AO1411" s="20"/>
      <c r="AP1411" s="20"/>
      <c r="AQ1411" s="20"/>
      <c r="AS1411" s="9"/>
      <c r="AT1411" s="9"/>
      <c r="AU1411" s="10"/>
      <c r="AV1411" s="20"/>
      <c r="AW1411" s="20"/>
      <c r="AX1411" s="20"/>
      <c r="AY1411" s="20"/>
      <c r="AZ1411" s="20"/>
      <c r="BA1411" s="20"/>
      <c r="BB1411" s="20"/>
      <c r="BC1411" s="20"/>
      <c r="BE1411" s="20">
        <v>0.48036202185792348</v>
      </c>
      <c r="BF1411" s="9">
        <v>71.7</v>
      </c>
      <c r="BG1411" s="9">
        <v>68.755928765254723</v>
      </c>
      <c r="BH1411" s="9">
        <v>68.020065492999422</v>
      </c>
      <c r="BI1411" s="9">
        <v>45.316225935461276</v>
      </c>
      <c r="BJ1411" s="9">
        <v>69.893983762245711</v>
      </c>
      <c r="BK1411" s="9">
        <v>68.263988331101345</v>
      </c>
      <c r="BL1411" s="9">
        <v>66.780204913713447</v>
      </c>
      <c r="BM1411" s="9">
        <f ca="1"/>
        <v>67.653587461769703</v>
      </c>
      <c r="BN1411" s="9">
        <v>69.83066636941048</v>
      </c>
    </row>
    <row r="1412" spans="1:66" x14ac:dyDescent="0.25">
      <c r="A1412" s="6">
        <v>73.2</v>
      </c>
      <c r="B1412" s="7" t="b">
        <v>1</v>
      </c>
      <c r="U1412" s="9"/>
      <c r="V1412" s="9"/>
      <c r="W1412" s="10"/>
      <c r="X1412" s="20"/>
      <c r="Y1412" s="20"/>
      <c r="Z1412" s="20"/>
      <c r="AA1412" s="20"/>
      <c r="AB1412" s="20"/>
      <c r="AC1412" s="20"/>
      <c r="AD1412" s="20"/>
      <c r="AE1412" s="20"/>
      <c r="AG1412" s="9"/>
      <c r="AH1412" s="9"/>
      <c r="AI1412" s="10"/>
      <c r="AJ1412" s="20"/>
      <c r="AK1412" s="20"/>
      <c r="AL1412" s="20"/>
      <c r="AM1412" s="20"/>
      <c r="AN1412" s="20"/>
      <c r="AO1412" s="20"/>
      <c r="AP1412" s="20"/>
      <c r="AQ1412" s="20"/>
      <c r="AS1412" s="9"/>
      <c r="AT1412" s="9"/>
      <c r="AU1412" s="10"/>
      <c r="AV1412" s="20"/>
      <c r="AW1412" s="20"/>
      <c r="AX1412" s="20"/>
      <c r="AY1412" s="20"/>
      <c r="AZ1412" s="20"/>
      <c r="BA1412" s="20"/>
      <c r="BB1412" s="20"/>
      <c r="BC1412" s="20"/>
      <c r="BE1412" s="20">
        <v>0.48070355191256831</v>
      </c>
      <c r="BF1412" s="9">
        <v>71.7</v>
      </c>
      <c r="BG1412" s="9">
        <v>68.7640917632731</v>
      </c>
      <c r="BH1412" s="9">
        <v>68.028639780462328</v>
      </c>
      <c r="BI1412" s="9">
        <v>45.361738712704927</v>
      </c>
      <c r="BJ1412" s="9">
        <v>69.901685978044313</v>
      </c>
      <c r="BK1412" s="9">
        <v>68.272430490289381</v>
      </c>
      <c r="BL1412" s="9">
        <v>66.791057199435102</v>
      </c>
      <c r="BM1412" s="9">
        <f ca="1"/>
        <v>67.660942616362746</v>
      </c>
      <c r="BN1412" s="9">
        <v>69.839933421728887</v>
      </c>
    </row>
    <row r="1413" spans="1:66" x14ac:dyDescent="0.25">
      <c r="A1413" s="6">
        <v>73.2</v>
      </c>
      <c r="B1413" s="7" t="b">
        <v>1</v>
      </c>
      <c r="U1413" s="9"/>
      <c r="V1413" s="9"/>
      <c r="W1413" s="10"/>
      <c r="X1413" s="20"/>
      <c r="Y1413" s="20"/>
      <c r="Z1413" s="20"/>
      <c r="AA1413" s="20"/>
      <c r="AB1413" s="20"/>
      <c r="AC1413" s="20"/>
      <c r="AD1413" s="20"/>
      <c r="AE1413" s="20"/>
      <c r="AG1413" s="9"/>
      <c r="AH1413" s="9"/>
      <c r="AI1413" s="10"/>
      <c r="AJ1413" s="20"/>
      <c r="AK1413" s="20"/>
      <c r="AL1413" s="20"/>
      <c r="AM1413" s="20"/>
      <c r="AN1413" s="20"/>
      <c r="AO1413" s="20"/>
      <c r="AP1413" s="20"/>
      <c r="AQ1413" s="20"/>
      <c r="AS1413" s="9"/>
      <c r="AT1413" s="9"/>
      <c r="AU1413" s="10"/>
      <c r="AV1413" s="20"/>
      <c r="AW1413" s="20"/>
      <c r="AX1413" s="20"/>
      <c r="AY1413" s="20"/>
      <c r="AZ1413" s="20"/>
      <c r="BA1413" s="20"/>
      <c r="BB1413" s="20"/>
      <c r="BC1413" s="20"/>
      <c r="BE1413" s="20">
        <v>0.48104508196721313</v>
      </c>
      <c r="BF1413" s="9">
        <v>71.7</v>
      </c>
      <c r="BG1413" s="9">
        <v>68.772254422755466</v>
      </c>
      <c r="BH1413" s="9">
        <v>68.037214793099068</v>
      </c>
      <c r="BI1413" s="9">
        <v>45.407281432567331</v>
      </c>
      <c r="BJ1413" s="9">
        <v>69.909386377814656</v>
      </c>
      <c r="BK1413" s="9">
        <v>68.280872996149597</v>
      </c>
      <c r="BL1413" s="9">
        <v>66.801905630677339</v>
      </c>
      <c r="BM1413" s="9">
        <f ca="1"/>
        <v>67.668296925452708</v>
      </c>
      <c r="BN1413" s="9">
        <v>69.849198792431778</v>
      </c>
    </row>
    <row r="1414" spans="1:66" x14ac:dyDescent="0.25">
      <c r="A1414" s="6">
        <v>71.099999999999994</v>
      </c>
      <c r="B1414" s="7" t="b">
        <v>1</v>
      </c>
      <c r="U1414" s="9"/>
      <c r="V1414" s="9"/>
      <c r="W1414" s="10"/>
      <c r="X1414" s="20"/>
      <c r="Y1414" s="20"/>
      <c r="Z1414" s="20"/>
      <c r="AA1414" s="20"/>
      <c r="AB1414" s="20"/>
      <c r="AC1414" s="20"/>
      <c r="AD1414" s="20"/>
      <c r="AE1414" s="20"/>
      <c r="AG1414" s="9"/>
      <c r="AH1414" s="9"/>
      <c r="AI1414" s="10"/>
      <c r="AJ1414" s="20"/>
      <c r="AK1414" s="20"/>
      <c r="AL1414" s="20"/>
      <c r="AM1414" s="20"/>
      <c r="AN1414" s="20"/>
      <c r="AO1414" s="20"/>
      <c r="AP1414" s="20"/>
      <c r="AQ1414" s="20"/>
      <c r="AS1414" s="9"/>
      <c r="AT1414" s="9"/>
      <c r="AU1414" s="10"/>
      <c r="AV1414" s="20"/>
      <c r="AW1414" s="20"/>
      <c r="AX1414" s="20"/>
      <c r="AY1414" s="20"/>
      <c r="AZ1414" s="20"/>
      <c r="BA1414" s="20"/>
      <c r="BB1414" s="20"/>
      <c r="BC1414" s="20"/>
      <c r="BE1414" s="20">
        <v>0.4813866120218579</v>
      </c>
      <c r="BF1414" s="9">
        <v>71.7</v>
      </c>
      <c r="BG1414" s="9">
        <v>68.780416749725518</v>
      </c>
      <c r="BH1414" s="9">
        <v>68.045790537240563</v>
      </c>
      <c r="BI1414" s="9">
        <v>45.452854134472616</v>
      </c>
      <c r="BJ1414" s="9">
        <v>69.91708496769381</v>
      </c>
      <c r="BK1414" s="9">
        <v>68.28931585484797</v>
      </c>
      <c r="BL1414" s="9">
        <v>66.812750211544326</v>
      </c>
      <c r="BM1414" s="9">
        <f ca="1"/>
        <v>67.675650393652361</v>
      </c>
      <c r="BN1414" s="9">
        <v>69.858462486710948</v>
      </c>
    </row>
    <row r="1415" spans="1:66" x14ac:dyDescent="0.25">
      <c r="A1415" s="6">
        <v>78</v>
      </c>
      <c r="B1415" s="7" t="b">
        <v>1</v>
      </c>
      <c r="U1415" s="9"/>
      <c r="V1415" s="9"/>
      <c r="W1415" s="10"/>
      <c r="X1415" s="20"/>
      <c r="Y1415" s="20"/>
      <c r="Z1415" s="20"/>
      <c r="AA1415" s="20"/>
      <c r="AB1415" s="20"/>
      <c r="AC1415" s="20"/>
      <c r="AD1415" s="20"/>
      <c r="AE1415" s="20"/>
      <c r="AG1415" s="9"/>
      <c r="AH1415" s="9"/>
      <c r="AI1415" s="10"/>
      <c r="AJ1415" s="20"/>
      <c r="AK1415" s="20"/>
      <c r="AL1415" s="20"/>
      <c r="AM1415" s="20"/>
      <c r="AN1415" s="20"/>
      <c r="AO1415" s="20"/>
      <c r="AP1415" s="20"/>
      <c r="AQ1415" s="20"/>
      <c r="AS1415" s="9"/>
      <c r="AT1415" s="9"/>
      <c r="AU1415" s="10"/>
      <c r="AV1415" s="20"/>
      <c r="AW1415" s="20"/>
      <c r="AX1415" s="20"/>
      <c r="AY1415" s="20"/>
      <c r="AZ1415" s="20"/>
      <c r="BA1415" s="20"/>
      <c r="BB1415" s="20"/>
      <c r="BC1415" s="20"/>
      <c r="BE1415" s="20">
        <v>0.48172814207650272</v>
      </c>
      <c r="BF1415" s="9">
        <v>71.7</v>
      </c>
      <c r="BG1415" s="9">
        <v>68.788578750205204</v>
      </c>
      <c r="BH1415" s="9">
        <v>68.054367019219129</v>
      </c>
      <c r="BI1415" s="9">
        <v>45.498456857922832</v>
      </c>
      <c r="BJ1415" s="9">
        <v>69.924781753812979</v>
      </c>
      <c r="BK1415" s="9">
        <v>68.297759072550676</v>
      </c>
      <c r="BL1415" s="9">
        <v>66.823590946132953</v>
      </c>
      <c r="BM1415" s="9">
        <f ca="1"/>
        <v>67.683003025571693</v>
      </c>
      <c r="BN1415" s="9">
        <v>69.867724509753529</v>
      </c>
    </row>
    <row r="1416" spans="1:66" x14ac:dyDescent="0.25">
      <c r="A1416" s="6">
        <v>77</v>
      </c>
      <c r="B1416" s="7" t="b">
        <v>1</v>
      </c>
      <c r="U1416" s="9"/>
      <c r="V1416" s="9"/>
      <c r="W1416" s="10"/>
      <c r="X1416" s="20"/>
      <c r="Y1416" s="20"/>
      <c r="Z1416" s="20"/>
      <c r="AA1416" s="20"/>
      <c r="AB1416" s="20"/>
      <c r="AC1416" s="20"/>
      <c r="AD1416" s="20"/>
      <c r="AE1416" s="20"/>
      <c r="AG1416" s="9"/>
      <c r="AH1416" s="9"/>
      <c r="AI1416" s="10"/>
      <c r="AJ1416" s="20"/>
      <c r="AK1416" s="20"/>
      <c r="AL1416" s="20"/>
      <c r="AM1416" s="20"/>
      <c r="AN1416" s="20"/>
      <c r="AO1416" s="20"/>
      <c r="AP1416" s="20"/>
      <c r="AQ1416" s="20"/>
      <c r="AS1416" s="9"/>
      <c r="AT1416" s="9"/>
      <c r="AU1416" s="10"/>
      <c r="AV1416" s="20"/>
      <c r="AW1416" s="20"/>
      <c r="AX1416" s="20"/>
      <c r="AY1416" s="20"/>
      <c r="AZ1416" s="20"/>
      <c r="BA1416" s="20"/>
      <c r="BB1416" s="20"/>
      <c r="BC1416" s="20"/>
      <c r="BE1416" s="20">
        <v>0.48206967213114754</v>
      </c>
      <c r="BF1416" s="9">
        <v>71.7</v>
      </c>
      <c r="BG1416" s="9">
        <v>68.796740430214811</v>
      </c>
      <c r="BH1416" s="9">
        <v>68.062944245368527</v>
      </c>
      <c r="BI1416" s="9">
        <v>45.544089642498129</v>
      </c>
      <c r="BJ1416" s="9">
        <v>69.932476742297467</v>
      </c>
      <c r="BK1416" s="9">
        <v>68.306202655424272</v>
      </c>
      <c r="BL1416" s="9">
        <v>66.834427838532804</v>
      </c>
      <c r="BM1416" s="9">
        <f ca="1"/>
        <v>67.690354825817977</v>
      </c>
      <c r="BN1416" s="9">
        <v>69.876984866741964</v>
      </c>
    </row>
    <row r="1417" spans="1:66" x14ac:dyDescent="0.25">
      <c r="A1417" s="6">
        <v>69.900000000000006</v>
      </c>
      <c r="B1417" s="7" t="b">
        <v>1</v>
      </c>
      <c r="U1417" s="9"/>
      <c r="V1417" s="9"/>
      <c r="W1417" s="10"/>
      <c r="X1417" s="20"/>
      <c r="Y1417" s="20"/>
      <c r="Z1417" s="20"/>
      <c r="AA1417" s="20"/>
      <c r="AB1417" s="20"/>
      <c r="AC1417" s="20"/>
      <c r="AD1417" s="20"/>
      <c r="AE1417" s="20"/>
      <c r="AG1417" s="9"/>
      <c r="AH1417" s="9"/>
      <c r="AI1417" s="10"/>
      <c r="AJ1417" s="20"/>
      <c r="AK1417" s="20"/>
      <c r="AL1417" s="20"/>
      <c r="AM1417" s="20"/>
      <c r="AN1417" s="20"/>
      <c r="AO1417" s="20"/>
      <c r="AP1417" s="20"/>
      <c r="AQ1417" s="20"/>
      <c r="AS1417" s="9"/>
      <c r="AT1417" s="9"/>
      <c r="AU1417" s="10"/>
      <c r="AV1417" s="20"/>
      <c r="AW1417" s="20"/>
      <c r="AX1417" s="20"/>
      <c r="AY1417" s="20"/>
      <c r="AZ1417" s="20"/>
      <c r="BA1417" s="20"/>
      <c r="BB1417" s="20"/>
      <c r="BC1417" s="20"/>
      <c r="BE1417" s="20">
        <v>0.48241120218579236</v>
      </c>
      <c r="BF1417" s="9">
        <v>71.8</v>
      </c>
      <c r="BG1417" s="9">
        <v>68.804901795772992</v>
      </c>
      <c r="BH1417" s="9">
        <v>68.071522222023887</v>
      </c>
      <c r="BI1417" s="9">
        <v>45.589752527857001</v>
      </c>
      <c r="BJ1417" s="9">
        <v>69.94016993926671</v>
      </c>
      <c r="BK1417" s="9">
        <v>68.314646609635616</v>
      </c>
      <c r="BL1417" s="9">
        <v>66.845260892826246</v>
      </c>
      <c r="BM1417" s="9">
        <f ca="1"/>
        <v>67.697705798995756</v>
      </c>
      <c r="BN1417" s="9">
        <v>69.886243562854077</v>
      </c>
    </row>
    <row r="1418" spans="1:66" x14ac:dyDescent="0.25">
      <c r="A1418" s="6">
        <v>69.400000000000006</v>
      </c>
      <c r="B1418" s="7" t="b">
        <v>1</v>
      </c>
      <c r="U1418" s="9"/>
      <c r="V1418" s="9"/>
      <c r="W1418" s="10"/>
      <c r="X1418" s="20"/>
      <c r="Y1418" s="20"/>
      <c r="Z1418" s="20"/>
      <c r="AA1418" s="20"/>
      <c r="AB1418" s="20"/>
      <c r="AC1418" s="20"/>
      <c r="AD1418" s="20"/>
      <c r="AE1418" s="20"/>
      <c r="AG1418" s="9"/>
      <c r="AH1418" s="9"/>
      <c r="AI1418" s="10"/>
      <c r="AJ1418" s="20"/>
      <c r="AK1418" s="20"/>
      <c r="AL1418" s="20"/>
      <c r="AM1418" s="20"/>
      <c r="AN1418" s="20"/>
      <c r="AO1418" s="20"/>
      <c r="AP1418" s="20"/>
      <c r="AQ1418" s="20"/>
      <c r="AS1418" s="9"/>
      <c r="AT1418" s="9"/>
      <c r="AU1418" s="10"/>
      <c r="AV1418" s="20"/>
      <c r="AW1418" s="20"/>
      <c r="AX1418" s="20"/>
      <c r="AY1418" s="20"/>
      <c r="AZ1418" s="20"/>
      <c r="BA1418" s="20"/>
      <c r="BB1418" s="20"/>
      <c r="BC1418" s="20"/>
      <c r="BE1418" s="20">
        <v>0.48275273224043713</v>
      </c>
      <c r="BF1418" s="9">
        <v>71.8</v>
      </c>
      <c r="BG1418" s="9">
        <v>68.813062852896735</v>
      </c>
      <c r="BH1418" s="9">
        <v>68.080100955521758</v>
      </c>
      <c r="BI1418" s="9">
        <v>45.635445553736439</v>
      </c>
      <c r="BJ1418" s="9">
        <v>69.94786135083433</v>
      </c>
      <c r="BK1418" s="9">
        <v>68.32309094135195</v>
      </c>
      <c r="BL1418" s="9">
        <v>66.856090113088442</v>
      </c>
      <c r="BM1418" s="9">
        <f ca="1"/>
        <v>67.705055949706832</v>
      </c>
      <c r="BN1418" s="9">
        <v>69.895500603263059</v>
      </c>
    </row>
    <row r="1419" spans="1:66" x14ac:dyDescent="0.25">
      <c r="A1419" s="6">
        <v>68.8</v>
      </c>
      <c r="B1419" s="7" t="b">
        <v>1</v>
      </c>
      <c r="U1419" s="9"/>
      <c r="V1419" s="9"/>
      <c r="W1419" s="10"/>
      <c r="X1419" s="20"/>
      <c r="Y1419" s="20"/>
      <c r="Z1419" s="20"/>
      <c r="AA1419" s="20"/>
      <c r="AB1419" s="20"/>
      <c r="AC1419" s="20"/>
      <c r="AD1419" s="20"/>
      <c r="AE1419" s="20"/>
      <c r="AG1419" s="9"/>
      <c r="AH1419" s="9"/>
      <c r="AI1419" s="10"/>
      <c r="AJ1419" s="20"/>
      <c r="AK1419" s="20"/>
      <c r="AL1419" s="20"/>
      <c r="AM1419" s="20"/>
      <c r="AN1419" s="20"/>
      <c r="AO1419" s="20"/>
      <c r="AP1419" s="20"/>
      <c r="AQ1419" s="20"/>
      <c r="AS1419" s="9"/>
      <c r="AT1419" s="9"/>
      <c r="AU1419" s="10"/>
      <c r="AV1419" s="20"/>
      <c r="AW1419" s="20"/>
      <c r="AX1419" s="20"/>
      <c r="AY1419" s="20"/>
      <c r="AZ1419" s="20"/>
      <c r="BA1419" s="20"/>
      <c r="BB1419" s="20"/>
      <c r="BC1419" s="20"/>
      <c r="BE1419" s="20">
        <v>0.48309426229508196</v>
      </c>
      <c r="BF1419" s="9">
        <v>71.8</v>
      </c>
      <c r="BG1419" s="9">
        <v>68.821223607601482</v>
      </c>
      <c r="BH1419" s="9">
        <v>68.088680452200464</v>
      </c>
      <c r="BI1419" s="9">
        <v>45.681168759952222</v>
      </c>
      <c r="BJ1419" s="9">
        <v>69.955550983108182</v>
      </c>
      <c r="BK1419" s="9">
        <v>68.33153565674094</v>
      </c>
      <c r="BL1419" s="9">
        <v>66.866915503387304</v>
      </c>
      <c r="BM1419" s="9">
        <f ca="1"/>
        <v>67.712405282550378</v>
      </c>
      <c r="BN1419" s="9">
        <v>69.904755993137542</v>
      </c>
    </row>
    <row r="1420" spans="1:66" x14ac:dyDescent="0.25">
      <c r="A1420" s="6">
        <v>68.5</v>
      </c>
      <c r="B1420" s="7" t="b">
        <v>1</v>
      </c>
      <c r="U1420" s="9"/>
      <c r="V1420" s="9"/>
      <c r="W1420" s="10"/>
      <c r="X1420" s="20"/>
      <c r="Y1420" s="20"/>
      <c r="Z1420" s="20"/>
      <c r="AA1420" s="20"/>
      <c r="AB1420" s="20"/>
      <c r="AC1420" s="20"/>
      <c r="AD1420" s="20"/>
      <c r="AE1420" s="20"/>
      <c r="AG1420" s="9"/>
      <c r="AH1420" s="9"/>
      <c r="AI1420" s="10"/>
      <c r="AJ1420" s="20"/>
      <c r="AK1420" s="20"/>
      <c r="AL1420" s="20"/>
      <c r="AM1420" s="20"/>
      <c r="AN1420" s="20"/>
      <c r="AO1420" s="20"/>
      <c r="AP1420" s="20"/>
      <c r="AQ1420" s="20"/>
      <c r="AS1420" s="9"/>
      <c r="AT1420" s="9"/>
      <c r="AU1420" s="10"/>
      <c r="AV1420" s="20"/>
      <c r="AW1420" s="20"/>
      <c r="AX1420" s="20"/>
      <c r="AY1420" s="20"/>
      <c r="AZ1420" s="20"/>
      <c r="BA1420" s="20"/>
      <c r="BB1420" s="20"/>
      <c r="BC1420" s="20"/>
      <c r="BE1420" s="20">
        <v>0.48343579234972678</v>
      </c>
      <c r="BF1420" s="9">
        <v>71.8</v>
      </c>
      <c r="BG1420" s="9">
        <v>68.82938406590111</v>
      </c>
      <c r="BH1420" s="9">
        <v>68.097260718399554</v>
      </c>
      <c r="BI1420" s="9">
        <v>45.726922186399015</v>
      </c>
      <c r="BJ1420" s="9">
        <v>69.963238842190364</v>
      </c>
      <c r="BK1420" s="9">
        <v>68.339980761970679</v>
      </c>
      <c r="BL1420" s="9">
        <v>66.877737067783613</v>
      </c>
      <c r="BM1420" s="9">
        <f ca="1"/>
        <v>67.719753802122909</v>
      </c>
      <c r="BN1420" s="9">
        <v>69.914009737641578</v>
      </c>
    </row>
    <row r="1421" spans="1:66" x14ac:dyDescent="0.25">
      <c r="A1421" s="6">
        <v>67.599999999999994</v>
      </c>
      <c r="B1421" s="7" t="b">
        <v>1</v>
      </c>
      <c r="U1421" s="9"/>
      <c r="V1421" s="9"/>
      <c r="W1421" s="10"/>
      <c r="X1421" s="20"/>
      <c r="Y1421" s="20"/>
      <c r="Z1421" s="20"/>
      <c r="AA1421" s="20"/>
      <c r="AB1421" s="20"/>
      <c r="AC1421" s="20"/>
      <c r="AD1421" s="20"/>
      <c r="AE1421" s="20"/>
      <c r="AG1421" s="9"/>
      <c r="AH1421" s="9"/>
      <c r="AI1421" s="10"/>
      <c r="AJ1421" s="20"/>
      <c r="AK1421" s="20"/>
      <c r="AL1421" s="20"/>
      <c r="AM1421" s="20"/>
      <c r="AN1421" s="20"/>
      <c r="AO1421" s="20"/>
      <c r="AP1421" s="20"/>
      <c r="AQ1421" s="20"/>
      <c r="AS1421" s="9"/>
      <c r="AT1421" s="9"/>
      <c r="AU1421" s="10"/>
      <c r="AV1421" s="20"/>
      <c r="AW1421" s="20"/>
      <c r="AX1421" s="20"/>
      <c r="AY1421" s="20"/>
      <c r="AZ1421" s="20"/>
      <c r="BA1421" s="20"/>
      <c r="BB1421" s="20"/>
      <c r="BC1421" s="20"/>
      <c r="BE1421" s="20">
        <v>0.4837773224043716</v>
      </c>
      <c r="BF1421" s="9">
        <v>71.8</v>
      </c>
      <c r="BG1421" s="9">
        <v>68.837544233807947</v>
      </c>
      <c r="BH1421" s="9">
        <v>68.105841760460365</v>
      </c>
      <c r="BI1421" s="9">
        <v>45.772705873050697</v>
      </c>
      <c r="BJ1421" s="9">
        <v>69.970924934177233</v>
      </c>
      <c r="BK1421" s="9">
        <v>68.348426263209731</v>
      </c>
      <c r="BL1421" s="9">
        <v>66.888554810330945</v>
      </c>
      <c r="BM1421" s="9">
        <f ca="1"/>
        <v>67.727101513018283</v>
      </c>
      <c r="BN1421" s="9">
        <v>69.923261841934675</v>
      </c>
    </row>
    <row r="1422" spans="1:66" x14ac:dyDescent="0.25">
      <c r="A1422" s="6">
        <v>67.2</v>
      </c>
      <c r="B1422" s="7" t="b">
        <v>1</v>
      </c>
      <c r="U1422" s="9"/>
      <c r="V1422" s="9"/>
      <c r="W1422" s="10"/>
      <c r="X1422" s="20"/>
      <c r="Y1422" s="20"/>
      <c r="Z1422" s="20"/>
      <c r="AA1422" s="20"/>
      <c r="AB1422" s="20"/>
      <c r="AC1422" s="20"/>
      <c r="AD1422" s="20"/>
      <c r="AE1422" s="20"/>
      <c r="AG1422" s="9"/>
      <c r="AH1422" s="9"/>
      <c r="AI1422" s="10"/>
      <c r="AJ1422" s="20"/>
      <c r="AK1422" s="20"/>
      <c r="AL1422" s="20"/>
      <c r="AM1422" s="20"/>
      <c r="AN1422" s="20"/>
      <c r="AO1422" s="20"/>
      <c r="AP1422" s="20"/>
      <c r="AQ1422" s="20"/>
      <c r="AS1422" s="9"/>
      <c r="AT1422" s="9"/>
      <c r="AU1422" s="10"/>
      <c r="AV1422" s="20"/>
      <c r="AW1422" s="20"/>
      <c r="AX1422" s="20"/>
      <c r="AY1422" s="20"/>
      <c r="AZ1422" s="20"/>
      <c r="BA1422" s="20"/>
      <c r="BB1422" s="20"/>
      <c r="BC1422" s="20"/>
      <c r="BE1422" s="20">
        <v>0.48411885245901637</v>
      </c>
      <c r="BF1422" s="9">
        <v>71.8</v>
      </c>
      <c r="BG1422" s="9">
        <v>68.845704117332843</v>
      </c>
      <c r="BH1422" s="9">
        <v>68.114423584725714</v>
      </c>
      <c r="BI1422" s="9">
        <v>45.818519859960467</v>
      </c>
      <c r="BJ1422" s="9">
        <v>69.978609265159491</v>
      </c>
      <c r="BK1422" s="9">
        <v>68.35687216662717</v>
      </c>
      <c r="BL1422" s="9">
        <v>66.899368735075697</v>
      </c>
      <c r="BM1422" s="9">
        <f ca="1"/>
        <v>67.734448419827771</v>
      </c>
      <c r="BN1422" s="9">
        <v>69.932512311171877</v>
      </c>
    </row>
    <row r="1423" spans="1:66" x14ac:dyDescent="0.25">
      <c r="A1423" s="6">
        <v>66.7</v>
      </c>
      <c r="B1423" s="7" t="b">
        <v>1</v>
      </c>
      <c r="U1423" s="9"/>
      <c r="V1423" s="9"/>
      <c r="W1423" s="10"/>
      <c r="X1423" s="20"/>
      <c r="Y1423" s="20"/>
      <c r="Z1423" s="20"/>
      <c r="AA1423" s="20"/>
      <c r="AB1423" s="20"/>
      <c r="AC1423" s="20"/>
      <c r="AD1423" s="20"/>
      <c r="AE1423" s="20"/>
      <c r="AG1423" s="9"/>
      <c r="AH1423" s="9"/>
      <c r="AI1423" s="10"/>
      <c r="AJ1423" s="20"/>
      <c r="AK1423" s="20"/>
      <c r="AL1423" s="20"/>
      <c r="AM1423" s="20"/>
      <c r="AN1423" s="20"/>
      <c r="AO1423" s="20"/>
      <c r="AP1423" s="20"/>
      <c r="AQ1423" s="20"/>
      <c r="AS1423" s="9"/>
      <c r="AT1423" s="9"/>
      <c r="AU1423" s="10"/>
      <c r="AV1423" s="20"/>
      <c r="AW1423" s="20"/>
      <c r="AX1423" s="20"/>
      <c r="AY1423" s="20"/>
      <c r="AZ1423" s="20"/>
      <c r="BA1423" s="20"/>
      <c r="BB1423" s="20"/>
      <c r="BC1423" s="20"/>
      <c r="BE1423" s="20">
        <v>0.48446038251366119</v>
      </c>
      <c r="BF1423" s="9">
        <v>71.8</v>
      </c>
      <c r="BG1423" s="9">
        <v>68.853863722485201</v>
      </c>
      <c r="BH1423" s="9">
        <v>68.123006197540164</v>
      </c>
      <c r="BI1423" s="9">
        <v>45.86436418726116</v>
      </c>
      <c r="BJ1423" s="9">
        <v>69.986291841222183</v>
      </c>
      <c r="BK1423" s="9">
        <v>68.365318478392581</v>
      </c>
      <c r="BL1423" s="9">
        <v>66.910178846057192</v>
      </c>
      <c r="BM1423" s="9">
        <f ca="1"/>
        <v>67.74179452714003</v>
      </c>
      <c r="BN1423" s="9">
        <v>69.941761150503666</v>
      </c>
    </row>
    <row r="1424" spans="1:66" x14ac:dyDescent="0.25">
      <c r="A1424" s="6">
        <v>66.900000000000006</v>
      </c>
      <c r="B1424" s="7" t="b">
        <v>1</v>
      </c>
      <c r="U1424" s="9"/>
      <c r="V1424" s="9"/>
      <c r="W1424" s="10"/>
      <c r="X1424" s="20"/>
      <c r="Y1424" s="20"/>
      <c r="Z1424" s="20"/>
      <c r="AA1424" s="20"/>
      <c r="AB1424" s="20"/>
      <c r="AC1424" s="20"/>
      <c r="AD1424" s="20"/>
      <c r="AE1424" s="20"/>
      <c r="AG1424" s="9"/>
      <c r="AH1424" s="9"/>
      <c r="AI1424" s="10"/>
      <c r="AJ1424" s="20"/>
      <c r="AK1424" s="20"/>
      <c r="AL1424" s="20"/>
      <c r="AM1424" s="20"/>
      <c r="AN1424" s="20"/>
      <c r="AO1424" s="20"/>
      <c r="AP1424" s="20"/>
      <c r="AQ1424" s="20"/>
      <c r="AS1424" s="9"/>
      <c r="AT1424" s="9"/>
      <c r="AU1424" s="10"/>
      <c r="AV1424" s="20"/>
      <c r="AW1424" s="20"/>
      <c r="AX1424" s="20"/>
      <c r="AY1424" s="20"/>
      <c r="AZ1424" s="20"/>
      <c r="BA1424" s="20"/>
      <c r="BB1424" s="20"/>
      <c r="BC1424" s="20"/>
      <c r="BE1424" s="20">
        <v>0.48480191256830601</v>
      </c>
      <c r="BF1424" s="9">
        <v>71.8</v>
      </c>
      <c r="BG1424" s="9">
        <v>68.862023055272957</v>
      </c>
      <c r="BH1424" s="9">
        <v>68.131589605249872</v>
      </c>
      <c r="BI1424" s="9">
        <v>45.910238895165335</v>
      </c>
      <c r="BJ1424" s="9">
        <v>69.993972668444684</v>
      </c>
      <c r="BK1424" s="9">
        <v>68.373765204676147</v>
      </c>
      <c r="BL1424" s="9">
        <v>66.92098514730759</v>
      </c>
      <c r="BM1424" s="9">
        <f ca="1"/>
        <v>67.749139839541172</v>
      </c>
      <c r="BN1424" s="9">
        <v>69.951008365076092</v>
      </c>
    </row>
    <row r="1425" spans="1:66" x14ac:dyDescent="0.25">
      <c r="A1425" s="6">
        <v>67.099999999999994</v>
      </c>
      <c r="B1425" s="7" t="b">
        <v>1</v>
      </c>
      <c r="U1425" s="9"/>
      <c r="V1425" s="9"/>
      <c r="W1425" s="10"/>
      <c r="X1425" s="20"/>
      <c r="Y1425" s="20"/>
      <c r="Z1425" s="20"/>
      <c r="AA1425" s="20"/>
      <c r="AB1425" s="20"/>
      <c r="AC1425" s="20"/>
      <c r="AD1425" s="20"/>
      <c r="AE1425" s="20"/>
      <c r="AG1425" s="9"/>
      <c r="AH1425" s="9"/>
      <c r="AI1425" s="10"/>
      <c r="AJ1425" s="20"/>
      <c r="AK1425" s="20"/>
      <c r="AL1425" s="20"/>
      <c r="AM1425" s="20"/>
      <c r="AN1425" s="20"/>
      <c r="AO1425" s="20"/>
      <c r="AP1425" s="20"/>
      <c r="AQ1425" s="20"/>
      <c r="AS1425" s="9"/>
      <c r="AT1425" s="9"/>
      <c r="AU1425" s="10"/>
      <c r="AV1425" s="20"/>
      <c r="AW1425" s="20"/>
      <c r="AX1425" s="20"/>
      <c r="AY1425" s="20"/>
      <c r="AZ1425" s="20"/>
      <c r="BA1425" s="20"/>
      <c r="BB1425" s="20"/>
      <c r="BC1425" s="20"/>
      <c r="BE1425" s="20">
        <v>0.48514344262295084</v>
      </c>
      <c r="BF1425" s="9">
        <v>71.8</v>
      </c>
      <c r="BG1425" s="9">
        <v>68.870182121702669</v>
      </c>
      <c r="BH1425" s="9">
        <v>68.140173814202697</v>
      </c>
      <c r="BI1425" s="9">
        <v>45.956144023965557</v>
      </c>
      <c r="BJ1425" s="9">
        <v>70.001651752900869</v>
      </c>
      <c r="BK1425" s="9">
        <v>68.382212351648633</v>
      </c>
      <c r="BL1425" s="9">
        <v>66.931787642851958</v>
      </c>
      <c r="BM1425" s="9">
        <f ca="1"/>
        <v>67.756484361614767</v>
      </c>
      <c r="BN1425" s="9">
        <v>69.960253960030784</v>
      </c>
    </row>
    <row r="1426" spans="1:66" x14ac:dyDescent="0.25">
      <c r="A1426" s="6">
        <v>66.599999999999994</v>
      </c>
      <c r="B1426" s="7" t="b">
        <v>1</v>
      </c>
      <c r="U1426" s="9"/>
      <c r="V1426" s="9"/>
      <c r="W1426" s="10"/>
      <c r="X1426" s="20"/>
      <c r="Y1426" s="20"/>
      <c r="Z1426" s="20"/>
      <c r="AA1426" s="20"/>
      <c r="AB1426" s="20"/>
      <c r="AC1426" s="20"/>
      <c r="AD1426" s="20"/>
      <c r="AE1426" s="20"/>
      <c r="AG1426" s="9"/>
      <c r="AH1426" s="9"/>
      <c r="AI1426" s="10"/>
      <c r="AJ1426" s="20"/>
      <c r="AK1426" s="20"/>
      <c r="AL1426" s="20"/>
      <c r="AM1426" s="20"/>
      <c r="AN1426" s="20"/>
      <c r="AO1426" s="20"/>
      <c r="AP1426" s="20"/>
      <c r="AQ1426" s="20"/>
      <c r="AS1426" s="9"/>
      <c r="AT1426" s="9"/>
      <c r="AU1426" s="10"/>
      <c r="AV1426" s="20"/>
      <c r="AW1426" s="20"/>
      <c r="AX1426" s="20"/>
      <c r="AY1426" s="20"/>
      <c r="AZ1426" s="20"/>
      <c r="BA1426" s="20"/>
      <c r="BB1426" s="20"/>
      <c r="BC1426" s="20"/>
      <c r="BE1426" s="20">
        <v>0.48548497267759561</v>
      </c>
      <c r="BF1426" s="9">
        <v>71.8</v>
      </c>
      <c r="BG1426" s="9">
        <v>68.878340927779533</v>
      </c>
      <c r="BH1426" s="9">
        <v>68.148758830748321</v>
      </c>
      <c r="BI1426" s="9">
        <v>46.002079614034635</v>
      </c>
      <c r="BJ1426" s="9">
        <v>70.00932910065896</v>
      </c>
      <c r="BK1426" s="9">
        <v>68.390659925481415</v>
      </c>
      <c r="BL1426" s="9">
        <v>66.942586336708274</v>
      </c>
      <c r="BM1426" s="9">
        <f ca="1"/>
        <v>67.763828097941868</v>
      </c>
      <c r="BN1426" s="9">
        <v>69.969497940504922</v>
      </c>
    </row>
    <row r="1427" spans="1:66" x14ac:dyDescent="0.25">
      <c r="A1427" s="6">
        <v>66.7</v>
      </c>
      <c r="B1427" s="7" t="b">
        <v>1</v>
      </c>
      <c r="U1427" s="9"/>
      <c r="V1427" s="9"/>
      <c r="W1427" s="10"/>
      <c r="X1427" s="20"/>
      <c r="Y1427" s="20"/>
      <c r="Z1427" s="20"/>
      <c r="AA1427" s="20"/>
      <c r="AB1427" s="20"/>
      <c r="AC1427" s="20"/>
      <c r="AD1427" s="20"/>
      <c r="AE1427" s="20"/>
      <c r="AG1427" s="9"/>
      <c r="AH1427" s="9"/>
      <c r="AI1427" s="10"/>
      <c r="AJ1427" s="20"/>
      <c r="AK1427" s="20"/>
      <c r="AL1427" s="20"/>
      <c r="AM1427" s="20"/>
      <c r="AN1427" s="20"/>
      <c r="AO1427" s="20"/>
      <c r="AP1427" s="20"/>
      <c r="AQ1427" s="20"/>
      <c r="AS1427" s="9"/>
      <c r="AT1427" s="9"/>
      <c r="AU1427" s="10"/>
      <c r="AV1427" s="20"/>
      <c r="AW1427" s="20"/>
      <c r="AX1427" s="20"/>
      <c r="AY1427" s="20"/>
      <c r="AZ1427" s="20"/>
      <c r="BA1427" s="20"/>
      <c r="BB1427" s="20"/>
      <c r="BC1427" s="20"/>
      <c r="BE1427" s="20">
        <v>0.48582650273224043</v>
      </c>
      <c r="BF1427" s="9">
        <v>71.8</v>
      </c>
      <c r="BG1427" s="9">
        <v>68.886499479507364</v>
      </c>
      <c r="BH1427" s="9">
        <v>68.157344661238071</v>
      </c>
      <c r="BI1427" s="9">
        <v>46.048045705825793</v>
      </c>
      <c r="BJ1427" s="9">
        <v>70.017004717781731</v>
      </c>
      <c r="BK1427" s="9">
        <v>68.399107932346567</v>
      </c>
      <c r="BL1427" s="9">
        <v>66.953381232887509</v>
      </c>
      <c r="BM1427" s="9">
        <f ca="1"/>
        <v>67.771171053101</v>
      </c>
      <c r="BN1427" s="9">
        <v>69.978740311631313</v>
      </c>
    </row>
    <row r="1428" spans="1:66" x14ac:dyDescent="0.25">
      <c r="A1428" s="6">
        <v>67.2</v>
      </c>
      <c r="B1428" s="7" t="b">
        <v>1</v>
      </c>
      <c r="U1428" s="9"/>
      <c r="V1428" s="9"/>
      <c r="W1428" s="10"/>
      <c r="X1428" s="20"/>
      <c r="Y1428" s="20"/>
      <c r="Z1428" s="20"/>
      <c r="AA1428" s="20"/>
      <c r="AB1428" s="20"/>
      <c r="AC1428" s="20"/>
      <c r="AD1428" s="20"/>
      <c r="AE1428" s="20"/>
      <c r="AG1428" s="9"/>
      <c r="AH1428" s="9"/>
      <c r="AI1428" s="10"/>
      <c r="AJ1428" s="20"/>
      <c r="AK1428" s="20"/>
      <c r="AL1428" s="20"/>
      <c r="AM1428" s="20"/>
      <c r="AN1428" s="20"/>
      <c r="AO1428" s="20"/>
      <c r="AP1428" s="20"/>
      <c r="AQ1428" s="20"/>
      <c r="AS1428" s="9"/>
      <c r="AT1428" s="9"/>
      <c r="AU1428" s="10"/>
      <c r="AV1428" s="20"/>
      <c r="AW1428" s="20"/>
      <c r="AX1428" s="20"/>
      <c r="AY1428" s="20"/>
      <c r="AZ1428" s="20"/>
      <c r="BA1428" s="20"/>
      <c r="BB1428" s="20"/>
      <c r="BC1428" s="20"/>
      <c r="BE1428" s="20">
        <v>0.48616803278688525</v>
      </c>
      <c r="BF1428" s="9">
        <v>71.8</v>
      </c>
      <c r="BG1428" s="9">
        <v>68.894657782888729</v>
      </c>
      <c r="BH1428" s="9">
        <v>68.165931312025194</v>
      </c>
      <c r="BI1428" s="9">
        <v>46.094042339872885</v>
      </c>
      <c r="BJ1428" s="9">
        <v>70.024678610326418</v>
      </c>
      <c r="BK1428" s="9">
        <v>68.407556378416842</v>
      </c>
      <c r="BL1428" s="9">
        <v>66.964172335393499</v>
      </c>
      <c r="BM1428" s="9">
        <f ca="1"/>
        <v>67.778513231668242</v>
      </c>
      <c r="BN1428" s="9">
        <v>69.987981078538382</v>
      </c>
    </row>
    <row r="1429" spans="1:66" x14ac:dyDescent="0.25">
      <c r="A1429" s="6">
        <v>66.599999999999994</v>
      </c>
      <c r="B1429" s="7" t="b">
        <v>1</v>
      </c>
      <c r="U1429" s="9"/>
      <c r="V1429" s="9"/>
      <c r="W1429" s="10"/>
      <c r="X1429" s="20"/>
      <c r="Y1429" s="20"/>
      <c r="Z1429" s="20"/>
      <c r="AA1429" s="20"/>
      <c r="AB1429" s="20"/>
      <c r="AC1429" s="20"/>
      <c r="AD1429" s="20"/>
      <c r="AE1429" s="20"/>
      <c r="AG1429" s="9"/>
      <c r="AH1429" s="9"/>
      <c r="AI1429" s="10"/>
      <c r="AJ1429" s="20"/>
      <c r="AK1429" s="20"/>
      <c r="AL1429" s="20"/>
      <c r="AM1429" s="20"/>
      <c r="AN1429" s="20"/>
      <c r="AO1429" s="20"/>
      <c r="AP1429" s="20"/>
      <c r="AQ1429" s="20"/>
      <c r="AS1429" s="9"/>
      <c r="AT1429" s="9"/>
      <c r="AU1429" s="10"/>
      <c r="AV1429" s="20"/>
      <c r="AW1429" s="20"/>
      <c r="AX1429" s="20"/>
      <c r="AY1429" s="20"/>
      <c r="AZ1429" s="20"/>
      <c r="BA1429" s="20"/>
      <c r="BB1429" s="20"/>
      <c r="BC1429" s="20"/>
      <c r="BE1429" s="20">
        <v>0.48650956284153007</v>
      </c>
      <c r="BF1429" s="9">
        <v>71.8</v>
      </c>
      <c r="BG1429" s="9">
        <v>68.90281584392487</v>
      </c>
      <c r="BH1429" s="9">
        <v>68.174518789464713</v>
      </c>
      <c r="BI1429" s="9">
        <v>46.140069556790621</v>
      </c>
      <c r="BJ1429" s="9">
        <v>70.032350784344843</v>
      </c>
      <c r="BK1429" s="9">
        <v>68.416005269865678</v>
      </c>
      <c r="BL1429" s="9">
        <v>66.97495964822312</v>
      </c>
      <c r="BM1429" s="9">
        <f ca="1"/>
        <v>67.785854638217231</v>
      </c>
      <c r="BN1429" s="9">
        <v>69.997220246350224</v>
      </c>
    </row>
    <row r="1430" spans="1:66" x14ac:dyDescent="0.25">
      <c r="A1430" s="6">
        <v>65.7</v>
      </c>
      <c r="B1430" s="7" t="b">
        <v>1</v>
      </c>
      <c r="U1430" s="9"/>
      <c r="V1430" s="9"/>
      <c r="W1430" s="10"/>
      <c r="X1430" s="20"/>
      <c r="Y1430" s="20"/>
      <c r="Z1430" s="20"/>
      <c r="AA1430" s="20"/>
      <c r="AB1430" s="20"/>
      <c r="AC1430" s="20"/>
      <c r="AD1430" s="20"/>
      <c r="AE1430" s="20"/>
      <c r="AG1430" s="9"/>
      <c r="AH1430" s="9"/>
      <c r="AI1430" s="10"/>
      <c r="AJ1430" s="20"/>
      <c r="AK1430" s="20"/>
      <c r="AL1430" s="20"/>
      <c r="AM1430" s="20"/>
      <c r="AN1430" s="20"/>
      <c r="AO1430" s="20"/>
      <c r="AP1430" s="20"/>
      <c r="AQ1430" s="20"/>
      <c r="AS1430" s="9"/>
      <c r="AT1430" s="9"/>
      <c r="AU1430" s="10"/>
      <c r="AV1430" s="20"/>
      <c r="AW1430" s="20"/>
      <c r="AX1430" s="20"/>
      <c r="AY1430" s="20"/>
      <c r="AZ1430" s="20"/>
      <c r="BA1430" s="20"/>
      <c r="BB1430" s="20"/>
      <c r="BC1430" s="20"/>
      <c r="BE1430" s="20">
        <v>0.48685109289617484</v>
      </c>
      <c r="BF1430" s="9">
        <v>71.8</v>
      </c>
      <c r="BG1430" s="9">
        <v>68.910973668615796</v>
      </c>
      <c r="BH1430" s="9">
        <v>68.183107099913499</v>
      </c>
      <c r="BI1430" s="9">
        <v>46.186127397274753</v>
      </c>
      <c r="BJ1430" s="9">
        <v>70.040021245883338</v>
      </c>
      <c r="BK1430" s="9">
        <v>68.424454612867308</v>
      </c>
      <c r="BL1430" s="9">
        <v>66.985743175366167</v>
      </c>
      <c r="BM1430" s="9">
        <f ca="1"/>
        <v>67.793195277319128</v>
      </c>
      <c r="BN1430" s="9">
        <v>70.006457820186625</v>
      </c>
    </row>
    <row r="1431" spans="1:66" x14ac:dyDescent="0.25">
      <c r="A1431" s="6">
        <v>65.3</v>
      </c>
      <c r="B1431" s="7" t="b">
        <v>1</v>
      </c>
      <c r="U1431" s="9"/>
      <c r="V1431" s="9"/>
      <c r="W1431" s="10"/>
      <c r="X1431" s="20"/>
      <c r="Y1431" s="20"/>
      <c r="Z1431" s="20"/>
      <c r="AA1431" s="20"/>
      <c r="AB1431" s="20"/>
      <c r="AC1431" s="20"/>
      <c r="AD1431" s="20"/>
      <c r="AE1431" s="20"/>
      <c r="AG1431" s="9"/>
      <c r="AH1431" s="9"/>
      <c r="AI1431" s="10"/>
      <c r="AJ1431" s="20"/>
      <c r="AK1431" s="20"/>
      <c r="AL1431" s="20"/>
      <c r="AM1431" s="20"/>
      <c r="AN1431" s="20"/>
      <c r="AO1431" s="20"/>
      <c r="AP1431" s="20"/>
      <c r="AQ1431" s="20"/>
      <c r="AS1431" s="9"/>
      <c r="AT1431" s="9"/>
      <c r="AU1431" s="10"/>
      <c r="AV1431" s="20"/>
      <c r="AW1431" s="20"/>
      <c r="AX1431" s="20"/>
      <c r="AY1431" s="20"/>
      <c r="AZ1431" s="20"/>
      <c r="BA1431" s="20"/>
      <c r="BB1431" s="20"/>
      <c r="BC1431" s="20"/>
      <c r="BE1431" s="20">
        <v>0.48719262295081966</v>
      </c>
      <c r="BF1431" s="9">
        <v>71.8</v>
      </c>
      <c r="BG1431" s="9">
        <v>68.919131262960306</v>
      </c>
      <c r="BH1431" s="9">
        <v>68.191696249730384</v>
      </c>
      <c r="BI1431" s="9">
        <v>46.23221590210234</v>
      </c>
      <c r="BJ1431" s="9">
        <v>70.047690000982897</v>
      </c>
      <c r="BK1431" s="9">
        <v>68.432904413596745</v>
      </c>
      <c r="BL1431" s="9">
        <v>66.996522920805518</v>
      </c>
      <c r="BM1431" s="9">
        <f ca="1"/>
        <v>67.800535153542725</v>
      </c>
      <c r="BN1431" s="9">
        <v>70.015693805163011</v>
      </c>
    </row>
    <row r="1432" spans="1:66" x14ac:dyDescent="0.25">
      <c r="A1432" s="6">
        <v>64.900000000000006</v>
      </c>
      <c r="B1432" s="7" t="b">
        <v>1</v>
      </c>
      <c r="U1432" s="9"/>
      <c r="V1432" s="9"/>
      <c r="W1432" s="10"/>
      <c r="X1432" s="20"/>
      <c r="Y1432" s="20"/>
      <c r="Z1432" s="20"/>
      <c r="AA1432" s="20"/>
      <c r="AB1432" s="20"/>
      <c r="AC1432" s="20"/>
      <c r="AD1432" s="20"/>
      <c r="AE1432" s="20"/>
      <c r="AG1432" s="9"/>
      <c r="AH1432" s="9"/>
      <c r="AI1432" s="10"/>
      <c r="AJ1432" s="20"/>
      <c r="AK1432" s="20"/>
      <c r="AL1432" s="20"/>
      <c r="AM1432" s="20"/>
      <c r="AN1432" s="20"/>
      <c r="AO1432" s="20"/>
      <c r="AP1432" s="20"/>
      <c r="AQ1432" s="20"/>
      <c r="AS1432" s="9"/>
      <c r="AT1432" s="9"/>
      <c r="AU1432" s="10"/>
      <c r="AV1432" s="20"/>
      <c r="AW1432" s="20"/>
      <c r="AX1432" s="20"/>
      <c r="AY1432" s="20"/>
      <c r="AZ1432" s="20"/>
      <c r="BA1432" s="20"/>
      <c r="BB1432" s="20"/>
      <c r="BC1432" s="20"/>
      <c r="BE1432" s="20">
        <v>0.48753415300546449</v>
      </c>
      <c r="BF1432" s="9">
        <v>71.900000000000006</v>
      </c>
      <c r="BG1432" s="9">
        <v>68.927288632956021</v>
      </c>
      <c r="BH1432" s="9">
        <v>68.200286245276061</v>
      </c>
      <c r="BI1432" s="9">
        <v>46.278335112131955</v>
      </c>
      <c r="BJ1432" s="9">
        <v>70.05535705567911</v>
      </c>
      <c r="BK1432" s="9">
        <v>68.441354678229843</v>
      </c>
      <c r="BL1432" s="9">
        <v>67.007298888516999</v>
      </c>
      <c r="BM1432" s="9">
        <f ca="1"/>
        <v>67.807874271454395</v>
      </c>
      <c r="BN1432" s="9">
        <v>70.024928206390626</v>
      </c>
    </row>
    <row r="1433" spans="1:66" x14ac:dyDescent="0.25">
      <c r="A1433" s="6">
        <v>64.400000000000006</v>
      </c>
      <c r="B1433" s="7" t="b">
        <v>1</v>
      </c>
      <c r="U1433" s="9"/>
      <c r="V1433" s="9"/>
      <c r="W1433" s="10"/>
      <c r="X1433" s="20"/>
      <c r="Y1433" s="20"/>
      <c r="Z1433" s="20"/>
      <c r="AA1433" s="20"/>
      <c r="AB1433" s="20"/>
      <c r="AC1433" s="20"/>
      <c r="AD1433" s="20"/>
      <c r="AE1433" s="20"/>
      <c r="AG1433" s="9"/>
      <c r="AH1433" s="9"/>
      <c r="AI1433" s="10"/>
      <c r="AJ1433" s="20"/>
      <c r="AK1433" s="20"/>
      <c r="AL1433" s="20"/>
      <c r="AM1433" s="20"/>
      <c r="AN1433" s="20"/>
      <c r="AO1433" s="20"/>
      <c r="AP1433" s="20"/>
      <c r="AQ1433" s="20"/>
      <c r="AS1433" s="9"/>
      <c r="AT1433" s="9"/>
      <c r="AU1433" s="10"/>
      <c r="AV1433" s="20"/>
      <c r="AW1433" s="20"/>
      <c r="AX1433" s="20"/>
      <c r="AY1433" s="20"/>
      <c r="AZ1433" s="20"/>
      <c r="BA1433" s="20"/>
      <c r="BB1433" s="20"/>
      <c r="BC1433" s="20"/>
      <c r="BE1433" s="20">
        <v>0.48787568306010931</v>
      </c>
      <c r="BF1433" s="9">
        <v>71.900000000000006</v>
      </c>
      <c r="BG1433" s="9">
        <v>68.935445784599395</v>
      </c>
      <c r="BH1433" s="9">
        <v>68.208877092913184</v>
      </c>
      <c r="BI1433" s="9">
        <v>46.324485068303879</v>
      </c>
      <c r="BJ1433" s="9">
        <v>70.063022416002283</v>
      </c>
      <c r="BK1433" s="9">
        <v>68.449805412943235</v>
      </c>
      <c r="BL1433" s="9">
        <v>67.018071082469547</v>
      </c>
      <c r="BM1433" s="9">
        <f ca="1"/>
        <v>67.815212635618181</v>
      </c>
      <c r="BN1433" s="9">
        <v>70.034161028976413</v>
      </c>
    </row>
    <row r="1434" spans="1:66" x14ac:dyDescent="0.25">
      <c r="A1434" s="6">
        <v>64</v>
      </c>
      <c r="B1434" s="7" t="b">
        <v>1</v>
      </c>
      <c r="U1434" s="9"/>
      <c r="V1434" s="9"/>
      <c r="W1434" s="10"/>
      <c r="X1434" s="20"/>
      <c r="Y1434" s="20"/>
      <c r="Z1434" s="20"/>
      <c r="AA1434" s="20"/>
      <c r="AB1434" s="20"/>
      <c r="AC1434" s="20"/>
      <c r="AD1434" s="20"/>
      <c r="AE1434" s="20"/>
      <c r="AG1434" s="9"/>
      <c r="AH1434" s="9"/>
      <c r="AI1434" s="10"/>
      <c r="AJ1434" s="20"/>
      <c r="AK1434" s="20"/>
      <c r="AL1434" s="20"/>
      <c r="AM1434" s="20"/>
      <c r="AN1434" s="20"/>
      <c r="AO1434" s="20"/>
      <c r="AP1434" s="20"/>
      <c r="AQ1434" s="20"/>
      <c r="AS1434" s="9"/>
      <c r="AT1434" s="9"/>
      <c r="AU1434" s="10"/>
      <c r="AV1434" s="20"/>
      <c r="AW1434" s="20"/>
      <c r="AX1434" s="20"/>
      <c r="AY1434" s="20"/>
      <c r="AZ1434" s="20"/>
      <c r="BA1434" s="20"/>
      <c r="BB1434" s="20"/>
      <c r="BC1434" s="20"/>
      <c r="BE1434" s="20">
        <v>0.48821721311475408</v>
      </c>
      <c r="BF1434" s="9">
        <v>71.900000000000006</v>
      </c>
      <c r="BG1434" s="9">
        <v>68.94360272388576</v>
      </c>
      <c r="BH1434" s="9">
        <v>68.217468799006497</v>
      </c>
      <c r="BI1434" s="9">
        <v>46.370665811640301</v>
      </c>
      <c r="BJ1434" s="9">
        <v>70.070686087977379</v>
      </c>
      <c r="BK1434" s="9">
        <v>68.458256623914508</v>
      </c>
      <c r="BL1434" s="9">
        <v>67.028839506625076</v>
      </c>
      <c r="BM1434" s="9">
        <f ca="1"/>
        <v>67.822550250595739</v>
      </c>
      <c r="BN1434" s="9">
        <v>70.043392278023077</v>
      </c>
    </row>
    <row r="1435" spans="1:66" x14ac:dyDescent="0.25">
      <c r="A1435" s="6">
        <v>63.6</v>
      </c>
      <c r="B1435" s="7" t="b">
        <v>1</v>
      </c>
      <c r="U1435" s="9"/>
      <c r="V1435" s="9"/>
      <c r="W1435" s="10"/>
      <c r="X1435" s="20"/>
      <c r="Y1435" s="20"/>
      <c r="Z1435" s="20"/>
      <c r="AA1435" s="20"/>
      <c r="AB1435" s="20"/>
      <c r="AC1435" s="20"/>
      <c r="AD1435" s="20"/>
      <c r="AE1435" s="20"/>
      <c r="AG1435" s="9"/>
      <c r="AH1435" s="9"/>
      <c r="AI1435" s="10"/>
      <c r="AJ1435" s="20"/>
      <c r="AK1435" s="20"/>
      <c r="AL1435" s="20"/>
      <c r="AM1435" s="20"/>
      <c r="AN1435" s="20"/>
      <c r="AO1435" s="20"/>
      <c r="AP1435" s="20"/>
      <c r="AQ1435" s="20"/>
      <c r="AS1435" s="9"/>
      <c r="AT1435" s="9"/>
      <c r="AU1435" s="10"/>
      <c r="AV1435" s="20"/>
      <c r="AW1435" s="20"/>
      <c r="AX1435" s="20"/>
      <c r="AY1435" s="20"/>
      <c r="AZ1435" s="20"/>
      <c r="BA1435" s="20"/>
      <c r="BB1435" s="20"/>
      <c r="BC1435" s="20"/>
      <c r="BE1435" s="20">
        <v>0.4885587431693989</v>
      </c>
      <c r="BF1435" s="9">
        <v>71.900000000000006</v>
      </c>
      <c r="BG1435" s="9">
        <v>68.951759456809384</v>
      </c>
      <c r="BH1435" s="9">
        <v>68.226061369922689</v>
      </c>
      <c r="BI1435" s="9">
        <v>46.416877383245598</v>
      </c>
      <c r="BJ1435" s="9">
        <v>70.078348077624128</v>
      </c>
      <c r="BK1435" s="9">
        <v>68.46670831732213</v>
      </c>
      <c r="BL1435" s="9">
        <v>67.039604164938623</v>
      </c>
      <c r="BM1435" s="9">
        <f ca="1"/>
        <v>67.829887120946481</v>
      </c>
      <c r="BN1435" s="9">
        <v>70.052621958629189</v>
      </c>
    </row>
    <row r="1436" spans="1:66" x14ac:dyDescent="0.25">
      <c r="A1436" s="6">
        <v>63.1</v>
      </c>
      <c r="B1436" s="7" t="b">
        <v>1</v>
      </c>
      <c r="U1436" s="9"/>
      <c r="V1436" s="9"/>
      <c r="W1436" s="10"/>
      <c r="X1436" s="20"/>
      <c r="Y1436" s="20"/>
      <c r="Z1436" s="20"/>
      <c r="AA1436" s="20"/>
      <c r="AB1436" s="20"/>
      <c r="AC1436" s="20"/>
      <c r="AD1436" s="20"/>
      <c r="AE1436" s="20"/>
      <c r="AG1436" s="9"/>
      <c r="AH1436" s="9"/>
      <c r="AI1436" s="10"/>
      <c r="AJ1436" s="20"/>
      <c r="AK1436" s="20"/>
      <c r="AL1436" s="20"/>
      <c r="AM1436" s="20"/>
      <c r="AN1436" s="20"/>
      <c r="AO1436" s="20"/>
      <c r="AP1436" s="20"/>
      <c r="AQ1436" s="20"/>
      <c r="AS1436" s="9"/>
      <c r="AT1436" s="9"/>
      <c r="AU1436" s="10"/>
      <c r="AV1436" s="20"/>
      <c r="AW1436" s="20"/>
      <c r="AX1436" s="20"/>
      <c r="AY1436" s="20"/>
      <c r="AZ1436" s="20"/>
      <c r="BA1436" s="20"/>
      <c r="BB1436" s="20"/>
      <c r="BC1436" s="20"/>
      <c r="BE1436" s="20">
        <v>0.48890027322404372</v>
      </c>
      <c r="BF1436" s="9">
        <v>71.900000000000006</v>
      </c>
      <c r="BG1436" s="9">
        <v>68.959915989363424</v>
      </c>
      <c r="BH1436" s="9">
        <v>68.234654812030584</v>
      </c>
      <c r="BI1436" s="9">
        <v>46.463119824306489</v>
      </c>
      <c r="BJ1436" s="9">
        <v>70.086008390956977</v>
      </c>
      <c r="BK1436" s="9">
        <v>68.475160499345506</v>
      </c>
      <c r="BL1436" s="9">
        <v>67.050365061358306</v>
      </c>
      <c r="BM1436" s="9">
        <f ca="1"/>
        <v>67.837223251227428</v>
      </c>
      <c r="BN1436" s="9">
        <v>70.061850075889041</v>
      </c>
    </row>
    <row r="1437" spans="1:66" x14ac:dyDescent="0.25">
      <c r="A1437" s="6">
        <v>62.6</v>
      </c>
      <c r="B1437" s="7" t="b">
        <v>1</v>
      </c>
      <c r="U1437" s="9"/>
      <c r="V1437" s="9"/>
      <c r="W1437" s="10"/>
      <c r="X1437" s="20"/>
      <c r="Y1437" s="20"/>
      <c r="Z1437" s="20"/>
      <c r="AA1437" s="20"/>
      <c r="AB1437" s="20"/>
      <c r="AC1437" s="20"/>
      <c r="AD1437" s="20"/>
      <c r="AE1437" s="20"/>
      <c r="AG1437" s="9"/>
      <c r="AH1437" s="9"/>
      <c r="AI1437" s="10"/>
      <c r="AJ1437" s="20"/>
      <c r="AK1437" s="20"/>
      <c r="AL1437" s="20"/>
      <c r="AM1437" s="20"/>
      <c r="AN1437" s="20"/>
      <c r="AO1437" s="20"/>
      <c r="AP1437" s="20"/>
      <c r="AQ1437" s="20"/>
      <c r="AS1437" s="9"/>
      <c r="AT1437" s="9"/>
      <c r="AU1437" s="10"/>
      <c r="AV1437" s="20"/>
      <c r="AW1437" s="20"/>
      <c r="AX1437" s="20"/>
      <c r="AY1437" s="20"/>
      <c r="AZ1437" s="20"/>
      <c r="BA1437" s="20"/>
      <c r="BB1437" s="20"/>
      <c r="BC1437" s="20"/>
      <c r="BE1437" s="20">
        <v>0.48924180327868855</v>
      </c>
      <c r="BF1437" s="9">
        <v>71.900000000000006</v>
      </c>
      <c r="BG1437" s="9">
        <v>68.968072327540057</v>
      </c>
      <c r="BH1437" s="9">
        <v>68.243249131701063</v>
      </c>
      <c r="BI1437" s="9">
        <v>46.509393176092324</v>
      </c>
      <c r="BJ1437" s="9">
        <v>70.093667033985241</v>
      </c>
      <c r="BK1437" s="9">
        <v>68.483613176165036</v>
      </c>
      <c r="BL1437" s="9">
        <v>67.061122199825334</v>
      </c>
      <c r="BM1437" s="9">
        <f ca="1"/>
        <v>67.844558645993388</v>
      </c>
      <c r="BN1437" s="9">
        <v>70.07107663489289</v>
      </c>
    </row>
    <row r="1438" spans="1:66" x14ac:dyDescent="0.25">
      <c r="A1438" s="6">
        <v>62.1</v>
      </c>
      <c r="B1438" s="7" t="b">
        <v>1</v>
      </c>
      <c r="U1438" s="9"/>
      <c r="V1438" s="9"/>
      <c r="W1438" s="10"/>
      <c r="X1438" s="20"/>
      <c r="Y1438" s="20"/>
      <c r="Z1438" s="20"/>
      <c r="AA1438" s="20"/>
      <c r="AB1438" s="20"/>
      <c r="AC1438" s="20"/>
      <c r="AD1438" s="20"/>
      <c r="AE1438" s="20"/>
      <c r="AG1438" s="9"/>
      <c r="AH1438" s="9"/>
      <c r="AI1438" s="10"/>
      <c r="AJ1438" s="20"/>
      <c r="AK1438" s="20"/>
      <c r="AL1438" s="20"/>
      <c r="AM1438" s="20"/>
      <c r="AN1438" s="20"/>
      <c r="AO1438" s="20"/>
      <c r="AP1438" s="20"/>
      <c r="AQ1438" s="20"/>
      <c r="AS1438" s="9"/>
      <c r="AT1438" s="9"/>
      <c r="AU1438" s="10"/>
      <c r="AV1438" s="20"/>
      <c r="AW1438" s="20"/>
      <c r="AX1438" s="20"/>
      <c r="AY1438" s="20"/>
      <c r="AZ1438" s="20"/>
      <c r="BA1438" s="20"/>
      <c r="BB1438" s="20"/>
      <c r="BC1438" s="20"/>
      <c r="BE1438" s="20">
        <v>0.48958333333333331</v>
      </c>
      <c r="BF1438" s="9">
        <v>71.900000000000006</v>
      </c>
      <c r="BG1438" s="9">
        <v>68.976228477330437</v>
      </c>
      <c r="BH1438" s="9">
        <v>68.251844335307027</v>
      </c>
      <c r="BI1438" s="9">
        <v>46.555697479955228</v>
      </c>
      <c r="BJ1438" s="9">
        <v>70.101324012712993</v>
      </c>
      <c r="BK1438" s="9">
        <v>68.492066353962116</v>
      </c>
      <c r="BL1438" s="9">
        <v>67.071875584274068</v>
      </c>
      <c r="BM1438" s="9">
        <f ca="1"/>
        <v>67.851893309796864</v>
      </c>
      <c r="BN1438" s="9">
        <v>70.080301640726759</v>
      </c>
    </row>
    <row r="1439" spans="1:66" x14ac:dyDescent="0.25">
      <c r="A1439" s="6">
        <v>61.5</v>
      </c>
      <c r="B1439" s="7" t="b">
        <v>1</v>
      </c>
      <c r="U1439" s="9"/>
      <c r="V1439" s="9"/>
      <c r="W1439" s="10"/>
      <c r="X1439" s="20"/>
      <c r="Y1439" s="20"/>
      <c r="Z1439" s="20"/>
      <c r="AA1439" s="20"/>
      <c r="AB1439" s="20"/>
      <c r="AC1439" s="20"/>
      <c r="AD1439" s="20"/>
      <c r="AE1439" s="20"/>
      <c r="AG1439" s="9"/>
      <c r="AH1439" s="9"/>
      <c r="AI1439" s="10"/>
      <c r="AJ1439" s="20"/>
      <c r="AK1439" s="20"/>
      <c r="AL1439" s="20"/>
      <c r="AM1439" s="20"/>
      <c r="AN1439" s="20"/>
      <c r="AO1439" s="20"/>
      <c r="AP1439" s="20"/>
      <c r="AQ1439" s="20"/>
      <c r="AS1439" s="9"/>
      <c r="AT1439" s="9"/>
      <c r="AU1439" s="10"/>
      <c r="AV1439" s="20"/>
      <c r="AW1439" s="20"/>
      <c r="AX1439" s="20"/>
      <c r="AY1439" s="20"/>
      <c r="AZ1439" s="20"/>
      <c r="BA1439" s="20"/>
      <c r="BB1439" s="20"/>
      <c r="BC1439" s="20"/>
      <c r="BE1439" s="20">
        <v>0.48992486338797814</v>
      </c>
      <c r="BF1439" s="9">
        <v>71.900000000000006</v>
      </c>
      <c r="BG1439" s="9">
        <v>68.984384444724739</v>
      </c>
      <c r="BH1439" s="9">
        <v>68.260440429223749</v>
      </c>
      <c r="BI1439" s="9">
        <v>46.602032777330407</v>
      </c>
      <c r="BJ1439" s="9">
        <v>70.108979333139217</v>
      </c>
      <c r="BK1439" s="9">
        <v>68.500520038919205</v>
      </c>
      <c r="BL1439" s="9">
        <v>67.082625218631975</v>
      </c>
      <c r="BM1439" s="9">
        <f ca="1"/>
        <v>67.859227247188215</v>
      </c>
      <c r="BN1439" s="9">
        <v>70.089525098472649</v>
      </c>
    </row>
    <row r="1440" spans="1:66" x14ac:dyDescent="0.25">
      <c r="A1440" s="6">
        <v>61</v>
      </c>
      <c r="B1440" s="7" t="b">
        <v>1</v>
      </c>
      <c r="U1440" s="9"/>
      <c r="V1440" s="9"/>
      <c r="W1440" s="10"/>
      <c r="X1440" s="20"/>
      <c r="Y1440" s="20"/>
      <c r="Z1440" s="20"/>
      <c r="AA1440" s="20"/>
      <c r="AB1440" s="20"/>
      <c r="AC1440" s="20"/>
      <c r="AD1440" s="20"/>
      <c r="AE1440" s="20"/>
      <c r="AG1440" s="9"/>
      <c r="AH1440" s="9"/>
      <c r="AI1440" s="10"/>
      <c r="AJ1440" s="20"/>
      <c r="AK1440" s="20"/>
      <c r="AL1440" s="20"/>
      <c r="AM1440" s="20"/>
      <c r="AN1440" s="20"/>
      <c r="AO1440" s="20"/>
      <c r="AP1440" s="20"/>
      <c r="AQ1440" s="20"/>
      <c r="AS1440" s="9"/>
      <c r="AT1440" s="9"/>
      <c r="AU1440" s="10"/>
      <c r="AV1440" s="20"/>
      <c r="AW1440" s="20"/>
      <c r="AX1440" s="20"/>
      <c r="AY1440" s="20"/>
      <c r="AZ1440" s="20"/>
      <c r="BA1440" s="20"/>
      <c r="BB1440" s="20"/>
      <c r="BC1440" s="20"/>
      <c r="BE1440" s="20">
        <v>0.49026639344262296</v>
      </c>
      <c r="BF1440" s="9">
        <v>71.900000000000006</v>
      </c>
      <c r="BG1440" s="9">
        <v>68.992540235712241</v>
      </c>
      <c r="BH1440" s="9">
        <v>68.269037419828479</v>
      </c>
      <c r="BI1440" s="9">
        <v>46.648399109736296</v>
      </c>
      <c r="BJ1440" s="9">
        <v>70.116633001257767</v>
      </c>
      <c r="BK1440" s="9">
        <v>68.508974237219789</v>
      </c>
      <c r="BL1440" s="9">
        <v>67.093371106819703</v>
      </c>
      <c r="BM1440" s="9">
        <f ca="1"/>
        <v>67.866560462715483</v>
      </c>
      <c r="BN1440" s="9">
        <v>70.098747013208424</v>
      </c>
    </row>
    <row r="1441" spans="1:66" x14ac:dyDescent="0.25">
      <c r="A1441" s="6">
        <v>64</v>
      </c>
      <c r="B1441" s="7" t="b">
        <v>1</v>
      </c>
      <c r="U1441" s="9"/>
      <c r="V1441" s="9"/>
      <c r="W1441" s="10"/>
      <c r="X1441" s="20"/>
      <c r="Y1441" s="20"/>
      <c r="Z1441" s="20"/>
      <c r="AA1441" s="20"/>
      <c r="AB1441" s="20"/>
      <c r="AC1441" s="20"/>
      <c r="AD1441" s="20"/>
      <c r="AE1441" s="20"/>
      <c r="AG1441" s="9"/>
      <c r="AH1441" s="9"/>
      <c r="AI1441" s="10"/>
      <c r="AJ1441" s="20"/>
      <c r="AK1441" s="20"/>
      <c r="AL1441" s="20"/>
      <c r="AM1441" s="20"/>
      <c r="AN1441" s="20"/>
      <c r="AO1441" s="20"/>
      <c r="AP1441" s="20"/>
      <c r="AQ1441" s="20"/>
      <c r="AS1441" s="9"/>
      <c r="AT1441" s="9"/>
      <c r="AU1441" s="10"/>
      <c r="AV1441" s="20"/>
      <c r="AW1441" s="20"/>
      <c r="AX1441" s="20"/>
      <c r="AY1441" s="20"/>
      <c r="AZ1441" s="20"/>
      <c r="BA1441" s="20"/>
      <c r="BB1441" s="20"/>
      <c r="BC1441" s="20"/>
      <c r="BE1441" s="20">
        <v>0.49060792349726778</v>
      </c>
      <c r="BF1441" s="9">
        <v>71.900000000000006</v>
      </c>
      <c r="BG1441" s="9">
        <v>69.000695856281268</v>
      </c>
      <c r="BH1441" s="9">
        <v>68.27763531350088</v>
      </c>
      <c r="BI1441" s="9">
        <v>46.694796518774794</v>
      </c>
      <c r="BJ1441" s="9">
        <v>70.124285023057425</v>
      </c>
      <c r="BK1441" s="9">
        <v>68.517428955048473</v>
      </c>
      <c r="BL1441" s="9">
        <v>67.104113252751063</v>
      </c>
      <c r="BM1441" s="9">
        <f ca="1"/>
        <v>67.873892960924579</v>
      </c>
      <c r="BN1441" s="9">
        <v>70.1079673900079</v>
      </c>
    </row>
    <row r="1442" spans="1:66" x14ac:dyDescent="0.25">
      <c r="A1442" s="6">
        <v>59.8</v>
      </c>
      <c r="B1442" s="7" t="b">
        <v>1</v>
      </c>
      <c r="U1442" s="9"/>
      <c r="V1442" s="9"/>
      <c r="W1442" s="10"/>
      <c r="X1442" s="20"/>
      <c r="Y1442" s="20"/>
      <c r="Z1442" s="20"/>
      <c r="AA1442" s="20"/>
      <c r="AB1442" s="20"/>
      <c r="AC1442" s="20"/>
      <c r="AD1442" s="20"/>
      <c r="AE1442" s="20"/>
      <c r="AG1442" s="9"/>
      <c r="AH1442" s="9"/>
      <c r="AI1442" s="10"/>
      <c r="AJ1442" s="20"/>
      <c r="AK1442" s="20"/>
      <c r="AL1442" s="20"/>
      <c r="AM1442" s="20"/>
      <c r="AN1442" s="20"/>
      <c r="AO1442" s="20"/>
      <c r="AP1442" s="20"/>
      <c r="AQ1442" s="20"/>
      <c r="AS1442" s="9"/>
      <c r="AT1442" s="9"/>
      <c r="AU1442" s="10"/>
      <c r="AV1442" s="20"/>
      <c r="AW1442" s="20"/>
      <c r="AX1442" s="20"/>
      <c r="AY1442" s="20"/>
      <c r="AZ1442" s="20"/>
      <c r="BA1442" s="20"/>
      <c r="BB1442" s="20"/>
      <c r="BC1442" s="20"/>
      <c r="BE1442" s="20">
        <v>0.49094945355191255</v>
      </c>
      <c r="BF1442" s="9">
        <v>71.900000000000006</v>
      </c>
      <c r="BG1442" s="9">
        <v>69.008851312419296</v>
      </c>
      <c r="BH1442" s="9">
        <v>68.286234116622808</v>
      </c>
      <c r="BI1442" s="9">
        <v>46.74122504613154</v>
      </c>
      <c r="BJ1442" s="9">
        <v>70.131935404521926</v>
      </c>
      <c r="BK1442" s="9">
        <v>68.525884198591029</v>
      </c>
      <c r="BL1442" s="9">
        <v>67.114851660333045</v>
      </c>
      <c r="BM1442" s="9">
        <f ca="1"/>
        <v>67.881224746359251</v>
      </c>
      <c r="BN1442" s="9">
        <v>70.11718623394087</v>
      </c>
    </row>
    <row r="1443" spans="1:66" x14ac:dyDescent="0.25">
      <c r="A1443" s="6">
        <v>59.3</v>
      </c>
      <c r="B1443" s="7" t="b">
        <v>1</v>
      </c>
      <c r="U1443" s="9"/>
      <c r="V1443" s="9"/>
      <c r="W1443" s="10"/>
      <c r="X1443" s="20"/>
      <c r="Y1443" s="20"/>
      <c r="Z1443" s="20"/>
      <c r="AA1443" s="20"/>
      <c r="AB1443" s="20"/>
      <c r="AC1443" s="20"/>
      <c r="AD1443" s="20"/>
      <c r="AE1443" s="20"/>
      <c r="AG1443" s="9"/>
      <c r="AH1443" s="9"/>
      <c r="AI1443" s="10"/>
      <c r="AJ1443" s="20"/>
      <c r="AK1443" s="20"/>
      <c r="AL1443" s="20"/>
      <c r="AM1443" s="20"/>
      <c r="AN1443" s="20"/>
      <c r="AO1443" s="20"/>
      <c r="AP1443" s="20"/>
      <c r="AQ1443" s="20"/>
      <c r="AS1443" s="9"/>
      <c r="AT1443" s="9"/>
      <c r="AU1443" s="10"/>
      <c r="AV1443" s="20"/>
      <c r="AW1443" s="20"/>
      <c r="AX1443" s="20"/>
      <c r="AY1443" s="20"/>
      <c r="AZ1443" s="20"/>
      <c r="BA1443" s="20"/>
      <c r="BB1443" s="20"/>
      <c r="BC1443" s="20"/>
      <c r="BE1443" s="20">
        <v>0.49129098360655737</v>
      </c>
      <c r="BF1443" s="9">
        <v>71.900000000000006</v>
      </c>
      <c r="BG1443" s="9">
        <v>69.017006610112972</v>
      </c>
      <c r="BH1443" s="9">
        <v>68.294833835578373</v>
      </c>
      <c r="BI1443" s="9">
        <v>46.787684733576107</v>
      </c>
      <c r="BJ1443" s="9">
        <v>70.13958415162999</v>
      </c>
      <c r="BK1443" s="9">
        <v>68.534339974034353</v>
      </c>
      <c r="BL1443" s="9">
        <v>67.12558633346589</v>
      </c>
      <c r="BM1443" s="9">
        <f ca="1"/>
        <v>67.888555823561092</v>
      </c>
      <c r="BN1443" s="9">
        <v>70.126403550073121</v>
      </c>
    </row>
    <row r="1444" spans="1:66" x14ac:dyDescent="0.25">
      <c r="A1444" s="6">
        <v>58.7</v>
      </c>
      <c r="B1444" s="7" t="b">
        <v>1</v>
      </c>
      <c r="U1444" s="9"/>
      <c r="V1444" s="9"/>
      <c r="W1444" s="10"/>
      <c r="X1444" s="20"/>
      <c r="Y1444" s="20"/>
      <c r="Z1444" s="20"/>
      <c r="AA1444" s="20"/>
      <c r="AB1444" s="20"/>
      <c r="AC1444" s="20"/>
      <c r="AD1444" s="20"/>
      <c r="AE1444" s="20"/>
      <c r="AG1444" s="9"/>
      <c r="AH1444" s="9"/>
      <c r="AI1444" s="10"/>
      <c r="AJ1444" s="20"/>
      <c r="AK1444" s="20"/>
      <c r="AL1444" s="20"/>
      <c r="AM1444" s="20"/>
      <c r="AN1444" s="20"/>
      <c r="AO1444" s="20"/>
      <c r="AP1444" s="20"/>
      <c r="AQ1444" s="20"/>
      <c r="AS1444" s="9"/>
      <c r="AT1444" s="9"/>
      <c r="AU1444" s="10"/>
      <c r="AV1444" s="20"/>
      <c r="AW1444" s="20"/>
      <c r="AX1444" s="20"/>
      <c r="AY1444" s="20"/>
      <c r="AZ1444" s="20"/>
      <c r="BA1444" s="20"/>
      <c r="BB1444" s="20"/>
      <c r="BC1444" s="20"/>
      <c r="BE1444" s="20">
        <v>0.4916325136612022</v>
      </c>
      <c r="BF1444" s="9">
        <v>71.900000000000006</v>
      </c>
      <c r="BG1444" s="9">
        <v>69.02516175534808</v>
      </c>
      <c r="BH1444" s="9">
        <v>68.303434476753978</v>
      </c>
      <c r="BI1444" s="9">
        <v>46.834175622962206</v>
      </c>
      <c r="BJ1444" s="9">
        <v>70.147231270355363</v>
      </c>
      <c r="BK1444" s="9">
        <v>68.54279628756656</v>
      </c>
      <c r="BL1444" s="9">
        <v>67.136317276042988</v>
      </c>
      <c r="BM1444" s="9">
        <f ca="1"/>
        <v>67.895886197069558</v>
      </c>
      <c r="BN1444" s="9">
        <v>70.135619343466445</v>
      </c>
    </row>
    <row r="1445" spans="1:66" x14ac:dyDescent="0.25">
      <c r="A1445" s="6">
        <v>58.1</v>
      </c>
      <c r="B1445" s="7" t="b">
        <v>1</v>
      </c>
      <c r="U1445" s="9"/>
      <c r="V1445" s="9"/>
      <c r="W1445" s="10"/>
      <c r="X1445" s="20"/>
      <c r="Y1445" s="20"/>
      <c r="Z1445" s="20"/>
      <c r="AA1445" s="20"/>
      <c r="AB1445" s="20"/>
      <c r="AC1445" s="20"/>
      <c r="AD1445" s="20"/>
      <c r="AE1445" s="20"/>
      <c r="AG1445" s="9"/>
      <c r="AH1445" s="9"/>
      <c r="AI1445" s="10"/>
      <c r="AJ1445" s="20"/>
      <c r="AK1445" s="20"/>
      <c r="AL1445" s="20"/>
      <c r="AM1445" s="20"/>
      <c r="AN1445" s="20"/>
      <c r="AO1445" s="20"/>
      <c r="AP1445" s="20"/>
      <c r="AQ1445" s="20"/>
      <c r="AS1445" s="9"/>
      <c r="AT1445" s="9"/>
      <c r="AU1445" s="10"/>
      <c r="AV1445" s="20"/>
      <c r="AW1445" s="20"/>
      <c r="AX1445" s="20"/>
      <c r="AY1445" s="20"/>
      <c r="AZ1445" s="20"/>
      <c r="BA1445" s="20"/>
      <c r="BB1445" s="20"/>
      <c r="BC1445" s="20"/>
      <c r="BE1445" s="20">
        <v>0.49197404371584702</v>
      </c>
      <c r="BF1445" s="9">
        <v>71.900000000000006</v>
      </c>
      <c r="BG1445" s="9">
        <v>69.033316754109677</v>
      </c>
      <c r="BH1445" s="9">
        <v>68.312036046538466</v>
      </c>
      <c r="BI1445" s="9">
        <v>46.880697756227939</v>
      </c>
      <c r="BJ1445" s="9">
        <v>70.15487676666686</v>
      </c>
      <c r="BK1445" s="9">
        <v>68.55125314537699</v>
      </c>
      <c r="BL1445" s="9">
        <v>67.147044491951036</v>
      </c>
      <c r="BM1445" s="9">
        <f ca="1"/>
        <v>67.903215871422034</v>
      </c>
      <c r="BN1445" s="9">
        <v>70.144833619178655</v>
      </c>
    </row>
    <row r="1446" spans="1:66" x14ac:dyDescent="0.25">
      <c r="A1446" s="6">
        <v>74.599999999999994</v>
      </c>
      <c r="B1446" s="7" t="b">
        <v>1</v>
      </c>
      <c r="U1446" s="9"/>
      <c r="V1446" s="9"/>
      <c r="W1446" s="10"/>
      <c r="X1446" s="20"/>
      <c r="Y1446" s="20"/>
      <c r="Z1446" s="20"/>
      <c r="AA1446" s="20"/>
      <c r="AB1446" s="20"/>
      <c r="AC1446" s="20"/>
      <c r="AD1446" s="20"/>
      <c r="AE1446" s="20"/>
      <c r="AG1446" s="9"/>
      <c r="AH1446" s="9"/>
      <c r="AI1446" s="10"/>
      <c r="AJ1446" s="20"/>
      <c r="AK1446" s="20"/>
      <c r="AL1446" s="20"/>
      <c r="AM1446" s="20"/>
      <c r="AN1446" s="20"/>
      <c r="AO1446" s="20"/>
      <c r="AP1446" s="20"/>
      <c r="AQ1446" s="20"/>
      <c r="AS1446" s="9"/>
      <c r="AT1446" s="9"/>
      <c r="AU1446" s="10"/>
      <c r="AV1446" s="20"/>
      <c r="AW1446" s="20"/>
      <c r="AX1446" s="20"/>
      <c r="AY1446" s="20"/>
      <c r="AZ1446" s="20"/>
      <c r="BA1446" s="20"/>
      <c r="BB1446" s="20"/>
      <c r="BC1446" s="20"/>
      <c r="BE1446" s="20">
        <v>0.49231557377049179</v>
      </c>
      <c r="BF1446" s="9">
        <v>72</v>
      </c>
      <c r="BG1446" s="9">
        <v>69.041471612382011</v>
      </c>
      <c r="BH1446" s="9">
        <v>68.320638551323057</v>
      </c>
      <c r="BI1446" s="9">
        <v>46.927251175395988</v>
      </c>
      <c r="BJ1446" s="9">
        <v>70.162520646528307</v>
      </c>
      <c r="BK1446" s="9">
        <v>68.559710553656245</v>
      </c>
      <c r="BL1446" s="9">
        <v>67.157767985069952</v>
      </c>
      <c r="BM1446" s="9">
        <f ca="1"/>
        <v>67.910544851153801</v>
      </c>
      <c r="BN1446" s="9">
        <v>70.154046382263658</v>
      </c>
    </row>
    <row r="1447" spans="1:66" x14ac:dyDescent="0.25">
      <c r="A1447" s="6">
        <v>74.400000000000006</v>
      </c>
      <c r="B1447" s="7" t="b">
        <v>1</v>
      </c>
      <c r="U1447" s="9"/>
      <c r="V1447" s="9"/>
      <c r="W1447" s="10"/>
      <c r="X1447" s="20"/>
      <c r="Y1447" s="20"/>
      <c r="Z1447" s="20"/>
      <c r="AA1447" s="20"/>
      <c r="AB1447" s="20"/>
      <c r="AC1447" s="20"/>
      <c r="AD1447" s="20"/>
      <c r="AE1447" s="20"/>
      <c r="AG1447" s="9"/>
      <c r="AH1447" s="9"/>
      <c r="AI1447" s="10"/>
      <c r="AJ1447" s="20"/>
      <c r="AK1447" s="20"/>
      <c r="AL1447" s="20"/>
      <c r="AM1447" s="20"/>
      <c r="AN1447" s="20"/>
      <c r="AO1447" s="20"/>
      <c r="AP1447" s="20"/>
      <c r="AQ1447" s="20"/>
      <c r="AS1447" s="9"/>
      <c r="AT1447" s="9"/>
      <c r="AU1447" s="10"/>
      <c r="AV1447" s="20"/>
      <c r="AW1447" s="20"/>
      <c r="AX1447" s="20"/>
      <c r="AY1447" s="20"/>
      <c r="AZ1447" s="20"/>
      <c r="BA1447" s="20"/>
      <c r="BB1447" s="20"/>
      <c r="BC1447" s="20"/>
      <c r="BE1447" s="20">
        <v>0.49265710382513661</v>
      </c>
      <c r="BF1447" s="9">
        <v>72</v>
      </c>
      <c r="BG1447" s="9">
        <v>69.049626336148677</v>
      </c>
      <c r="BH1447" s="9">
        <v>68.329241997501384</v>
      </c>
      <c r="BI1447" s="9">
        <v>46.973835922573919</v>
      </c>
      <c r="BJ1447" s="9">
        <v>70.170162915898729</v>
      </c>
      <c r="BK1447" s="9">
        <v>68.568168518596195</v>
      </c>
      <c r="BL1447" s="9">
        <v>67.168487759272949</v>
      </c>
      <c r="BM1447" s="9">
        <f ca="1"/>
        <v>67.917873140798079</v>
      </c>
      <c r="BN1447" s="9">
        <v>70.16325763777138</v>
      </c>
    </row>
    <row r="1448" spans="1:66" x14ac:dyDescent="0.25">
      <c r="A1448" s="6">
        <v>74.099999999999994</v>
      </c>
      <c r="B1448" s="7" t="b">
        <v>1</v>
      </c>
      <c r="U1448" s="9"/>
      <c r="V1448" s="9"/>
      <c r="W1448" s="10"/>
      <c r="X1448" s="20"/>
      <c r="Y1448" s="20"/>
      <c r="Z1448" s="20"/>
      <c r="AA1448" s="20"/>
      <c r="AB1448" s="20"/>
      <c r="AC1448" s="20"/>
      <c r="AD1448" s="20"/>
      <c r="AE1448" s="20"/>
      <c r="AG1448" s="9"/>
      <c r="AH1448" s="9"/>
      <c r="AI1448" s="10"/>
      <c r="AJ1448" s="20"/>
      <c r="AK1448" s="20"/>
      <c r="AL1448" s="20"/>
      <c r="AM1448" s="20"/>
      <c r="AN1448" s="20"/>
      <c r="AO1448" s="20"/>
      <c r="AP1448" s="20"/>
      <c r="AQ1448" s="20"/>
      <c r="AS1448" s="9"/>
      <c r="AT1448" s="9"/>
      <c r="AU1448" s="10"/>
      <c r="AV1448" s="20"/>
      <c r="AW1448" s="20"/>
      <c r="AX1448" s="20"/>
      <c r="AY1448" s="20"/>
      <c r="AZ1448" s="20"/>
      <c r="BA1448" s="20"/>
      <c r="BB1448" s="20"/>
      <c r="BC1448" s="20"/>
      <c r="BE1448" s="20">
        <v>0.49299863387978143</v>
      </c>
      <c r="BF1448" s="9">
        <v>72</v>
      </c>
      <c r="BG1448" s="9">
        <v>69.057780931392514</v>
      </c>
      <c r="BH1448" s="9">
        <v>68.337846391469526</v>
      </c>
      <c r="BI1448" s="9">
        <v>47.020452039954343</v>
      </c>
      <c r="BJ1448" s="9">
        <v>70.17780358073226</v>
      </c>
      <c r="BK1448" s="9">
        <v>68.576627046390072</v>
      </c>
      <c r="BL1448" s="9">
        <v>67.179203818426487</v>
      </c>
      <c r="BM1448" s="9">
        <f ca="1"/>
        <v>67.925200744886098</v>
      </c>
      <c r="BN1448" s="9">
        <v>70.172467390747954</v>
      </c>
    </row>
    <row r="1449" spans="1:66" x14ac:dyDescent="0.25">
      <c r="A1449" s="6">
        <v>73.8</v>
      </c>
      <c r="B1449" s="7" t="b">
        <v>1</v>
      </c>
      <c r="U1449" s="9"/>
      <c r="V1449" s="9"/>
      <c r="W1449" s="10"/>
      <c r="X1449" s="20"/>
      <c r="Y1449" s="20"/>
      <c r="Z1449" s="20"/>
      <c r="AA1449" s="20"/>
      <c r="AB1449" s="20"/>
      <c r="AC1449" s="20"/>
      <c r="AD1449" s="20"/>
      <c r="AE1449" s="20"/>
      <c r="AG1449" s="9"/>
      <c r="AH1449" s="9"/>
      <c r="AI1449" s="10"/>
      <c r="AJ1449" s="20"/>
      <c r="AK1449" s="20"/>
      <c r="AL1449" s="20"/>
      <c r="AM1449" s="20"/>
      <c r="AN1449" s="20"/>
      <c r="AO1449" s="20"/>
      <c r="AP1449" s="20"/>
      <c r="AQ1449" s="20"/>
      <c r="AS1449" s="9"/>
      <c r="AT1449" s="9"/>
      <c r="AU1449" s="10"/>
      <c r="AV1449" s="20"/>
      <c r="AW1449" s="20"/>
      <c r="AX1449" s="20"/>
      <c r="AY1449" s="20"/>
      <c r="AZ1449" s="20"/>
      <c r="BA1449" s="20"/>
      <c r="BB1449" s="20"/>
      <c r="BC1449" s="20"/>
      <c r="BE1449" s="20">
        <v>0.49334016393442626</v>
      </c>
      <c r="BF1449" s="9">
        <v>72</v>
      </c>
      <c r="BG1449" s="9">
        <v>69.06593540409574</v>
      </c>
      <c r="BH1449" s="9">
        <v>68.346451739625977</v>
      </c>
      <c r="BI1449" s="9">
        <v>47.06709956981517</v>
      </c>
      <c r="BJ1449" s="9">
        <v>70.185442646978188</v>
      </c>
      <c r="BK1449" s="9">
        <v>68.585086143232431</v>
      </c>
      <c r="BL1449" s="9">
        <v>67.18991616639039</v>
      </c>
      <c r="BM1449" s="9">
        <f ca="1"/>
        <v>67.932527667947014</v>
      </c>
      <c r="BN1449" s="9">
        <v>70.181675646235547</v>
      </c>
    </row>
    <row r="1450" spans="1:66" x14ac:dyDescent="0.25">
      <c r="A1450" s="6">
        <v>73.599999999999994</v>
      </c>
      <c r="B1450" s="7" t="b">
        <v>1</v>
      </c>
      <c r="U1450" s="9"/>
      <c r="V1450" s="9"/>
      <c r="W1450" s="10"/>
      <c r="X1450" s="20"/>
      <c r="Y1450" s="20"/>
      <c r="Z1450" s="20"/>
      <c r="AA1450" s="20"/>
      <c r="AB1450" s="20"/>
      <c r="AC1450" s="20"/>
      <c r="AD1450" s="20"/>
      <c r="AE1450" s="20"/>
      <c r="AG1450" s="9"/>
      <c r="AH1450" s="9"/>
      <c r="AI1450" s="10"/>
      <c r="AJ1450" s="20"/>
      <c r="AK1450" s="20"/>
      <c r="AL1450" s="20"/>
      <c r="AM1450" s="20"/>
      <c r="AN1450" s="20"/>
      <c r="AO1450" s="20"/>
      <c r="AP1450" s="20"/>
      <c r="AQ1450" s="20"/>
      <c r="AS1450" s="9"/>
      <c r="AT1450" s="9"/>
      <c r="AU1450" s="10"/>
      <c r="AV1450" s="20"/>
      <c r="AW1450" s="20"/>
      <c r="AX1450" s="20"/>
      <c r="AY1450" s="20"/>
      <c r="AZ1450" s="20"/>
      <c r="BA1450" s="20"/>
      <c r="BB1450" s="20"/>
      <c r="BC1450" s="20"/>
      <c r="BE1450" s="20">
        <v>0.49368169398907102</v>
      </c>
      <c r="BF1450" s="9">
        <v>72</v>
      </c>
      <c r="BG1450" s="9">
        <v>69.074089760239943</v>
      </c>
      <c r="BH1450" s="9">
        <v>68.355058048371944</v>
      </c>
      <c r="BI1450" s="9">
        <v>47.113778554519818</v>
      </c>
      <c r="BJ1450" s="9">
        <v>70.19308012058103</v>
      </c>
      <c r="BK1450" s="9">
        <v>68.59354581531926</v>
      </c>
      <c r="BL1450" s="9">
        <v>67.200624807017732</v>
      </c>
      <c r="BM1450" s="9">
        <f ca="1"/>
        <v>67.939853914508049</v>
      </c>
      <c r="BN1450" s="9">
        <v>70.190882409272533</v>
      </c>
    </row>
    <row r="1451" spans="1:66" x14ac:dyDescent="0.25">
      <c r="A1451" s="6">
        <v>72.8</v>
      </c>
      <c r="B1451" s="7" t="b">
        <v>1</v>
      </c>
      <c r="U1451" s="9"/>
      <c r="V1451" s="9"/>
      <c r="W1451" s="10"/>
      <c r="X1451" s="20"/>
      <c r="Y1451" s="20"/>
      <c r="Z1451" s="20"/>
      <c r="AA1451" s="20"/>
      <c r="AB1451" s="20"/>
      <c r="AC1451" s="20"/>
      <c r="AD1451" s="20"/>
      <c r="AE1451" s="20"/>
      <c r="AG1451" s="9"/>
      <c r="AH1451" s="9"/>
      <c r="AI1451" s="10"/>
      <c r="AJ1451" s="20"/>
      <c r="AK1451" s="20"/>
      <c r="AL1451" s="20"/>
      <c r="AM1451" s="20"/>
      <c r="AN1451" s="20"/>
      <c r="AO1451" s="20"/>
      <c r="AP1451" s="20"/>
      <c r="AQ1451" s="20"/>
      <c r="AS1451" s="9"/>
      <c r="AT1451" s="9"/>
      <c r="AU1451" s="10"/>
      <c r="AV1451" s="20"/>
      <c r="AW1451" s="20"/>
      <c r="AX1451" s="20"/>
      <c r="AY1451" s="20"/>
      <c r="AZ1451" s="20"/>
      <c r="BA1451" s="20"/>
      <c r="BB1451" s="20"/>
      <c r="BC1451" s="20"/>
      <c r="BE1451" s="20">
        <v>0.49402322404371585</v>
      </c>
      <c r="BF1451" s="9">
        <v>72</v>
      </c>
      <c r="BG1451" s="9">
        <v>69.082244005806075</v>
      </c>
      <c r="BH1451" s="9">
        <v>68.363665324110968</v>
      </c>
      <c r="BI1451" s="9">
        <v>47.160489036517482</v>
      </c>
      <c r="BJ1451" s="9">
        <v>70.200716007480537</v>
      </c>
      <c r="BK1451" s="9">
        <v>68.602006068847899</v>
      </c>
      <c r="BL1451" s="9">
        <v>67.211329744155009</v>
      </c>
      <c r="BM1451" s="9">
        <f ca="1"/>
        <v>67.947179489094395</v>
      </c>
      <c r="BN1451" s="9">
        <v>70.200087684893433</v>
      </c>
    </row>
    <row r="1452" spans="1:66" x14ac:dyDescent="0.25">
      <c r="A1452" s="6">
        <v>72.599999999999994</v>
      </c>
      <c r="B1452" s="7" t="b">
        <v>1</v>
      </c>
      <c r="U1452" s="9"/>
      <c r="V1452" s="9"/>
      <c r="W1452" s="10"/>
      <c r="X1452" s="20"/>
      <c r="Y1452" s="20"/>
      <c r="Z1452" s="20"/>
      <c r="AA1452" s="20"/>
      <c r="AB1452" s="20"/>
      <c r="AC1452" s="20"/>
      <c r="AD1452" s="20"/>
      <c r="AE1452" s="20"/>
      <c r="AG1452" s="9"/>
      <c r="AH1452" s="9"/>
      <c r="AI1452" s="10"/>
      <c r="AJ1452" s="20"/>
      <c r="AK1452" s="20"/>
      <c r="AL1452" s="20"/>
      <c r="AM1452" s="20"/>
      <c r="AN1452" s="20"/>
      <c r="AO1452" s="20"/>
      <c r="AP1452" s="20"/>
      <c r="AQ1452" s="20"/>
      <c r="AS1452" s="9"/>
      <c r="AT1452" s="9"/>
      <c r="AU1452" s="10"/>
      <c r="AV1452" s="20"/>
      <c r="AW1452" s="20"/>
      <c r="AX1452" s="20"/>
      <c r="AY1452" s="20"/>
      <c r="AZ1452" s="20"/>
      <c r="BA1452" s="20"/>
      <c r="BB1452" s="20"/>
      <c r="BC1452" s="20"/>
      <c r="BE1452" s="20">
        <v>0.49436475409836067</v>
      </c>
      <c r="BF1452" s="9">
        <v>72</v>
      </c>
      <c r="BG1452" s="9">
        <v>69.090398146774575</v>
      </c>
      <c r="BH1452" s="9">
        <v>68.372273573249373</v>
      </c>
      <c r="BI1452" s="9">
        <v>47.207231058343332</v>
      </c>
      <c r="BJ1452" s="9">
        <v>70.208350313611717</v>
      </c>
      <c r="BK1452" s="9">
        <v>68.610466910017209</v>
      </c>
      <c r="BL1452" s="9">
        <v>67.222030981641993</v>
      </c>
      <c r="BM1452" s="9">
        <f ca="1"/>
        <v>67.954504396229339</v>
      </c>
      <c r="BN1452" s="9">
        <v>70.209291478128989</v>
      </c>
    </row>
    <row r="1453" spans="1:66" x14ac:dyDescent="0.25">
      <c r="A1453" s="6">
        <v>71.900000000000006</v>
      </c>
      <c r="B1453" s="7" t="b">
        <v>1</v>
      </c>
      <c r="U1453" s="9"/>
      <c r="V1453" s="9"/>
      <c r="W1453" s="10"/>
      <c r="X1453" s="20"/>
      <c r="Y1453" s="20"/>
      <c r="Z1453" s="20"/>
      <c r="AA1453" s="20"/>
      <c r="AB1453" s="20"/>
      <c r="AC1453" s="20"/>
      <c r="AD1453" s="20"/>
      <c r="AE1453" s="20"/>
      <c r="AG1453" s="9"/>
      <c r="AH1453" s="9"/>
      <c r="AI1453" s="10"/>
      <c r="AJ1453" s="20"/>
      <c r="AK1453" s="20"/>
      <c r="AL1453" s="20"/>
      <c r="AM1453" s="20"/>
      <c r="AN1453" s="20"/>
      <c r="AO1453" s="20"/>
      <c r="AP1453" s="20"/>
      <c r="AQ1453" s="20"/>
      <c r="AS1453" s="9"/>
      <c r="AT1453" s="9"/>
      <c r="AU1453" s="10"/>
      <c r="AV1453" s="20"/>
      <c r="AW1453" s="20"/>
      <c r="AX1453" s="20"/>
      <c r="AY1453" s="20"/>
      <c r="AZ1453" s="20"/>
      <c r="BA1453" s="20"/>
      <c r="BB1453" s="20"/>
      <c r="BC1453" s="20"/>
      <c r="BE1453" s="20">
        <v>0.49470628415300544</v>
      </c>
      <c r="BF1453" s="9">
        <v>72</v>
      </c>
      <c r="BG1453" s="9">
        <v>69.0985521891253</v>
      </c>
      <c r="BH1453" s="9">
        <v>68.380882802195927</v>
      </c>
      <c r="BI1453" s="9">
        <v>47.254004662618762</v>
      </c>
      <c r="BJ1453" s="9">
        <v>70.215983044904917</v>
      </c>
      <c r="BK1453" s="9">
        <v>68.618928345027484</v>
      </c>
      <c r="BL1453" s="9">
        <v>67.232728523311863</v>
      </c>
      <c r="BM1453" s="9">
        <f ca="1"/>
        <v>67.961828640434234</v>
      </c>
      <c r="BN1453" s="9">
        <v>70.218493794006136</v>
      </c>
    </row>
    <row r="1454" spans="1:66" x14ac:dyDescent="0.25">
      <c r="A1454" s="6">
        <v>78</v>
      </c>
      <c r="B1454" s="7" t="b">
        <v>1</v>
      </c>
      <c r="U1454" s="9"/>
      <c r="V1454" s="9"/>
      <c r="W1454" s="10"/>
      <c r="X1454" s="20"/>
      <c r="Y1454" s="20"/>
      <c r="Z1454" s="20"/>
      <c r="AA1454" s="20"/>
      <c r="AB1454" s="20"/>
      <c r="AC1454" s="20"/>
      <c r="AD1454" s="20"/>
      <c r="AE1454" s="20"/>
      <c r="AG1454" s="9"/>
      <c r="AH1454" s="9"/>
      <c r="AI1454" s="10"/>
      <c r="AJ1454" s="20"/>
      <c r="AK1454" s="20"/>
      <c r="AL1454" s="20"/>
      <c r="AM1454" s="20"/>
      <c r="AN1454" s="20"/>
      <c r="AO1454" s="20"/>
      <c r="AP1454" s="20"/>
      <c r="AQ1454" s="20"/>
      <c r="AS1454" s="9"/>
      <c r="AT1454" s="9"/>
      <c r="AU1454" s="10"/>
      <c r="AV1454" s="20"/>
      <c r="AW1454" s="20"/>
      <c r="AX1454" s="20"/>
      <c r="AY1454" s="20"/>
      <c r="AZ1454" s="20"/>
      <c r="BA1454" s="20"/>
      <c r="BB1454" s="20"/>
      <c r="BC1454" s="20"/>
      <c r="BE1454" s="20">
        <v>0.49504781420765026</v>
      </c>
      <c r="BF1454" s="9">
        <v>72</v>
      </c>
      <c r="BG1454" s="9">
        <v>69.106706138837637</v>
      </c>
      <c r="BH1454" s="9">
        <v>68.38949301736217</v>
      </c>
      <c r="BI1454" s="9">
        <v>47.300809892051618</v>
      </c>
      <c r="BJ1454" s="9">
        <v>70.223614207285749</v>
      </c>
      <c r="BK1454" s="9">
        <v>68.627390380080556</v>
      </c>
      <c r="BL1454" s="9">
        <v>67.243422372991176</v>
      </c>
      <c r="BM1454" s="9">
        <f ca="1"/>
        <v>67.969152226228545</v>
      </c>
      <c r="BN1454" s="9">
        <v>70.227694637548097</v>
      </c>
    </row>
    <row r="1455" spans="1:66" x14ac:dyDescent="0.25">
      <c r="A1455" s="6">
        <v>75</v>
      </c>
      <c r="B1455" s="7" t="b">
        <v>1</v>
      </c>
      <c r="U1455" s="9"/>
      <c r="V1455" s="9"/>
      <c r="W1455" s="10"/>
      <c r="X1455" s="20"/>
      <c r="Y1455" s="20"/>
      <c r="Z1455" s="20"/>
      <c r="AA1455" s="20"/>
      <c r="AB1455" s="20"/>
      <c r="AC1455" s="20"/>
      <c r="AD1455" s="20"/>
      <c r="AE1455" s="20"/>
      <c r="AG1455" s="9"/>
      <c r="AH1455" s="9"/>
      <c r="AI1455" s="10"/>
      <c r="AJ1455" s="20"/>
      <c r="AK1455" s="20"/>
      <c r="AL1455" s="20"/>
      <c r="AM1455" s="20"/>
      <c r="AN1455" s="20"/>
      <c r="AO1455" s="20"/>
      <c r="AP1455" s="20"/>
      <c r="AQ1455" s="20"/>
      <c r="AS1455" s="9"/>
      <c r="AT1455" s="9"/>
      <c r="AU1455" s="10"/>
      <c r="AV1455" s="20"/>
      <c r="AW1455" s="20"/>
      <c r="AX1455" s="20"/>
      <c r="AY1455" s="20"/>
      <c r="AZ1455" s="20"/>
      <c r="BA1455" s="20"/>
      <c r="BB1455" s="20"/>
      <c r="BC1455" s="20"/>
      <c r="BE1455" s="20">
        <v>0.49538934426229508</v>
      </c>
      <c r="BF1455" s="9">
        <v>72</v>
      </c>
      <c r="BG1455" s="9">
        <v>69.114860001890477</v>
      </c>
      <c r="BH1455" s="9">
        <v>68.398104225162271</v>
      </c>
      <c r="BI1455" s="9">
        <v>47.347646789436446</v>
      </c>
      <c r="BJ1455" s="9">
        <v>70.231243806675252</v>
      </c>
      <c r="BK1455" s="9">
        <v>68.635853021379788</v>
      </c>
      <c r="BL1455" s="9">
        <v>67.25411253449991</v>
      </c>
      <c r="BM1455" s="9">
        <f ca="1"/>
        <v>67.976475158129816</v>
      </c>
      <c r="BN1455" s="9">
        <v>70.236894013774361</v>
      </c>
    </row>
    <row r="1456" spans="1:66" x14ac:dyDescent="0.25">
      <c r="A1456" s="6">
        <v>76</v>
      </c>
      <c r="B1456" s="7" t="b">
        <v>1</v>
      </c>
      <c r="U1456" s="9"/>
      <c r="V1456" s="9"/>
      <c r="W1456" s="10"/>
      <c r="X1456" s="20"/>
      <c r="Y1456" s="20"/>
      <c r="Z1456" s="20"/>
      <c r="AA1456" s="20"/>
      <c r="AB1456" s="20"/>
      <c r="AC1456" s="20"/>
      <c r="AD1456" s="20"/>
      <c r="AE1456" s="20"/>
      <c r="AG1456" s="9"/>
      <c r="AH1456" s="9"/>
      <c r="AI1456" s="10"/>
      <c r="AJ1456" s="20"/>
      <c r="AK1456" s="20"/>
      <c r="AL1456" s="20"/>
      <c r="AM1456" s="20"/>
      <c r="AN1456" s="20"/>
      <c r="AO1456" s="20"/>
      <c r="AP1456" s="20"/>
      <c r="AQ1456" s="20"/>
      <c r="AS1456" s="9"/>
      <c r="AT1456" s="9"/>
      <c r="AU1456" s="10"/>
      <c r="AV1456" s="20"/>
      <c r="AW1456" s="20"/>
      <c r="AX1456" s="20"/>
      <c r="AY1456" s="20"/>
      <c r="AZ1456" s="20"/>
      <c r="BA1456" s="20"/>
      <c r="BB1456" s="20"/>
      <c r="BC1456" s="20"/>
      <c r="BE1456" s="20">
        <v>0.49573087431693991</v>
      </c>
      <c r="BF1456" s="9">
        <v>72</v>
      </c>
      <c r="BG1456" s="9">
        <v>69.123013784262241</v>
      </c>
      <c r="BH1456" s="9">
        <v>68.406716432013226</v>
      </c>
      <c r="BI1456" s="9">
        <v>47.3945153976547</v>
      </c>
      <c r="BJ1456" s="9">
        <v>70.238871848989817</v>
      </c>
      <c r="BK1456" s="9">
        <v>68.644316275130123</v>
      </c>
      <c r="BL1456" s="9">
        <v>67.264799011651419</v>
      </c>
      <c r="BM1456" s="9">
        <f ca="1"/>
        <v>67.983797440653731</v>
      </c>
      <c r="BN1456" s="9">
        <v>70.246091927700633</v>
      </c>
    </row>
    <row r="1457" spans="1:66" x14ac:dyDescent="0.25">
      <c r="A1457" s="6">
        <v>71</v>
      </c>
      <c r="B1457" s="7" t="b">
        <v>1</v>
      </c>
      <c r="U1457" s="9"/>
      <c r="V1457" s="9"/>
      <c r="W1457" s="10"/>
      <c r="X1457" s="20"/>
      <c r="Y1457" s="20"/>
      <c r="Z1457" s="20"/>
      <c r="AA1457" s="20"/>
      <c r="AB1457" s="20"/>
      <c r="AC1457" s="20"/>
      <c r="AD1457" s="20"/>
      <c r="AE1457" s="20"/>
      <c r="AG1457" s="9"/>
      <c r="AH1457" s="9"/>
      <c r="AI1457" s="10"/>
      <c r="AJ1457" s="20"/>
      <c r="AK1457" s="20"/>
      <c r="AL1457" s="20"/>
      <c r="AM1457" s="20"/>
      <c r="AN1457" s="20"/>
      <c r="AO1457" s="20"/>
      <c r="AP1457" s="20"/>
      <c r="AQ1457" s="20"/>
      <c r="AS1457" s="9"/>
      <c r="AT1457" s="9"/>
      <c r="AU1457" s="10"/>
      <c r="AV1457" s="20"/>
      <c r="AW1457" s="20"/>
      <c r="AX1457" s="20"/>
      <c r="AY1457" s="20"/>
      <c r="AZ1457" s="20"/>
      <c r="BA1457" s="20"/>
      <c r="BB1457" s="20"/>
      <c r="BC1457" s="20"/>
      <c r="BE1457" s="20">
        <v>0.49607240437158467</v>
      </c>
      <c r="BF1457" s="9">
        <v>72</v>
      </c>
      <c r="BG1457" s="9">
        <v>69.131167491931009</v>
      </c>
      <c r="BH1457" s="9">
        <v>68.415329644334577</v>
      </c>
      <c r="BI1457" s="9">
        <v>47.441415759674975</v>
      </c>
      <c r="BJ1457" s="9">
        <v>70.246498340141287</v>
      </c>
      <c r="BK1457" s="9">
        <v>68.652780147538124</v>
      </c>
      <c r="BL1457" s="9">
        <v>67.275481808252536</v>
      </c>
      <c r="BM1457" s="9">
        <f ca="1"/>
        <v>67.991119078314171</v>
      </c>
      <c r="BN1457" s="9">
        <v>70.255288384339039</v>
      </c>
    </row>
    <row r="1458" spans="1:66" x14ac:dyDescent="0.25">
      <c r="A1458" s="6">
        <v>78</v>
      </c>
      <c r="B1458" s="7" t="b">
        <v>1</v>
      </c>
      <c r="U1458" s="9"/>
      <c r="V1458" s="9"/>
      <c r="W1458" s="10"/>
      <c r="X1458" s="20"/>
      <c r="Y1458" s="20"/>
      <c r="Z1458" s="20"/>
      <c r="AA1458" s="20"/>
      <c r="AB1458" s="20"/>
      <c r="AC1458" s="20"/>
      <c r="AD1458" s="20"/>
      <c r="AE1458" s="20"/>
      <c r="AG1458" s="9"/>
      <c r="AH1458" s="9"/>
      <c r="AI1458" s="10"/>
      <c r="AJ1458" s="20"/>
      <c r="AK1458" s="20"/>
      <c r="AL1458" s="20"/>
      <c r="AM1458" s="20"/>
      <c r="AN1458" s="20"/>
      <c r="AO1458" s="20"/>
      <c r="AP1458" s="20"/>
      <c r="AQ1458" s="20"/>
      <c r="AS1458" s="9"/>
      <c r="AT1458" s="9"/>
      <c r="AU1458" s="10"/>
      <c r="AV1458" s="20"/>
      <c r="AW1458" s="20"/>
      <c r="AX1458" s="20"/>
      <c r="AY1458" s="20"/>
      <c r="AZ1458" s="20"/>
      <c r="BA1458" s="20"/>
      <c r="BB1458" s="20"/>
      <c r="BC1458" s="20"/>
      <c r="BE1458" s="20">
        <v>0.4964139344262295</v>
      </c>
      <c r="BF1458" s="9">
        <v>72</v>
      </c>
      <c r="BG1458" s="9">
        <v>69.139321130874393</v>
      </c>
      <c r="BH1458" s="9">
        <v>68.423943868548818</v>
      </c>
      <c r="BI1458" s="9">
        <v>47.488347918553288</v>
      </c>
      <c r="BJ1458" s="9">
        <v>70.254123286036915</v>
      </c>
      <c r="BK1458" s="9">
        <v>68.661244644812001</v>
      </c>
      <c r="BL1458" s="9">
        <v>67.286160928103484</v>
      </c>
      <c r="BM1458" s="9">
        <f ca="1"/>
        <v>67.998440075623179</v>
      </c>
      <c r="BN1458" s="9">
        <v>70.264483388697968</v>
      </c>
    </row>
    <row r="1459" spans="1:66" x14ac:dyDescent="0.25">
      <c r="A1459" s="6">
        <v>73</v>
      </c>
      <c r="B1459" s="7" t="b">
        <v>1</v>
      </c>
      <c r="U1459" s="9"/>
      <c r="V1459" s="9"/>
      <c r="W1459" s="10"/>
      <c r="X1459" s="20"/>
      <c r="Y1459" s="20"/>
      <c r="Z1459" s="20"/>
      <c r="AA1459" s="20"/>
      <c r="AB1459" s="20"/>
      <c r="AC1459" s="20"/>
      <c r="AD1459" s="20"/>
      <c r="AE1459" s="20"/>
      <c r="AG1459" s="9"/>
      <c r="AH1459" s="9"/>
      <c r="AI1459" s="10"/>
      <c r="AJ1459" s="20"/>
      <c r="AK1459" s="20"/>
      <c r="AL1459" s="20"/>
      <c r="AM1459" s="20"/>
      <c r="AN1459" s="20"/>
      <c r="AO1459" s="20"/>
      <c r="AP1459" s="20"/>
      <c r="AQ1459" s="20"/>
      <c r="AS1459" s="9"/>
      <c r="AT1459" s="9"/>
      <c r="AU1459" s="10"/>
      <c r="AV1459" s="20"/>
      <c r="AW1459" s="20"/>
      <c r="AX1459" s="20"/>
      <c r="AY1459" s="20"/>
      <c r="AZ1459" s="20"/>
      <c r="BA1459" s="20"/>
      <c r="BB1459" s="20"/>
      <c r="BC1459" s="20"/>
      <c r="BE1459" s="20">
        <v>0.49675546448087432</v>
      </c>
      <c r="BF1459" s="9">
        <v>72</v>
      </c>
      <c r="BG1459" s="9">
        <v>69.147474707069719</v>
      </c>
      <c r="BH1459" s="9">
        <v>68.432559111081218</v>
      </c>
      <c r="BI1459" s="9">
        <v>47.535311917433283</v>
      </c>
      <c r="BJ1459" s="9">
        <v>70.261746692579479</v>
      </c>
      <c r="BK1459" s="9">
        <v>68.669709773161614</v>
      </c>
      <c r="BL1459" s="9">
        <v>67.296836374998037</v>
      </c>
      <c r="BM1459" s="9">
        <f ca="1"/>
        <v>68.005760437091013</v>
      </c>
      <c r="BN1459" s="9">
        <v>70.273676945782199</v>
      </c>
    </row>
    <row r="1460" spans="1:66" x14ac:dyDescent="0.25">
      <c r="A1460" s="6">
        <v>69.900000000000006</v>
      </c>
      <c r="B1460" s="7" t="b">
        <v>1</v>
      </c>
      <c r="U1460" s="9"/>
      <c r="V1460" s="9"/>
      <c r="W1460" s="10"/>
      <c r="X1460" s="20"/>
      <c r="Y1460" s="20"/>
      <c r="Z1460" s="20"/>
      <c r="AA1460" s="20"/>
      <c r="AB1460" s="20"/>
      <c r="AC1460" s="20"/>
      <c r="AD1460" s="20"/>
      <c r="AE1460" s="20"/>
      <c r="AG1460" s="9"/>
      <c r="AH1460" s="9"/>
      <c r="AI1460" s="10"/>
      <c r="AJ1460" s="20"/>
      <c r="AK1460" s="20"/>
      <c r="AL1460" s="20"/>
      <c r="AM1460" s="20"/>
      <c r="AN1460" s="20"/>
      <c r="AO1460" s="20"/>
      <c r="AP1460" s="20"/>
      <c r="AQ1460" s="20"/>
      <c r="AS1460" s="9"/>
      <c r="AT1460" s="9"/>
      <c r="AU1460" s="10"/>
      <c r="AV1460" s="20"/>
      <c r="AW1460" s="20"/>
      <c r="AX1460" s="20"/>
      <c r="AY1460" s="20"/>
      <c r="AZ1460" s="20"/>
      <c r="BA1460" s="20"/>
      <c r="BB1460" s="20"/>
      <c r="BC1460" s="20"/>
      <c r="BE1460" s="20">
        <v>0.49709699453551914</v>
      </c>
      <c r="BF1460" s="9">
        <v>72</v>
      </c>
      <c r="BG1460" s="9">
        <v>69.155628226493945</v>
      </c>
      <c r="BH1460" s="9">
        <v>68.441175378359873</v>
      </c>
      <c r="BI1460" s="9">
        <v>47.582307799546484</v>
      </c>
      <c r="BJ1460" s="9">
        <v>70.269368565667278</v>
      </c>
      <c r="BK1460" s="9">
        <v>68.678175538798541</v>
      </c>
      <c r="BL1460" s="9">
        <v>67.307508152723358</v>
      </c>
      <c r="BM1460" s="9">
        <f ca="1"/>
        <v>68.013080167226136</v>
      </c>
      <c r="BN1460" s="9">
        <v>70.282869060592901</v>
      </c>
    </row>
    <row r="1461" spans="1:66" x14ac:dyDescent="0.25">
      <c r="A1461" s="6">
        <v>71</v>
      </c>
      <c r="B1461" s="7" t="b">
        <v>1</v>
      </c>
      <c r="U1461" s="9"/>
      <c r="V1461" s="9"/>
      <c r="W1461" s="10"/>
      <c r="X1461" s="20"/>
      <c r="Y1461" s="20"/>
      <c r="Z1461" s="20"/>
      <c r="AA1461" s="20"/>
      <c r="AB1461" s="20"/>
      <c r="AC1461" s="20"/>
      <c r="AD1461" s="20"/>
      <c r="AE1461" s="20"/>
      <c r="AG1461" s="9"/>
      <c r="AH1461" s="9"/>
      <c r="AI1461" s="10"/>
      <c r="AJ1461" s="20"/>
      <c r="AK1461" s="20"/>
      <c r="AL1461" s="20"/>
      <c r="AM1461" s="20"/>
      <c r="AN1461" s="20"/>
      <c r="AO1461" s="20"/>
      <c r="AP1461" s="20"/>
      <c r="AQ1461" s="20"/>
      <c r="AS1461" s="9"/>
      <c r="AT1461" s="9"/>
      <c r="AU1461" s="10"/>
      <c r="AV1461" s="20"/>
      <c r="AW1461" s="20"/>
      <c r="AX1461" s="20"/>
      <c r="AY1461" s="20"/>
      <c r="AZ1461" s="20"/>
      <c r="BA1461" s="20"/>
      <c r="BB1461" s="20"/>
      <c r="BC1461" s="20"/>
      <c r="BE1461" s="20">
        <v>0.49743852459016391</v>
      </c>
      <c r="BF1461" s="9">
        <v>72</v>
      </c>
      <c r="BG1461" s="9">
        <v>69.163781695123774</v>
      </c>
      <c r="BH1461" s="9">
        <v>68.449792676815804</v>
      </c>
      <c r="BI1461" s="9">
        <v>47.629335608212472</v>
      </c>
      <c r="BJ1461" s="9">
        <v>70.276988911194124</v>
      </c>
      <c r="BK1461" s="9">
        <v>68.68664194793611</v>
      </c>
      <c r="BL1461" s="9">
        <v>67.318176265060146</v>
      </c>
      <c r="BM1461" s="9">
        <f ca="1"/>
        <v>68.02039927053525</v>
      </c>
      <c r="BN1461" s="9">
        <v>70.292059738127634</v>
      </c>
    </row>
    <row r="1462" spans="1:66" x14ac:dyDescent="0.25">
      <c r="A1462" s="6">
        <v>74.900000000000006</v>
      </c>
      <c r="B1462" s="7" t="b">
        <v>1</v>
      </c>
      <c r="U1462" s="9"/>
      <c r="V1462" s="9"/>
      <c r="W1462" s="10"/>
      <c r="X1462" s="20"/>
      <c r="Y1462" s="20"/>
      <c r="Z1462" s="20"/>
      <c r="AA1462" s="20"/>
      <c r="AB1462" s="20"/>
      <c r="AC1462" s="20"/>
      <c r="AD1462" s="20"/>
      <c r="AE1462" s="20"/>
      <c r="AG1462" s="9"/>
      <c r="AH1462" s="9"/>
      <c r="AI1462" s="10"/>
      <c r="AJ1462" s="20"/>
      <c r="AK1462" s="20"/>
      <c r="AL1462" s="20"/>
      <c r="AM1462" s="20"/>
      <c r="AN1462" s="20"/>
      <c r="AO1462" s="20"/>
      <c r="AP1462" s="20"/>
      <c r="AQ1462" s="20"/>
      <c r="AS1462" s="9"/>
      <c r="AT1462" s="9"/>
      <c r="AU1462" s="10"/>
      <c r="AV1462" s="20"/>
      <c r="AW1462" s="20"/>
      <c r="AX1462" s="20"/>
      <c r="AY1462" s="20"/>
      <c r="AZ1462" s="20"/>
      <c r="BA1462" s="20"/>
      <c r="BB1462" s="20"/>
      <c r="BC1462" s="20"/>
      <c r="BE1462" s="20">
        <v>0.49778005464480873</v>
      </c>
      <c r="BF1462" s="9">
        <v>72</v>
      </c>
      <c r="BG1462" s="9">
        <v>69.171935118935636</v>
      </c>
      <c r="BH1462" s="9">
        <v>68.458411012882891</v>
      </c>
      <c r="BI1462" s="9">
        <v>47.676395386839239</v>
      </c>
      <c r="BJ1462" s="9">
        <v>70.28460773504942</v>
      </c>
      <c r="BK1462" s="9">
        <v>68.69510900678938</v>
      </c>
      <c r="BL1462" s="9">
        <v>67.328840715782647</v>
      </c>
      <c r="BM1462" s="9">
        <f ca="1"/>
        <v>68.027717751523355</v>
      </c>
      <c r="BN1462" s="9">
        <v>70.30124898338039</v>
      </c>
    </row>
    <row r="1463" spans="1:66" x14ac:dyDescent="0.25">
      <c r="A1463" s="6">
        <v>74.8</v>
      </c>
      <c r="B1463" s="7" t="b">
        <v>1</v>
      </c>
      <c r="U1463" s="9"/>
      <c r="V1463" s="9"/>
      <c r="W1463" s="10"/>
      <c r="X1463" s="20"/>
      <c r="Y1463" s="20"/>
      <c r="Z1463" s="20"/>
      <c r="AA1463" s="20"/>
      <c r="AB1463" s="20"/>
      <c r="AC1463" s="20"/>
      <c r="AD1463" s="20"/>
      <c r="AE1463" s="20"/>
      <c r="AG1463" s="9"/>
      <c r="AH1463" s="9"/>
      <c r="AI1463" s="10"/>
      <c r="AJ1463" s="20"/>
      <c r="AK1463" s="20"/>
      <c r="AL1463" s="20"/>
      <c r="AM1463" s="20"/>
      <c r="AN1463" s="20"/>
      <c r="AO1463" s="20"/>
      <c r="AP1463" s="20"/>
      <c r="AQ1463" s="20"/>
      <c r="AS1463" s="9"/>
      <c r="AT1463" s="9"/>
      <c r="AU1463" s="10"/>
      <c r="AV1463" s="20"/>
      <c r="AW1463" s="20"/>
      <c r="AX1463" s="20"/>
      <c r="AY1463" s="20"/>
      <c r="AZ1463" s="20"/>
      <c r="BA1463" s="20"/>
      <c r="BB1463" s="20"/>
      <c r="BC1463" s="20"/>
      <c r="BE1463" s="20">
        <v>0.49812158469945356</v>
      </c>
      <c r="BF1463" s="9">
        <v>72</v>
      </c>
      <c r="BG1463" s="9">
        <v>69.180088503905694</v>
      </c>
      <c r="BH1463" s="9">
        <v>68.467030392998069</v>
      </c>
      <c r="BI1463" s="9">
        <v>47.723487178923314</v>
      </c>
      <c r="BJ1463" s="9">
        <v>70.292225043118179</v>
      </c>
      <c r="BK1463" s="9">
        <v>68.703576721575246</v>
      </c>
      <c r="BL1463" s="9">
        <v>67.339501508658572</v>
      </c>
      <c r="BM1463" s="9">
        <f ca="1"/>
        <v>68.03503561469374</v>
      </c>
      <c r="BN1463" s="9">
        <v>70.310436801341638</v>
      </c>
    </row>
    <row r="1464" spans="1:66" x14ac:dyDescent="0.25">
      <c r="A1464" s="6">
        <v>74.900000000000006</v>
      </c>
      <c r="B1464" s="7" t="b">
        <v>1</v>
      </c>
      <c r="U1464" s="9"/>
      <c r="V1464" s="9"/>
      <c r="W1464" s="10"/>
      <c r="X1464" s="20"/>
      <c r="Y1464" s="20"/>
      <c r="Z1464" s="20"/>
      <c r="AA1464" s="20"/>
      <c r="AB1464" s="20"/>
      <c r="AC1464" s="20"/>
      <c r="AD1464" s="20"/>
      <c r="AE1464" s="20"/>
      <c r="AG1464" s="9"/>
      <c r="AH1464" s="9"/>
      <c r="AI1464" s="10"/>
      <c r="AJ1464" s="20"/>
      <c r="AK1464" s="20"/>
      <c r="AL1464" s="20"/>
      <c r="AM1464" s="20"/>
      <c r="AN1464" s="20"/>
      <c r="AO1464" s="20"/>
      <c r="AP1464" s="20"/>
      <c r="AQ1464" s="20"/>
      <c r="AS1464" s="9"/>
      <c r="AT1464" s="9"/>
      <c r="AU1464" s="10"/>
      <c r="AV1464" s="20"/>
      <c r="AW1464" s="20"/>
      <c r="AX1464" s="20"/>
      <c r="AY1464" s="20"/>
      <c r="AZ1464" s="20"/>
      <c r="BA1464" s="20"/>
      <c r="BB1464" s="20"/>
      <c r="BC1464" s="20"/>
      <c r="BE1464" s="20">
        <v>0.49846311475409838</v>
      </c>
      <c r="BF1464" s="9">
        <v>72</v>
      </c>
      <c r="BG1464" s="9">
        <v>69.188241856009981</v>
      </c>
      <c r="BH1464" s="9">
        <v>68.475650823601129</v>
      </c>
      <c r="BI1464" s="9">
        <v>47.770611028050077</v>
      </c>
      <c r="BJ1464" s="9">
        <v>70.299840841281068</v>
      </c>
      <c r="BK1464" s="9">
        <v>68.712045098512434</v>
      </c>
      <c r="BL1464" s="9">
        <v>67.35015864744922</v>
      </c>
      <c r="BM1464" s="9">
        <f ca="1"/>
        <v>68.042352864548008</v>
      </c>
      <c r="BN1464" s="9">
        <v>70.319623196998265</v>
      </c>
    </row>
    <row r="1465" spans="1:66" x14ac:dyDescent="0.25">
      <c r="A1465" s="6">
        <v>75</v>
      </c>
      <c r="B1465" s="7" t="b">
        <v>1</v>
      </c>
      <c r="U1465" s="9"/>
      <c r="V1465" s="9"/>
      <c r="W1465" s="10"/>
      <c r="X1465" s="20"/>
      <c r="Y1465" s="20"/>
      <c r="Z1465" s="20"/>
      <c r="AA1465" s="20"/>
      <c r="AB1465" s="20"/>
      <c r="AC1465" s="20"/>
      <c r="AD1465" s="20"/>
      <c r="AE1465" s="20"/>
      <c r="AG1465" s="9"/>
      <c r="AH1465" s="9"/>
      <c r="AI1465" s="10"/>
      <c r="AJ1465" s="20"/>
      <c r="AK1465" s="20"/>
      <c r="AL1465" s="20"/>
      <c r="AM1465" s="20"/>
      <c r="AN1465" s="20"/>
      <c r="AO1465" s="20"/>
      <c r="AP1465" s="20"/>
      <c r="AQ1465" s="20"/>
      <c r="AS1465" s="9"/>
      <c r="AT1465" s="9"/>
      <c r="AU1465" s="10"/>
      <c r="AV1465" s="20"/>
      <c r="AW1465" s="20"/>
      <c r="AX1465" s="20"/>
      <c r="AY1465" s="20"/>
      <c r="AZ1465" s="20"/>
      <c r="BA1465" s="20"/>
      <c r="BB1465" s="20"/>
      <c r="BC1465" s="20"/>
      <c r="BE1465" s="20">
        <v>0.49880464480874315</v>
      </c>
      <c r="BF1465" s="9">
        <v>72</v>
      </c>
      <c r="BG1465" s="9">
        <v>69.19639518122429</v>
      </c>
      <c r="BH1465" s="9">
        <v>68.484272311134987</v>
      </c>
      <c r="BI1465" s="9">
        <v>47.817766977893989</v>
      </c>
      <c r="BJ1465" s="9">
        <v>70.307455135414401</v>
      </c>
      <c r="BK1465" s="9">
        <v>68.720514143821518</v>
      </c>
      <c r="BL1465" s="9">
        <v>67.360812135909427</v>
      </c>
      <c r="BM1465" s="9">
        <f ca="1"/>
        <v>68.049669505586053</v>
      </c>
      <c r="BN1465" s="9">
        <v>70.328808175333705</v>
      </c>
    </row>
    <row r="1466" spans="1:66" x14ac:dyDescent="0.25">
      <c r="A1466" s="6">
        <v>75</v>
      </c>
      <c r="B1466" s="7" t="b">
        <v>1</v>
      </c>
      <c r="U1466" s="9"/>
      <c r="V1466" s="9"/>
      <c r="W1466" s="10"/>
      <c r="X1466" s="20"/>
      <c r="Y1466" s="20"/>
      <c r="Z1466" s="20"/>
      <c r="AA1466" s="20"/>
      <c r="AB1466" s="20"/>
      <c r="AC1466" s="20"/>
      <c r="AD1466" s="20"/>
      <c r="AE1466" s="20"/>
      <c r="AG1466" s="9"/>
      <c r="AH1466" s="9"/>
      <c r="AI1466" s="10"/>
      <c r="AJ1466" s="20"/>
      <c r="AK1466" s="20"/>
      <c r="AL1466" s="20"/>
      <c r="AM1466" s="20"/>
      <c r="AN1466" s="20"/>
      <c r="AO1466" s="20"/>
      <c r="AP1466" s="20"/>
      <c r="AQ1466" s="20"/>
      <c r="AS1466" s="9"/>
      <c r="AT1466" s="9"/>
      <c r="AU1466" s="10"/>
      <c r="AV1466" s="20"/>
      <c r="AW1466" s="20"/>
      <c r="AX1466" s="20"/>
      <c r="AY1466" s="20"/>
      <c r="AZ1466" s="20"/>
      <c r="BA1466" s="20"/>
      <c r="BB1466" s="20"/>
      <c r="BC1466" s="20"/>
      <c r="BE1466" s="20">
        <v>0.49914617486338797</v>
      </c>
      <c r="BF1466" s="9">
        <v>72</v>
      </c>
      <c r="BG1466" s="9">
        <v>69.204548485524342</v>
      </c>
      <c r="BH1466" s="9">
        <v>68.492894862045489</v>
      </c>
      <c r="BI1466" s="9">
        <v>47.864955072218827</v>
      </c>
      <c r="BJ1466" s="9">
        <v>70.315067931390189</v>
      </c>
      <c r="BK1466" s="9">
        <v>68.728983863724963</v>
      </c>
      <c r="BL1466" s="9">
        <v>67.371461977787604</v>
      </c>
      <c r="BM1466" s="9">
        <f ca="1"/>
        <v>68.056985542306151</v>
      </c>
      <c r="BN1466" s="9">
        <v>70.337991741327912</v>
      </c>
    </row>
    <row r="1467" spans="1:66" x14ac:dyDescent="0.25">
      <c r="A1467" s="6">
        <v>74.900000000000006</v>
      </c>
      <c r="B1467" s="7" t="b">
        <v>1</v>
      </c>
      <c r="U1467" s="9"/>
      <c r="V1467" s="9"/>
      <c r="W1467" s="10"/>
      <c r="X1467" s="20"/>
      <c r="Y1467" s="20"/>
      <c r="Z1467" s="20"/>
      <c r="AA1467" s="20"/>
      <c r="AB1467" s="20"/>
      <c r="AC1467" s="20"/>
      <c r="AD1467" s="20"/>
      <c r="AE1467" s="20"/>
      <c r="AG1467" s="9"/>
      <c r="AH1467" s="9"/>
      <c r="AI1467" s="10"/>
      <c r="AJ1467" s="20"/>
      <c r="AK1467" s="20"/>
      <c r="AL1467" s="20"/>
      <c r="AM1467" s="20"/>
      <c r="AN1467" s="20"/>
      <c r="AO1467" s="20"/>
      <c r="AP1467" s="20"/>
      <c r="AQ1467" s="20"/>
      <c r="AS1467" s="9"/>
      <c r="AT1467" s="9"/>
      <c r="AU1467" s="10"/>
      <c r="AV1467" s="20"/>
      <c r="AW1467" s="20"/>
      <c r="AX1467" s="20"/>
      <c r="AY1467" s="20"/>
      <c r="AZ1467" s="20"/>
      <c r="BA1467" s="20"/>
      <c r="BB1467" s="20"/>
      <c r="BC1467" s="20"/>
      <c r="BE1467" s="20">
        <v>0.49948770491803279</v>
      </c>
      <c r="BF1467" s="9">
        <v>72.099999999999994</v>
      </c>
      <c r="BG1467" s="9">
        <v>69.212701774885716</v>
      </c>
      <c r="BH1467" s="9">
        <v>68.501518482781719</v>
      </c>
      <c r="BI1467" s="9">
        <v>47.912175354877895</v>
      </c>
      <c r="BJ1467" s="9">
        <v>70.322679235076194</v>
      </c>
      <c r="BK1467" s="9">
        <v>68.73745426444718</v>
      </c>
      <c r="BL1467" s="9">
        <v>67.382108176825753</v>
      </c>
      <c r="BM1467" s="9">
        <f ca="1"/>
        <v>68.064300979204987</v>
      </c>
      <c r="BN1467" s="9">
        <v>70.347173899957369</v>
      </c>
    </row>
    <row r="1468" spans="1:66" x14ac:dyDescent="0.25">
      <c r="A1468" s="6">
        <v>74.7</v>
      </c>
      <c r="B1468" s="7" t="b">
        <v>1</v>
      </c>
      <c r="U1468" s="9"/>
      <c r="V1468" s="9"/>
      <c r="W1468" s="10"/>
      <c r="X1468" s="20"/>
      <c r="Y1468" s="20"/>
      <c r="Z1468" s="20"/>
      <c r="AA1468" s="20"/>
      <c r="AB1468" s="20"/>
      <c r="AC1468" s="20"/>
      <c r="AD1468" s="20"/>
      <c r="AE1468" s="20"/>
      <c r="AG1468" s="9"/>
      <c r="AH1468" s="9"/>
      <c r="AI1468" s="10"/>
      <c r="AJ1468" s="20"/>
      <c r="AK1468" s="20"/>
      <c r="AL1468" s="20"/>
      <c r="AM1468" s="20"/>
      <c r="AN1468" s="20"/>
      <c r="AO1468" s="20"/>
      <c r="AP1468" s="20"/>
      <c r="AQ1468" s="20"/>
      <c r="AS1468" s="9"/>
      <c r="AT1468" s="9"/>
      <c r="AU1468" s="10"/>
      <c r="AV1468" s="20"/>
      <c r="AW1468" s="20"/>
      <c r="AX1468" s="20"/>
      <c r="AY1468" s="20"/>
      <c r="AZ1468" s="20"/>
      <c r="BA1468" s="20"/>
      <c r="BB1468" s="20"/>
      <c r="BC1468" s="20"/>
      <c r="BE1468" s="20">
        <v>0.49982923497267762</v>
      </c>
      <c r="BF1468" s="9">
        <v>72.099999999999994</v>
      </c>
      <c r="BG1468" s="9">
        <v>69.220855055283891</v>
      </c>
      <c r="BH1468" s="9">
        <v>68.510143179795776</v>
      </c>
      <c r="BI1468" s="9">
        <v>47.959427869814306</v>
      </c>
      <c r="BJ1468" s="9">
        <v>70.330289052335914</v>
      </c>
      <c r="BK1468" s="9">
        <v>68.745925352214542</v>
      </c>
      <c r="BL1468" s="9">
        <v>67.392750736759481</v>
      </c>
      <c r="BM1468" s="9">
        <f ca="1"/>
        <v>68.071615820777595</v>
      </c>
      <c r="BN1468" s="9">
        <v>70.356354656195123</v>
      </c>
    </row>
    <row r="1469" spans="1:66" x14ac:dyDescent="0.25">
      <c r="A1469" s="6">
        <v>74.5</v>
      </c>
      <c r="B1469" s="7" t="b">
        <v>1</v>
      </c>
      <c r="U1469" s="9"/>
      <c r="V1469" s="9"/>
      <c r="W1469" s="10"/>
      <c r="X1469" s="20"/>
      <c r="Y1469" s="20"/>
      <c r="Z1469" s="20"/>
      <c r="AA1469" s="20"/>
      <c r="AB1469" s="20"/>
      <c r="AC1469" s="20"/>
      <c r="AD1469" s="20"/>
      <c r="AE1469" s="20"/>
      <c r="AG1469" s="9"/>
      <c r="AH1469" s="9"/>
      <c r="AI1469" s="10"/>
      <c r="AJ1469" s="20"/>
      <c r="AK1469" s="20"/>
      <c r="AL1469" s="20"/>
      <c r="AM1469" s="20"/>
      <c r="AN1469" s="20"/>
      <c r="AO1469" s="20"/>
      <c r="AP1469" s="20"/>
      <c r="AQ1469" s="20"/>
      <c r="AS1469" s="9"/>
      <c r="AT1469" s="9"/>
      <c r="AU1469" s="10"/>
      <c r="AV1469" s="20"/>
      <c r="AW1469" s="20"/>
      <c r="AX1469" s="20"/>
      <c r="AY1469" s="20"/>
      <c r="AZ1469" s="20"/>
      <c r="BA1469" s="20"/>
      <c r="BB1469" s="20"/>
      <c r="BC1469" s="20"/>
      <c r="BE1469" s="20">
        <v>0.50017076502732238</v>
      </c>
      <c r="BF1469" s="9">
        <v>72.099999999999994</v>
      </c>
      <c r="BG1469" s="9">
        <v>69.229008332694349</v>
      </c>
      <c r="BH1469" s="9">
        <v>68.518768959542967</v>
      </c>
      <c r="BI1469" s="9">
        <v>48.006712661061236</v>
      </c>
      <c r="BJ1469" s="9">
        <v>70.337897389028669</v>
      </c>
      <c r="BK1469" s="9">
        <v>68.754397133255381</v>
      </c>
      <c r="BL1469" s="9">
        <v>67.40338966131803</v>
      </c>
      <c r="BM1469" s="9">
        <f ca="1"/>
        <v>68.078930071517433</v>
      </c>
      <c r="BN1469" s="9">
        <v>70.365534015010837</v>
      </c>
    </row>
    <row r="1470" spans="1:66" x14ac:dyDescent="0.25">
      <c r="A1470" s="6">
        <v>74.400000000000006</v>
      </c>
      <c r="B1470" s="7" t="b">
        <v>1</v>
      </c>
      <c r="U1470" s="9"/>
      <c r="V1470" s="9"/>
      <c r="W1470" s="10"/>
      <c r="X1470" s="20"/>
      <c r="Y1470" s="20"/>
      <c r="Z1470" s="20"/>
      <c r="AA1470" s="20"/>
      <c r="AB1470" s="20"/>
      <c r="AC1470" s="20"/>
      <c r="AD1470" s="20"/>
      <c r="AE1470" s="20"/>
      <c r="AG1470" s="9"/>
      <c r="AH1470" s="9"/>
      <c r="AI1470" s="10"/>
      <c r="AJ1470" s="20"/>
      <c r="AK1470" s="20"/>
      <c r="AL1470" s="20"/>
      <c r="AM1470" s="20"/>
      <c r="AN1470" s="20"/>
      <c r="AO1470" s="20"/>
      <c r="AP1470" s="20"/>
      <c r="AQ1470" s="20"/>
      <c r="AS1470" s="9"/>
      <c r="AT1470" s="9"/>
      <c r="AU1470" s="10"/>
      <c r="AV1470" s="20"/>
      <c r="AW1470" s="20"/>
      <c r="AX1470" s="20"/>
      <c r="AY1470" s="20"/>
      <c r="AZ1470" s="20"/>
      <c r="BA1470" s="20"/>
      <c r="BB1470" s="20"/>
      <c r="BC1470" s="20"/>
      <c r="BE1470" s="20">
        <v>0.50051229508196726</v>
      </c>
      <c r="BF1470" s="9">
        <v>72.099999999999994</v>
      </c>
      <c r="BG1470" s="9">
        <v>69.237161613092525</v>
      </c>
      <c r="BH1470" s="9">
        <v>68.527395828481659</v>
      </c>
      <c r="BI1470" s="9">
        <v>48.054029772742176</v>
      </c>
      <c r="BJ1470" s="9">
        <v>70.345504251009558</v>
      </c>
      <c r="BK1470" s="9">
        <v>68.762869613800106</v>
      </c>
      <c r="BL1470" s="9">
        <v>67.414024954224246</v>
      </c>
      <c r="BM1470" s="9">
        <f ca="1"/>
        <v>68.08624373591644</v>
      </c>
      <c r="BN1470" s="9">
        <v>70.374711981370723</v>
      </c>
    </row>
    <row r="1471" spans="1:66" x14ac:dyDescent="0.25">
      <c r="A1471" s="6">
        <v>74.099999999999994</v>
      </c>
      <c r="B1471" s="7" t="b">
        <v>1</v>
      </c>
      <c r="U1471" s="9"/>
      <c r="V1471" s="9"/>
      <c r="W1471" s="10"/>
      <c r="X1471" s="20"/>
      <c r="Y1471" s="20"/>
      <c r="Z1471" s="20"/>
      <c r="AA1471" s="20"/>
      <c r="AB1471" s="20"/>
      <c r="AC1471" s="20"/>
      <c r="AD1471" s="20"/>
      <c r="AE1471" s="20"/>
      <c r="AG1471" s="9"/>
      <c r="AH1471" s="9"/>
      <c r="AI1471" s="10"/>
      <c r="AJ1471" s="20"/>
      <c r="AK1471" s="20"/>
      <c r="AL1471" s="20"/>
      <c r="AM1471" s="20"/>
      <c r="AN1471" s="20"/>
      <c r="AO1471" s="20"/>
      <c r="AP1471" s="20"/>
      <c r="AQ1471" s="20"/>
      <c r="AS1471" s="9"/>
      <c r="AT1471" s="9"/>
      <c r="AU1471" s="10"/>
      <c r="AV1471" s="20"/>
      <c r="AW1471" s="20"/>
      <c r="AX1471" s="20"/>
      <c r="AY1471" s="20"/>
      <c r="AZ1471" s="20"/>
      <c r="BA1471" s="20"/>
      <c r="BB1471" s="20"/>
      <c r="BC1471" s="20"/>
      <c r="BE1471" s="20">
        <v>0.50085382513661203</v>
      </c>
      <c r="BF1471" s="9">
        <v>72.099999999999994</v>
      </c>
      <c r="BG1471" s="9">
        <v>69.245314902453899</v>
      </c>
      <c r="BH1471" s="9">
        <v>68.536023793073554</v>
      </c>
      <c r="BI1471" s="9">
        <v>48.101379249071094</v>
      </c>
      <c r="BJ1471" s="9">
        <v>70.353109644129574</v>
      </c>
      <c r="BK1471" s="9">
        <v>68.771342800081143</v>
      </c>
      <c r="BL1471" s="9">
        <v>67.42465661919465</v>
      </c>
      <c r="BM1471" s="9">
        <f ca="1"/>
        <v>68.093556818464975</v>
      </c>
      <c r="BN1471" s="9">
        <v>70.383888560237722</v>
      </c>
    </row>
    <row r="1472" spans="1:66" x14ac:dyDescent="0.25">
      <c r="A1472" s="6">
        <v>73.900000000000006</v>
      </c>
      <c r="B1472" s="7" t="b">
        <v>1</v>
      </c>
      <c r="U1472" s="9"/>
      <c r="V1472" s="9"/>
      <c r="W1472" s="10"/>
      <c r="X1472" s="20"/>
      <c r="Y1472" s="20"/>
      <c r="Z1472" s="20"/>
      <c r="AA1472" s="20"/>
      <c r="AB1472" s="20"/>
      <c r="AC1472" s="20"/>
      <c r="AD1472" s="20"/>
      <c r="AE1472" s="20"/>
      <c r="AG1472" s="9"/>
      <c r="AH1472" s="9"/>
      <c r="AI1472" s="10"/>
      <c r="AJ1472" s="20"/>
      <c r="AK1472" s="20"/>
      <c r="AL1472" s="20"/>
      <c r="AM1472" s="20"/>
      <c r="AN1472" s="20"/>
      <c r="AO1472" s="20"/>
      <c r="AP1472" s="20"/>
      <c r="AQ1472" s="20"/>
      <c r="AS1472" s="9"/>
      <c r="AT1472" s="9"/>
      <c r="AU1472" s="10"/>
      <c r="AV1472" s="20"/>
      <c r="AW1472" s="20"/>
      <c r="AX1472" s="20"/>
      <c r="AY1472" s="20"/>
      <c r="AZ1472" s="20"/>
      <c r="BA1472" s="20"/>
      <c r="BB1472" s="20"/>
      <c r="BC1472" s="20"/>
      <c r="BE1472" s="20">
        <v>0.5011953551912568</v>
      </c>
      <c r="BF1472" s="9">
        <v>72.099999999999994</v>
      </c>
      <c r="BG1472" s="9">
        <v>69.253468206753936</v>
      </c>
      <c r="BH1472" s="9">
        <v>68.544652859783568</v>
      </c>
      <c r="BI1472" s="9">
        <v>48.148761134352803</v>
      </c>
      <c r="BJ1472" s="9">
        <v>70.360713574235547</v>
      </c>
      <c r="BK1472" s="9">
        <v>68.779816698333008</v>
      </c>
      <c r="BL1472" s="9">
        <v>67.435284659939413</v>
      </c>
      <c r="BM1472" s="9">
        <f ca="1"/>
        <v>68.100869323651878</v>
      </c>
      <c r="BN1472" s="9">
        <v>70.393063756571323</v>
      </c>
    </row>
    <row r="1473" spans="1:66" x14ac:dyDescent="0.25">
      <c r="A1473" s="6">
        <v>73.7</v>
      </c>
      <c r="B1473" s="7" t="b">
        <v>1</v>
      </c>
      <c r="U1473" s="9"/>
      <c r="V1473" s="9"/>
      <c r="W1473" s="10"/>
      <c r="X1473" s="20"/>
      <c r="Y1473" s="20"/>
      <c r="Z1473" s="20"/>
      <c r="AA1473" s="20"/>
      <c r="AB1473" s="20"/>
      <c r="AC1473" s="20"/>
      <c r="AD1473" s="20"/>
      <c r="AE1473" s="20"/>
      <c r="AG1473" s="9"/>
      <c r="AH1473" s="9"/>
      <c r="AI1473" s="10"/>
      <c r="AJ1473" s="20"/>
      <c r="AK1473" s="20"/>
      <c r="AL1473" s="20"/>
      <c r="AM1473" s="20"/>
      <c r="AN1473" s="20"/>
      <c r="AO1473" s="20"/>
      <c r="AP1473" s="20"/>
      <c r="AQ1473" s="20"/>
      <c r="AS1473" s="9"/>
      <c r="AT1473" s="9"/>
      <c r="AU1473" s="10"/>
      <c r="AV1473" s="20"/>
      <c r="AW1473" s="20"/>
      <c r="AX1473" s="20"/>
      <c r="AY1473" s="20"/>
      <c r="AZ1473" s="20"/>
      <c r="BA1473" s="20"/>
      <c r="BB1473" s="20"/>
      <c r="BC1473" s="20"/>
      <c r="BE1473" s="20">
        <v>0.50153688524590168</v>
      </c>
      <c r="BF1473" s="9">
        <v>72.099999999999994</v>
      </c>
      <c r="BG1473" s="9">
        <v>69.26162153196826</v>
      </c>
      <c r="BH1473" s="9">
        <v>68.553283035079971</v>
      </c>
      <c r="BI1473" s="9">
        <v>48.19617547298315</v>
      </c>
      <c r="BJ1473" s="9">
        <v>70.368316047170268</v>
      </c>
      <c r="BK1473" s="9">
        <v>68.78829131479236</v>
      </c>
      <c r="BL1473" s="9">
        <v>67.445909080162423</v>
      </c>
      <c r="BM1473" s="9">
        <f ca="1"/>
        <v>68.108181255964539</v>
      </c>
      <c r="BN1473" s="9">
        <v>70.402237575327774</v>
      </c>
    </row>
    <row r="1474" spans="1:66" x14ac:dyDescent="0.25">
      <c r="A1474" s="6">
        <v>73.5</v>
      </c>
      <c r="B1474" s="7" t="b">
        <v>1</v>
      </c>
      <c r="U1474" s="9"/>
      <c r="V1474" s="9"/>
      <c r="W1474" s="10"/>
      <c r="X1474" s="20"/>
      <c r="Y1474" s="20"/>
      <c r="Z1474" s="20"/>
      <c r="AA1474" s="20"/>
      <c r="AB1474" s="20"/>
      <c r="AC1474" s="20"/>
      <c r="AD1474" s="20"/>
      <c r="AE1474" s="20"/>
      <c r="AG1474" s="9"/>
      <c r="AH1474" s="9"/>
      <c r="AI1474" s="10"/>
      <c r="AJ1474" s="20"/>
      <c r="AK1474" s="20"/>
      <c r="AL1474" s="20"/>
      <c r="AM1474" s="20"/>
      <c r="AN1474" s="20"/>
      <c r="AO1474" s="20"/>
      <c r="AP1474" s="20"/>
      <c r="AQ1474" s="20"/>
      <c r="AS1474" s="9"/>
      <c r="AT1474" s="9"/>
      <c r="AU1474" s="10"/>
      <c r="AV1474" s="20"/>
      <c r="AW1474" s="20"/>
      <c r="AX1474" s="20"/>
      <c r="AY1474" s="20"/>
      <c r="AZ1474" s="20"/>
      <c r="BA1474" s="20"/>
      <c r="BB1474" s="20"/>
      <c r="BC1474" s="20"/>
      <c r="BE1474" s="20">
        <v>0.50187841530054644</v>
      </c>
      <c r="BF1474" s="9">
        <v>72.099999999999994</v>
      </c>
      <c r="BG1474" s="9">
        <v>69.269774884072547</v>
      </c>
      <c r="BH1474" s="9">
        <v>68.56191432543423</v>
      </c>
      <c r="BI1474" s="9">
        <v>48.243622309449215</v>
      </c>
      <c r="BJ1474" s="9">
        <v>70.375917068772438</v>
      </c>
      <c r="BK1474" s="9">
        <v>68.796766655697994</v>
      </c>
      <c r="BL1474" s="9">
        <v>67.456529883561188</v>
      </c>
      <c r="BM1474" s="9">
        <f ca="1"/>
        <v>68.115492619888826</v>
      </c>
      <c r="BN1474" s="9">
        <v>70.411410021460028</v>
      </c>
    </row>
    <row r="1475" spans="1:66" x14ac:dyDescent="0.25">
      <c r="A1475" s="6">
        <v>73.2</v>
      </c>
      <c r="B1475" s="7" t="b">
        <v>1</v>
      </c>
      <c r="U1475" s="9"/>
      <c r="V1475" s="9"/>
      <c r="W1475" s="10"/>
      <c r="X1475" s="20"/>
      <c r="Y1475" s="20"/>
      <c r="Z1475" s="20"/>
      <c r="AA1475" s="20"/>
      <c r="AB1475" s="20"/>
      <c r="AC1475" s="20"/>
      <c r="AD1475" s="20"/>
      <c r="AE1475" s="20"/>
      <c r="AG1475" s="9"/>
      <c r="AH1475" s="9"/>
      <c r="AI1475" s="10"/>
      <c r="AJ1475" s="20"/>
      <c r="AK1475" s="20"/>
      <c r="AL1475" s="20"/>
      <c r="AM1475" s="20"/>
      <c r="AN1475" s="20"/>
      <c r="AO1475" s="20"/>
      <c r="AP1475" s="20"/>
      <c r="AQ1475" s="20"/>
      <c r="AS1475" s="9"/>
      <c r="AT1475" s="9"/>
      <c r="AU1475" s="10"/>
      <c r="AV1475" s="20"/>
      <c r="AW1475" s="20"/>
      <c r="AX1475" s="20"/>
      <c r="AY1475" s="20"/>
      <c r="AZ1475" s="20"/>
      <c r="BA1475" s="20"/>
      <c r="BB1475" s="20"/>
      <c r="BC1475" s="20"/>
      <c r="BE1475" s="20">
        <v>0.50221994535519121</v>
      </c>
      <c r="BF1475" s="9">
        <v>72.099999999999994</v>
      </c>
      <c r="BG1475" s="9">
        <v>69.277928269042604</v>
      </c>
      <c r="BH1475" s="9">
        <v>68.570546737321251</v>
      </c>
      <c r="BI1475" s="9">
        <v>48.291101688329668</v>
      </c>
      <c r="BJ1475" s="9">
        <v>70.383516644876735</v>
      </c>
      <c r="BK1475" s="9">
        <v>68.805242727290889</v>
      </c>
      <c r="BL1475" s="9">
        <v>67.467147073827022</v>
      </c>
      <c r="BM1475" s="9">
        <f ca="1"/>
        <v>68.122803419909204</v>
      </c>
      <c r="BN1475" s="9">
        <v>70.420581099917698</v>
      </c>
    </row>
    <row r="1476" spans="1:66" x14ac:dyDescent="0.25">
      <c r="A1476" s="6">
        <v>73</v>
      </c>
      <c r="B1476" s="7" t="b">
        <v>1</v>
      </c>
      <c r="U1476" s="9"/>
      <c r="V1476" s="9"/>
      <c r="W1476" s="10"/>
      <c r="X1476" s="20"/>
      <c r="Y1476" s="20"/>
      <c r="Z1476" s="20"/>
      <c r="AA1476" s="20"/>
      <c r="AB1476" s="20"/>
      <c r="AC1476" s="20"/>
      <c r="AD1476" s="20"/>
      <c r="AE1476" s="20"/>
      <c r="AG1476" s="9"/>
      <c r="AH1476" s="9"/>
      <c r="AI1476" s="10"/>
      <c r="AJ1476" s="20"/>
      <c r="AK1476" s="20"/>
      <c r="AL1476" s="20"/>
      <c r="AM1476" s="20"/>
      <c r="AN1476" s="20"/>
      <c r="AO1476" s="20"/>
      <c r="AP1476" s="20"/>
      <c r="AQ1476" s="20"/>
      <c r="AS1476" s="9"/>
      <c r="AT1476" s="9"/>
      <c r="AU1476" s="10"/>
      <c r="AV1476" s="20"/>
      <c r="AW1476" s="20"/>
      <c r="AX1476" s="20"/>
      <c r="AY1476" s="20"/>
      <c r="AZ1476" s="20"/>
      <c r="BA1476" s="20"/>
      <c r="BB1476" s="20"/>
      <c r="BC1476" s="20"/>
      <c r="BE1476" s="20">
        <v>0.50256147540983609</v>
      </c>
      <c r="BF1476" s="9">
        <v>72.099999999999994</v>
      </c>
      <c r="BG1476" s="9">
        <v>69.286081692854466</v>
      </c>
      <c r="BH1476" s="9">
        <v>68.57918027721928</v>
      </c>
      <c r="BI1476" s="9">
        <v>48.338613654294981</v>
      </c>
      <c r="BJ1476" s="9">
        <v>70.391114781313831</v>
      </c>
      <c r="BK1476" s="9">
        <v>68.813719535814229</v>
      </c>
      <c r="BL1476" s="9">
        <v>67.477760654644882</v>
      </c>
      <c r="BM1476" s="9">
        <f ca="1"/>
        <v>68.130113660508641</v>
      </c>
      <c r="BN1476" s="9">
        <v>70.429750815647196</v>
      </c>
    </row>
    <row r="1477" spans="1:66" x14ac:dyDescent="0.25">
      <c r="A1477" s="6">
        <v>72.7</v>
      </c>
      <c r="B1477" s="7" t="b">
        <v>1</v>
      </c>
      <c r="U1477" s="9"/>
      <c r="V1477" s="9"/>
      <c r="W1477" s="10"/>
      <c r="X1477" s="20"/>
      <c r="Y1477" s="20"/>
      <c r="Z1477" s="20"/>
      <c r="AA1477" s="20"/>
      <c r="AB1477" s="20"/>
      <c r="AC1477" s="20"/>
      <c r="AD1477" s="20"/>
      <c r="AE1477" s="20"/>
      <c r="AG1477" s="9"/>
      <c r="AH1477" s="9"/>
      <c r="AI1477" s="10"/>
      <c r="AJ1477" s="20"/>
      <c r="AK1477" s="20"/>
      <c r="AL1477" s="20"/>
      <c r="AM1477" s="20"/>
      <c r="AN1477" s="20"/>
      <c r="AO1477" s="20"/>
      <c r="AP1477" s="20"/>
      <c r="AQ1477" s="20"/>
      <c r="AS1477" s="9"/>
      <c r="AT1477" s="9"/>
      <c r="AU1477" s="10"/>
      <c r="AV1477" s="20"/>
      <c r="AW1477" s="20"/>
      <c r="AX1477" s="20"/>
      <c r="AY1477" s="20"/>
      <c r="AZ1477" s="20"/>
      <c r="BA1477" s="20"/>
      <c r="BB1477" s="20"/>
      <c r="BC1477" s="20"/>
      <c r="BE1477" s="20">
        <v>0.50290300546448086</v>
      </c>
      <c r="BF1477" s="9">
        <v>72.099999999999994</v>
      </c>
      <c r="BG1477" s="9">
        <v>69.294235161484295</v>
      </c>
      <c r="BH1477" s="9">
        <v>68.587814951610014</v>
      </c>
      <c r="BI1477" s="9">
        <v>48.386158252107599</v>
      </c>
      <c r="BJ1477" s="9">
        <v>70.398711483910461</v>
      </c>
      <c r="BK1477" s="9">
        <v>68.822197087513501</v>
      </c>
      <c r="BL1477" s="9">
        <v>67.488370629693492</v>
      </c>
      <c r="BM1477" s="9">
        <f ca="1"/>
        <v>68.137423346168731</v>
      </c>
      <c r="BN1477" s="9">
        <v>70.438919173591671</v>
      </c>
    </row>
    <row r="1478" spans="1:66" x14ac:dyDescent="0.25">
      <c r="A1478" s="6">
        <v>53.7</v>
      </c>
      <c r="B1478" s="7" t="b">
        <v>1</v>
      </c>
      <c r="U1478" s="9"/>
      <c r="V1478" s="9"/>
      <c r="W1478" s="10"/>
      <c r="X1478" s="20"/>
      <c r="Y1478" s="20"/>
      <c r="Z1478" s="20"/>
      <c r="AA1478" s="20"/>
      <c r="AB1478" s="20"/>
      <c r="AC1478" s="20"/>
      <c r="AD1478" s="20"/>
      <c r="AE1478" s="20"/>
      <c r="AG1478" s="9"/>
      <c r="AH1478" s="9"/>
      <c r="AI1478" s="10"/>
      <c r="AJ1478" s="20"/>
      <c r="AK1478" s="20"/>
      <c r="AL1478" s="20"/>
      <c r="AM1478" s="20"/>
      <c r="AN1478" s="20"/>
      <c r="AO1478" s="20"/>
      <c r="AP1478" s="20"/>
      <c r="AQ1478" s="20"/>
      <c r="AS1478" s="9"/>
      <c r="AT1478" s="9"/>
      <c r="AU1478" s="10"/>
      <c r="AV1478" s="20"/>
      <c r="AW1478" s="20"/>
      <c r="AX1478" s="20"/>
      <c r="AY1478" s="20"/>
      <c r="AZ1478" s="20"/>
      <c r="BA1478" s="20"/>
      <c r="BB1478" s="20"/>
      <c r="BC1478" s="20"/>
      <c r="BE1478" s="20">
        <v>0.50324453551912574</v>
      </c>
      <c r="BF1478" s="9">
        <v>72.099999999999994</v>
      </c>
      <c r="BG1478" s="9">
        <v>69.302388680908521</v>
      </c>
      <c r="BH1478" s="9">
        <v>68.596450766978592</v>
      </c>
      <c r="BI1478" s="9">
        <v>48.433735526622328</v>
      </c>
      <c r="BJ1478" s="9">
        <v>70.406306758489393</v>
      </c>
      <c r="BK1478" s="9">
        <v>68.830675388636379</v>
      </c>
      <c r="BL1478" s="9">
        <v>67.498977002645375</v>
      </c>
      <c r="BM1478" s="9">
        <f ca="1"/>
        <v>68.144732481369729</v>
      </c>
      <c r="BN1478" s="9">
        <v>70.448086178691142</v>
      </c>
    </row>
    <row r="1479" spans="1:66" x14ac:dyDescent="0.25">
      <c r="A1479" s="6">
        <v>52.1</v>
      </c>
      <c r="B1479" s="7" t="b">
        <v>1</v>
      </c>
      <c r="U1479" s="9"/>
      <c r="V1479" s="9"/>
      <c r="W1479" s="10"/>
      <c r="X1479" s="20"/>
      <c r="Y1479" s="20"/>
      <c r="Z1479" s="20"/>
      <c r="AA1479" s="20"/>
      <c r="AB1479" s="20"/>
      <c r="AC1479" s="20"/>
      <c r="AD1479" s="20"/>
      <c r="AE1479" s="20"/>
      <c r="AG1479" s="9"/>
      <c r="AH1479" s="9"/>
      <c r="AI1479" s="10"/>
      <c r="AJ1479" s="20"/>
      <c r="AK1479" s="20"/>
      <c r="AL1479" s="20"/>
      <c r="AM1479" s="20"/>
      <c r="AN1479" s="20"/>
      <c r="AO1479" s="20"/>
      <c r="AP1479" s="20"/>
      <c r="AQ1479" s="20"/>
      <c r="AS1479" s="9"/>
      <c r="AT1479" s="9"/>
      <c r="AU1479" s="10"/>
      <c r="AV1479" s="20"/>
      <c r="AW1479" s="20"/>
      <c r="AX1479" s="20"/>
      <c r="AY1479" s="20"/>
      <c r="AZ1479" s="20"/>
      <c r="BA1479" s="20"/>
      <c r="BB1479" s="20"/>
      <c r="BC1479" s="20"/>
      <c r="BE1479" s="20">
        <v>0.5035860655737705</v>
      </c>
      <c r="BF1479" s="9">
        <v>72.099999999999994</v>
      </c>
      <c r="BG1479" s="9">
        <v>69.310542257103847</v>
      </c>
      <c r="BH1479" s="9">
        <v>68.605087729813619</v>
      </c>
      <c r="BI1479" s="9">
        <v>48.481345522786469</v>
      </c>
      <c r="BJ1479" s="9">
        <v>70.413900610869504</v>
      </c>
      <c r="BK1479" s="9">
        <v>68.839154445432953</v>
      </c>
      <c r="BL1479" s="9">
        <v>67.509579777166778</v>
      </c>
      <c r="BM1479" s="9">
        <f ca="1"/>
        <v>68.1520410705904</v>
      </c>
      <c r="BN1479" s="9">
        <v>70.457251835882303</v>
      </c>
    </row>
    <row r="1480" spans="1:66" x14ac:dyDescent="0.25">
      <c r="A1480" s="6">
        <v>52.1</v>
      </c>
      <c r="B1480" s="7" t="b">
        <v>1</v>
      </c>
      <c r="U1480" s="9"/>
      <c r="V1480" s="9"/>
      <c r="W1480" s="10"/>
      <c r="X1480" s="20"/>
      <c r="Y1480" s="20"/>
      <c r="Z1480" s="20"/>
      <c r="AA1480" s="20"/>
      <c r="AB1480" s="20"/>
      <c r="AC1480" s="20"/>
      <c r="AD1480" s="20"/>
      <c r="AE1480" s="20"/>
      <c r="AG1480" s="9"/>
      <c r="AH1480" s="9"/>
      <c r="AI1480" s="10"/>
      <c r="AJ1480" s="20"/>
      <c r="AK1480" s="20"/>
      <c r="AL1480" s="20"/>
      <c r="AM1480" s="20"/>
      <c r="AN1480" s="20"/>
      <c r="AO1480" s="20"/>
      <c r="AP1480" s="20"/>
      <c r="AQ1480" s="20"/>
      <c r="AS1480" s="9"/>
      <c r="AT1480" s="9"/>
      <c r="AU1480" s="10"/>
      <c r="AV1480" s="20"/>
      <c r="AW1480" s="20"/>
      <c r="AX1480" s="20"/>
      <c r="AY1480" s="20"/>
      <c r="AZ1480" s="20"/>
      <c r="BA1480" s="20"/>
      <c r="BB1480" s="20"/>
      <c r="BC1480" s="20"/>
      <c r="BE1480" s="20">
        <v>0.50392759562841527</v>
      </c>
      <c r="BF1480" s="9">
        <v>72.2</v>
      </c>
      <c r="BG1480" s="9">
        <v>69.318695896047231</v>
      </c>
      <c r="BH1480" s="9">
        <v>68.613725846607267</v>
      </c>
      <c r="BI1480" s="9">
        <v>48.52898828564016</v>
      </c>
      <c r="BJ1480" s="9">
        <v>70.421493046865763</v>
      </c>
      <c r="BK1480" s="9">
        <v>68.847634264155559</v>
      </c>
      <c r="BL1480" s="9">
        <v>67.520178956917704</v>
      </c>
      <c r="BM1480" s="9">
        <f ca="1"/>
        <v>68.159349118308299</v>
      </c>
      <c r="BN1480" s="9">
        <v>70.466416150098823</v>
      </c>
    </row>
    <row r="1481" spans="1:66" x14ac:dyDescent="0.25">
      <c r="A1481" s="6">
        <v>52.2</v>
      </c>
      <c r="B1481" s="7" t="b">
        <v>1</v>
      </c>
      <c r="U1481" s="9"/>
      <c r="V1481" s="9"/>
      <c r="W1481" s="10"/>
      <c r="X1481" s="20"/>
      <c r="Y1481" s="20"/>
      <c r="Z1481" s="20"/>
      <c r="AA1481" s="20"/>
      <c r="AB1481" s="20"/>
      <c r="AC1481" s="20"/>
      <c r="AD1481" s="20"/>
      <c r="AE1481" s="20"/>
      <c r="AG1481" s="9"/>
      <c r="AH1481" s="9"/>
      <c r="AI1481" s="10"/>
      <c r="AJ1481" s="20"/>
      <c r="AK1481" s="20"/>
      <c r="AL1481" s="20"/>
      <c r="AM1481" s="20"/>
      <c r="AN1481" s="20"/>
      <c r="AO1481" s="20"/>
      <c r="AP1481" s="20"/>
      <c r="AQ1481" s="20"/>
      <c r="AS1481" s="9"/>
      <c r="AT1481" s="9"/>
      <c r="AU1481" s="10"/>
      <c r="AV1481" s="20"/>
      <c r="AW1481" s="20"/>
      <c r="AX1481" s="20"/>
      <c r="AY1481" s="20"/>
      <c r="AZ1481" s="20"/>
      <c r="BA1481" s="20"/>
      <c r="BB1481" s="20"/>
      <c r="BC1481" s="20"/>
      <c r="BE1481" s="20">
        <v>0.50426912568306015</v>
      </c>
      <c r="BF1481" s="9">
        <v>72.2</v>
      </c>
      <c r="BG1481" s="9">
        <v>69.326849603715999</v>
      </c>
      <c r="BH1481" s="9">
        <v>68.622365123855175</v>
      </c>
      <c r="BI1481" s="9">
        <v>48.576663860316607</v>
      </c>
      <c r="BJ1481" s="9">
        <v>70.429084072289328</v>
      </c>
      <c r="BK1481" s="9">
        <v>68.856114851059019</v>
      </c>
      <c r="BL1481" s="9">
        <v>67.530774545552049</v>
      </c>
      <c r="BM1481" s="9">
        <f ca="1"/>
        <v>68.166656628999576</v>
      </c>
      <c r="BN1481" s="9">
        <v>70.475579126271143</v>
      </c>
    </row>
    <row r="1482" spans="1:66" x14ac:dyDescent="0.25">
      <c r="A1482" s="6">
        <v>52.3</v>
      </c>
      <c r="B1482" s="7" t="b">
        <v>1</v>
      </c>
      <c r="U1482" s="9"/>
      <c r="V1482" s="9"/>
      <c r="W1482" s="10"/>
      <c r="X1482" s="20"/>
      <c r="Y1482" s="20"/>
      <c r="Z1482" s="20"/>
      <c r="AA1482" s="20"/>
      <c r="AB1482" s="20"/>
      <c r="AC1482" s="20"/>
      <c r="AD1482" s="20"/>
      <c r="AE1482" s="20"/>
      <c r="AG1482" s="9"/>
      <c r="AH1482" s="9"/>
      <c r="AI1482" s="10"/>
      <c r="AJ1482" s="20"/>
      <c r="AK1482" s="20"/>
      <c r="AL1482" s="20"/>
      <c r="AM1482" s="20"/>
      <c r="AN1482" s="20"/>
      <c r="AO1482" s="20"/>
      <c r="AP1482" s="20"/>
      <c r="AQ1482" s="20"/>
      <c r="AS1482" s="9"/>
      <c r="AT1482" s="9"/>
      <c r="AU1482" s="10"/>
      <c r="AV1482" s="20"/>
      <c r="AW1482" s="20"/>
      <c r="AX1482" s="20"/>
      <c r="AY1482" s="20"/>
      <c r="AZ1482" s="20"/>
      <c r="BA1482" s="20"/>
      <c r="BB1482" s="20"/>
      <c r="BC1482" s="20"/>
      <c r="BE1482" s="20">
        <v>0.50461065573770492</v>
      </c>
      <c r="BF1482" s="9">
        <v>72.2</v>
      </c>
      <c r="BG1482" s="9">
        <v>69.335003386087763</v>
      </c>
      <c r="BH1482" s="9">
        <v>68.631005568056707</v>
      </c>
      <c r="BI1482" s="9">
        <v>48.624372292042288</v>
      </c>
      <c r="BJ1482" s="9">
        <v>70.436673692947522</v>
      </c>
      <c r="BK1482" s="9">
        <v>68.864596212400443</v>
      </c>
      <c r="BL1482" s="9">
        <v>67.541366546717427</v>
      </c>
      <c r="BM1482" s="9">
        <f ca="1"/>
        <v>68.173963607139072</v>
      </c>
      <c r="BN1482" s="9">
        <v>70.484740769326621</v>
      </c>
    </row>
    <row r="1483" spans="1:66" x14ac:dyDescent="0.25">
      <c r="A1483" s="6">
        <v>51.1</v>
      </c>
      <c r="B1483" s="7" t="b">
        <v>1</v>
      </c>
      <c r="U1483" s="9"/>
      <c r="V1483" s="9"/>
      <c r="W1483" s="10"/>
      <c r="X1483" s="20"/>
      <c r="Y1483" s="20"/>
      <c r="Z1483" s="20"/>
      <c r="AA1483" s="20"/>
      <c r="AB1483" s="20"/>
      <c r="AC1483" s="20"/>
      <c r="AD1483" s="20"/>
      <c r="AE1483" s="20"/>
      <c r="AG1483" s="9"/>
      <c r="AH1483" s="9"/>
      <c r="AI1483" s="10"/>
      <c r="AJ1483" s="20"/>
      <c r="AK1483" s="20"/>
      <c r="AL1483" s="20"/>
      <c r="AM1483" s="20"/>
      <c r="AN1483" s="20"/>
      <c r="AO1483" s="20"/>
      <c r="AP1483" s="20"/>
      <c r="AQ1483" s="20"/>
      <c r="AS1483" s="9"/>
      <c r="AT1483" s="9"/>
      <c r="AU1483" s="10"/>
      <c r="AV1483" s="20"/>
      <c r="AW1483" s="20"/>
      <c r="AX1483" s="20"/>
      <c r="AY1483" s="20"/>
      <c r="AZ1483" s="20"/>
      <c r="BA1483" s="20"/>
      <c r="BB1483" s="20"/>
      <c r="BC1483" s="20"/>
      <c r="BE1483" s="20">
        <v>0.50495218579234968</v>
      </c>
      <c r="BF1483" s="9">
        <v>72.2</v>
      </c>
      <c r="BG1483" s="9">
        <v>69.343157249140603</v>
      </c>
      <c r="BH1483" s="9">
        <v>68.639647185714651</v>
      </c>
      <c r="BI1483" s="9">
        <v>48.672113626137275</v>
      </c>
      <c r="BJ1483" s="9">
        <v>70.444261914643903</v>
      </c>
      <c r="BK1483" s="9">
        <v>68.873078354439485</v>
      </c>
      <c r="BL1483" s="9">
        <v>67.551954964055341</v>
      </c>
      <c r="BM1483" s="9">
        <f ca="1"/>
        <v>68.181270057200422</v>
      </c>
      <c r="BN1483" s="9">
        <v>70.493901084189517</v>
      </c>
    </row>
    <row r="1484" spans="1:66" x14ac:dyDescent="0.25">
      <c r="A1484" s="6">
        <v>49.4</v>
      </c>
      <c r="B1484" s="7" t="b">
        <v>1</v>
      </c>
      <c r="U1484" s="9"/>
      <c r="V1484" s="9"/>
      <c r="W1484" s="10"/>
      <c r="X1484" s="20"/>
      <c r="Y1484" s="20"/>
      <c r="Z1484" s="20"/>
      <c r="AA1484" s="20"/>
      <c r="AB1484" s="20"/>
      <c r="AC1484" s="20"/>
      <c r="AD1484" s="20"/>
      <c r="AE1484" s="20"/>
      <c r="AG1484" s="9"/>
      <c r="AH1484" s="9"/>
      <c r="AI1484" s="10"/>
      <c r="AJ1484" s="20"/>
      <c r="AK1484" s="20"/>
      <c r="AL1484" s="20"/>
      <c r="AM1484" s="20"/>
      <c r="AN1484" s="20"/>
      <c r="AO1484" s="20"/>
      <c r="AP1484" s="20"/>
      <c r="AQ1484" s="20"/>
      <c r="AS1484" s="9"/>
      <c r="AT1484" s="9"/>
      <c r="AU1484" s="10"/>
      <c r="AV1484" s="20"/>
      <c r="AW1484" s="20"/>
      <c r="AX1484" s="20"/>
      <c r="AY1484" s="20"/>
      <c r="AZ1484" s="20"/>
      <c r="BA1484" s="20"/>
      <c r="BB1484" s="20"/>
      <c r="BC1484" s="20"/>
      <c r="BE1484" s="20">
        <v>0.50529371584699456</v>
      </c>
      <c r="BF1484" s="9">
        <v>72.2</v>
      </c>
      <c r="BG1484" s="9">
        <v>69.35131119885294</v>
      </c>
      <c r="BH1484" s="9">
        <v>68.648289983335644</v>
      </c>
      <c r="BI1484" s="9">
        <v>48.719887908015501</v>
      </c>
      <c r="BJ1484" s="9">
        <v>70.451848743178218</v>
      </c>
      <c r="BK1484" s="9">
        <v>68.881561283438231</v>
      </c>
      <c r="BL1484" s="9">
        <v>67.562539801201126</v>
      </c>
      <c r="BM1484" s="9">
        <f ca="1"/>
        <v>68.188575983655895</v>
      </c>
      <c r="BN1484" s="9">
        <v>70.503060075781008</v>
      </c>
    </row>
    <row r="1485" spans="1:66" x14ac:dyDescent="0.25">
      <c r="A1485" s="6">
        <v>47.8</v>
      </c>
      <c r="B1485" s="7" t="b">
        <v>1</v>
      </c>
      <c r="U1485" s="9"/>
      <c r="V1485" s="9"/>
      <c r="W1485" s="10"/>
      <c r="X1485" s="20"/>
      <c r="Y1485" s="20"/>
      <c r="Z1485" s="20"/>
      <c r="AA1485" s="20"/>
      <c r="AB1485" s="20"/>
      <c r="AC1485" s="20"/>
      <c r="AD1485" s="20"/>
      <c r="AE1485" s="20"/>
      <c r="AG1485" s="9"/>
      <c r="AH1485" s="9"/>
      <c r="AI1485" s="10"/>
      <c r="AJ1485" s="20"/>
      <c r="AK1485" s="20"/>
      <c r="AL1485" s="20"/>
      <c r="AM1485" s="20"/>
      <c r="AN1485" s="20"/>
      <c r="AO1485" s="20"/>
      <c r="AP1485" s="20"/>
      <c r="AQ1485" s="20"/>
      <c r="AS1485" s="9"/>
      <c r="AT1485" s="9"/>
      <c r="AU1485" s="10"/>
      <c r="AV1485" s="20"/>
      <c r="AW1485" s="20"/>
      <c r="AX1485" s="20"/>
      <c r="AY1485" s="20"/>
      <c r="AZ1485" s="20"/>
      <c r="BA1485" s="20"/>
      <c r="BB1485" s="20"/>
      <c r="BC1485" s="20"/>
      <c r="BE1485" s="20">
        <v>0.50563524590163933</v>
      </c>
      <c r="BF1485" s="9">
        <v>72.2</v>
      </c>
      <c r="BG1485" s="9">
        <v>69.359465241203665</v>
      </c>
      <c r="BH1485" s="9">
        <v>68.656933967429907</v>
      </c>
      <c r="BI1485" s="9">
        <v>48.767695183184919</v>
      </c>
      <c r="BJ1485" s="9">
        <v>70.459434184346534</v>
      </c>
      <c r="BK1485" s="9">
        <v>68.890045005661264</v>
      </c>
      <c r="BL1485" s="9">
        <v>67.573121061783965</v>
      </c>
      <c r="BM1485" s="9">
        <f ca="1"/>
        <v>68.195881390976609</v>
      </c>
      <c r="BN1485" s="9">
        <v>70.5122177490192</v>
      </c>
    </row>
    <row r="1486" spans="1:66" x14ac:dyDescent="0.25">
      <c r="A1486" s="6">
        <v>46.2</v>
      </c>
      <c r="B1486" s="7" t="b">
        <v>1</v>
      </c>
      <c r="U1486" s="9"/>
      <c r="V1486" s="9"/>
      <c r="W1486" s="10"/>
      <c r="X1486" s="20"/>
      <c r="Y1486" s="20"/>
      <c r="Z1486" s="20"/>
      <c r="AA1486" s="20"/>
      <c r="AB1486" s="20"/>
      <c r="AC1486" s="20"/>
      <c r="AD1486" s="20"/>
      <c r="AE1486" s="20"/>
      <c r="AG1486" s="9"/>
      <c r="AH1486" s="9"/>
      <c r="AI1486" s="10"/>
      <c r="AJ1486" s="20"/>
      <c r="AK1486" s="20"/>
      <c r="AL1486" s="20"/>
      <c r="AM1486" s="20"/>
      <c r="AN1486" s="20"/>
      <c r="AO1486" s="20"/>
      <c r="AP1486" s="20"/>
      <c r="AQ1486" s="20"/>
      <c r="AS1486" s="9"/>
      <c r="AT1486" s="9"/>
      <c r="AU1486" s="10"/>
      <c r="AV1486" s="20"/>
      <c r="AW1486" s="20"/>
      <c r="AX1486" s="20"/>
      <c r="AY1486" s="20"/>
      <c r="AZ1486" s="20"/>
      <c r="BA1486" s="20"/>
      <c r="BB1486" s="20"/>
      <c r="BC1486" s="20"/>
      <c r="BE1486" s="20">
        <v>0.50597677595628421</v>
      </c>
      <c r="BF1486" s="9">
        <v>72.2</v>
      </c>
      <c r="BG1486" s="9">
        <v>69.367619382172165</v>
      </c>
      <c r="BH1486" s="9">
        <v>68.665579144511455</v>
      </c>
      <c r="BI1486" s="9">
        <v>48.815535497247907</v>
      </c>
      <c r="BJ1486" s="9">
        <v>70.467018243941212</v>
      </c>
      <c r="BK1486" s="9">
        <v>68.898529527375729</v>
      </c>
      <c r="BL1486" s="9">
        <v>67.583698749426901</v>
      </c>
      <c r="BM1486" s="9">
        <f ca="1"/>
        <v>68.203186283632419</v>
      </c>
      <c r="BN1486" s="9">
        <v>70.521374108819231</v>
      </c>
    </row>
    <row r="1487" spans="1:66" x14ac:dyDescent="0.25">
      <c r="A1487" s="6">
        <v>45.3</v>
      </c>
      <c r="B1487" s="7" t="b">
        <v>1</v>
      </c>
      <c r="U1487" s="9"/>
      <c r="V1487" s="9"/>
      <c r="W1487" s="10"/>
      <c r="X1487" s="20"/>
      <c r="Y1487" s="20"/>
      <c r="Z1487" s="20"/>
      <c r="AA1487" s="20"/>
      <c r="AB1487" s="20"/>
      <c r="AC1487" s="20"/>
      <c r="AD1487" s="20"/>
      <c r="AE1487" s="20"/>
      <c r="AG1487" s="9"/>
      <c r="AH1487" s="9"/>
      <c r="AI1487" s="10"/>
      <c r="AJ1487" s="20"/>
      <c r="AK1487" s="20"/>
      <c r="AL1487" s="20"/>
      <c r="AM1487" s="20"/>
      <c r="AN1487" s="20"/>
      <c r="AO1487" s="20"/>
      <c r="AP1487" s="20"/>
      <c r="AQ1487" s="20"/>
      <c r="AS1487" s="9"/>
      <c r="AT1487" s="9"/>
      <c r="AU1487" s="10"/>
      <c r="AV1487" s="20"/>
      <c r="AW1487" s="20"/>
      <c r="AX1487" s="20"/>
      <c r="AY1487" s="20"/>
      <c r="AZ1487" s="20"/>
      <c r="BA1487" s="20"/>
      <c r="BB1487" s="20"/>
      <c r="BC1487" s="20"/>
      <c r="BE1487" s="20">
        <v>0.50631830601092898</v>
      </c>
      <c r="BF1487" s="9">
        <v>72.2</v>
      </c>
      <c r="BG1487" s="9">
        <v>69.375773627738297</v>
      </c>
      <c r="BH1487" s="9">
        <v>68.674225521097938</v>
      </c>
      <c r="BI1487" s="9">
        <v>48.863408895901401</v>
      </c>
      <c r="BJ1487" s="9">
        <v>70.474600927750913</v>
      </c>
      <c r="BK1487" s="9">
        <v>68.907014854851312</v>
      </c>
      <c r="BL1487" s="9">
        <v>67.594272867746895</v>
      </c>
      <c r="BM1487" s="9">
        <f ca="1"/>
        <v>68.210490666091985</v>
      </c>
      <c r="BN1487" s="9">
        <v>70.530529160093153</v>
      </c>
    </row>
    <row r="1488" spans="1:66" x14ac:dyDescent="0.25">
      <c r="A1488" s="6">
        <v>44.5</v>
      </c>
      <c r="B1488" s="7" t="b">
        <v>1</v>
      </c>
      <c r="U1488" s="9"/>
      <c r="V1488" s="9"/>
      <c r="W1488" s="10"/>
      <c r="X1488" s="20"/>
      <c r="Y1488" s="20"/>
      <c r="Z1488" s="20"/>
      <c r="AA1488" s="20"/>
      <c r="AB1488" s="20"/>
      <c r="AC1488" s="20"/>
      <c r="AD1488" s="20"/>
      <c r="AE1488" s="20"/>
      <c r="AG1488" s="9"/>
      <c r="AH1488" s="9"/>
      <c r="AI1488" s="10"/>
      <c r="AJ1488" s="20"/>
      <c r="AK1488" s="20"/>
      <c r="AL1488" s="20"/>
      <c r="AM1488" s="20"/>
      <c r="AN1488" s="20"/>
      <c r="AO1488" s="20"/>
      <c r="AP1488" s="20"/>
      <c r="AQ1488" s="20"/>
      <c r="AS1488" s="9"/>
      <c r="AT1488" s="9"/>
      <c r="AU1488" s="10"/>
      <c r="AV1488" s="20"/>
      <c r="AW1488" s="20"/>
      <c r="AX1488" s="20"/>
      <c r="AY1488" s="20"/>
      <c r="AZ1488" s="20"/>
      <c r="BA1488" s="20"/>
      <c r="BB1488" s="20"/>
      <c r="BC1488" s="20"/>
      <c r="BE1488" s="20">
        <v>0.50665983606557374</v>
      </c>
      <c r="BF1488" s="9">
        <v>72.2</v>
      </c>
      <c r="BG1488" s="9">
        <v>69.383927983882501</v>
      </c>
      <c r="BH1488" s="9">
        <v>68.682873103710946</v>
      </c>
      <c r="BI1488" s="9">
        <v>48.911315424937214</v>
      </c>
      <c r="BJ1488" s="9">
        <v>70.482182241560693</v>
      </c>
      <c r="BK1488" s="9">
        <v>68.915500994360343</v>
      </c>
      <c r="BL1488" s="9">
        <v>67.604843420354797</v>
      </c>
      <c r="BM1488" s="9">
        <f ca="1"/>
        <v>68.217794542822816</v>
      </c>
      <c r="BN1488" s="9">
        <v>70.539682907750105</v>
      </c>
    </row>
    <row r="1489" spans="1:66" x14ac:dyDescent="0.25">
      <c r="A1489" s="6">
        <v>44.8</v>
      </c>
      <c r="B1489" s="7" t="b">
        <v>1</v>
      </c>
      <c r="U1489" s="9"/>
      <c r="V1489" s="9"/>
      <c r="W1489" s="10"/>
      <c r="X1489" s="20"/>
      <c r="Y1489" s="20"/>
      <c r="Z1489" s="20"/>
      <c r="AA1489" s="20"/>
      <c r="AB1489" s="20"/>
      <c r="AC1489" s="20"/>
      <c r="AD1489" s="20"/>
      <c r="AE1489" s="20"/>
      <c r="AG1489" s="9"/>
      <c r="AH1489" s="9"/>
      <c r="AI1489" s="10"/>
      <c r="AJ1489" s="20"/>
      <c r="AK1489" s="20"/>
      <c r="AL1489" s="20"/>
      <c r="AM1489" s="20"/>
      <c r="AN1489" s="20"/>
      <c r="AO1489" s="20"/>
      <c r="AP1489" s="20"/>
      <c r="AQ1489" s="20"/>
      <c r="AS1489" s="9"/>
      <c r="AT1489" s="9"/>
      <c r="AU1489" s="10"/>
      <c r="AV1489" s="20"/>
      <c r="AW1489" s="20"/>
      <c r="AX1489" s="20"/>
      <c r="AY1489" s="20"/>
      <c r="AZ1489" s="20"/>
      <c r="BA1489" s="20"/>
      <c r="BB1489" s="20"/>
      <c r="BC1489" s="20"/>
      <c r="BE1489" s="20">
        <v>0.50700136612021862</v>
      </c>
      <c r="BF1489" s="9">
        <v>72.2</v>
      </c>
      <c r="BG1489" s="9">
        <v>69.392082456585726</v>
      </c>
      <c r="BH1489" s="9">
        <v>68.691521898875735</v>
      </c>
      <c r="BI1489" s="9">
        <v>48.95925513024234</v>
      </c>
      <c r="BJ1489" s="9">
        <v>70.489762191151996</v>
      </c>
      <c r="BK1489" s="9">
        <v>68.923987952177754</v>
      </c>
      <c r="BL1489" s="9">
        <v>67.615410410855361</v>
      </c>
      <c r="BM1489" s="9">
        <f ca="1"/>
        <v>68.225097918291254</v>
      </c>
      <c r="BN1489" s="9">
        <v>70.548835356696202</v>
      </c>
    </row>
    <row r="1490" spans="1:66" x14ac:dyDescent="0.25">
      <c r="A1490" s="6">
        <v>45.5</v>
      </c>
      <c r="B1490" s="7" t="b">
        <v>1</v>
      </c>
      <c r="U1490" s="9"/>
      <c r="V1490" s="9"/>
      <c r="W1490" s="10"/>
      <c r="X1490" s="20"/>
      <c r="Y1490" s="20"/>
      <c r="Z1490" s="20"/>
      <c r="AA1490" s="20"/>
      <c r="AB1490" s="20"/>
      <c r="AC1490" s="20"/>
      <c r="AD1490" s="20"/>
      <c r="AE1490" s="20"/>
      <c r="AG1490" s="9"/>
      <c r="AH1490" s="9"/>
      <c r="AI1490" s="10"/>
      <c r="AJ1490" s="20"/>
      <c r="AK1490" s="20"/>
      <c r="AL1490" s="20"/>
      <c r="AM1490" s="20"/>
      <c r="AN1490" s="20"/>
      <c r="AO1490" s="20"/>
      <c r="AP1490" s="20"/>
      <c r="AQ1490" s="20"/>
      <c r="AS1490" s="9"/>
      <c r="AT1490" s="9"/>
      <c r="AU1490" s="10"/>
      <c r="AV1490" s="20"/>
      <c r="AW1490" s="20"/>
      <c r="AX1490" s="20"/>
      <c r="AY1490" s="20"/>
      <c r="AZ1490" s="20"/>
      <c r="BA1490" s="20"/>
      <c r="BB1490" s="20"/>
      <c r="BC1490" s="20"/>
      <c r="BE1490" s="20">
        <v>0.50734289617486339</v>
      </c>
      <c r="BF1490" s="9">
        <v>72.2</v>
      </c>
      <c r="BG1490" s="9">
        <v>69.400237051829563</v>
      </c>
      <c r="BH1490" s="9">
        <v>68.700171913121636</v>
      </c>
      <c r="BI1490" s="9">
        <v>49.007228057799111</v>
      </c>
      <c r="BJ1490" s="9">
        <v>70.497340782302658</v>
      </c>
      <c r="BK1490" s="9">
        <v>68.932475734581161</v>
      </c>
      <c r="BL1490" s="9">
        <v>67.625973842847287</v>
      </c>
      <c r="BM1490" s="9">
        <f ca="1"/>
        <v>68.232400796962494</v>
      </c>
      <c r="BN1490" s="9">
        <v>70.557986511834685</v>
      </c>
    </row>
    <row r="1491" spans="1:66" x14ac:dyDescent="0.25">
      <c r="A1491" s="6">
        <v>46.4</v>
      </c>
      <c r="B1491" s="7" t="b">
        <v>1</v>
      </c>
      <c r="U1491" s="9"/>
      <c r="V1491" s="9"/>
      <c r="W1491" s="10"/>
      <c r="X1491" s="20"/>
      <c r="Y1491" s="20"/>
      <c r="Z1491" s="20"/>
      <c r="AA1491" s="20"/>
      <c r="AB1491" s="20"/>
      <c r="AC1491" s="20"/>
      <c r="AD1491" s="20"/>
      <c r="AE1491" s="20"/>
      <c r="AG1491" s="9"/>
      <c r="AH1491" s="9"/>
      <c r="AI1491" s="10"/>
      <c r="AJ1491" s="20"/>
      <c r="AK1491" s="20"/>
      <c r="AL1491" s="20"/>
      <c r="AM1491" s="20"/>
      <c r="AN1491" s="20"/>
      <c r="AO1491" s="20"/>
      <c r="AP1491" s="20"/>
      <c r="AQ1491" s="20"/>
      <c r="AS1491" s="9"/>
      <c r="AT1491" s="9"/>
      <c r="AU1491" s="10"/>
      <c r="AV1491" s="20"/>
      <c r="AW1491" s="20"/>
      <c r="AX1491" s="20"/>
      <c r="AY1491" s="20"/>
      <c r="AZ1491" s="20"/>
      <c r="BA1491" s="20"/>
      <c r="BB1491" s="20"/>
      <c r="BC1491" s="20"/>
      <c r="BE1491" s="20">
        <v>0.50768442622950816</v>
      </c>
      <c r="BF1491" s="9">
        <v>72.2</v>
      </c>
      <c r="BG1491" s="9">
        <v>69.408391775596215</v>
      </c>
      <c r="BH1491" s="9">
        <v>68.708823152981623</v>
      </c>
      <c r="BI1491" s="9">
        <v>49.055234253685562</v>
      </c>
      <c r="BJ1491" s="9">
        <v>70.504918020786988</v>
      </c>
      <c r="BK1491" s="9">
        <v>68.940964347850894</v>
      </c>
      <c r="BL1491" s="9">
        <v>67.636533719923221</v>
      </c>
      <c r="BM1491" s="9">
        <f ca="1"/>
        <v>68.239703183300634</v>
      </c>
      <c r="BN1491" s="9">
        <v>70.567136378065783</v>
      </c>
    </row>
    <row r="1492" spans="1:66" x14ac:dyDescent="0.25">
      <c r="A1492" s="6">
        <v>47.8</v>
      </c>
      <c r="B1492" s="7" t="b">
        <v>1</v>
      </c>
      <c r="U1492" s="9"/>
      <c r="V1492" s="9"/>
      <c r="W1492" s="10"/>
      <c r="X1492" s="20"/>
      <c r="Y1492" s="20"/>
      <c r="Z1492" s="20"/>
      <c r="AA1492" s="20"/>
      <c r="AB1492" s="20"/>
      <c r="AC1492" s="20"/>
      <c r="AD1492" s="20"/>
      <c r="AE1492" s="20"/>
      <c r="AG1492" s="9"/>
      <c r="AH1492" s="9"/>
      <c r="AI1492" s="10"/>
      <c r="AJ1492" s="20"/>
      <c r="AK1492" s="20"/>
      <c r="AL1492" s="20"/>
      <c r="AM1492" s="20"/>
      <c r="AN1492" s="20"/>
      <c r="AO1492" s="20"/>
      <c r="AP1492" s="20"/>
      <c r="AQ1492" s="20"/>
      <c r="AS1492" s="9"/>
      <c r="AT1492" s="9"/>
      <c r="AU1492" s="10"/>
      <c r="AV1492" s="20"/>
      <c r="AW1492" s="20"/>
      <c r="AX1492" s="20"/>
      <c r="AY1492" s="20"/>
      <c r="AZ1492" s="20"/>
      <c r="BA1492" s="20"/>
      <c r="BB1492" s="20"/>
      <c r="BC1492" s="20"/>
      <c r="BE1492" s="20">
        <v>0.50802595628415304</v>
      </c>
      <c r="BF1492" s="9">
        <v>72.2</v>
      </c>
      <c r="BG1492" s="9">
        <v>69.416546633868563</v>
      </c>
      <c r="BH1492" s="9">
        <v>68.717475624992787</v>
      </c>
      <c r="BI1492" s="9">
        <v>49.103273764075666</v>
      </c>
      <c r="BJ1492" s="9">
        <v>70.512493912375788</v>
      </c>
      <c r="BK1492" s="9">
        <v>68.949453798269971</v>
      </c>
      <c r="BL1492" s="9">
        <v>67.647090045669756</v>
      </c>
      <c r="BM1492" s="9">
        <f ca="1"/>
        <v>68.247005081768663</v>
      </c>
      <c r="BN1492" s="9">
        <v>70.576284960286927</v>
      </c>
    </row>
    <row r="1493" spans="1:66" x14ac:dyDescent="0.25">
      <c r="A1493" s="6">
        <v>49.3</v>
      </c>
      <c r="B1493" s="7" t="b">
        <v>1</v>
      </c>
      <c r="U1493" s="9"/>
      <c r="V1493" s="9"/>
      <c r="W1493" s="10"/>
      <c r="X1493" s="20"/>
      <c r="Y1493" s="20"/>
      <c r="Z1493" s="20"/>
      <c r="AA1493" s="20"/>
      <c r="AB1493" s="20"/>
      <c r="AC1493" s="20"/>
      <c r="AD1493" s="20"/>
      <c r="AE1493" s="20"/>
      <c r="AG1493" s="9"/>
      <c r="AH1493" s="9"/>
      <c r="AI1493" s="10"/>
      <c r="AJ1493" s="20"/>
      <c r="AK1493" s="20"/>
      <c r="AL1493" s="20"/>
      <c r="AM1493" s="20"/>
      <c r="AN1493" s="20"/>
      <c r="AO1493" s="20"/>
      <c r="AP1493" s="20"/>
      <c r="AQ1493" s="20"/>
      <c r="AS1493" s="9"/>
      <c r="AT1493" s="9"/>
      <c r="AU1493" s="10"/>
      <c r="AV1493" s="20"/>
      <c r="AW1493" s="20"/>
      <c r="AX1493" s="20"/>
      <c r="AY1493" s="20"/>
      <c r="AZ1493" s="20"/>
      <c r="BA1493" s="20"/>
      <c r="BB1493" s="20"/>
      <c r="BC1493" s="20"/>
      <c r="BE1493" s="20">
        <v>0.5083674863387978</v>
      </c>
      <c r="BF1493" s="9">
        <v>72.2</v>
      </c>
      <c r="BG1493" s="9">
        <v>69.42470163263016</v>
      </c>
      <c r="BH1493" s="9">
        <v>68.726129335696058</v>
      </c>
      <c r="BI1493" s="9">
        <v>49.151346635239534</v>
      </c>
      <c r="BJ1493" s="9">
        <v>70.520068462836321</v>
      </c>
      <c r="BK1493" s="9">
        <v>68.957944092124237</v>
      </c>
      <c r="BL1493" s="9">
        <v>67.657642823667459</v>
      </c>
      <c r="BM1493" s="9">
        <f ca="1"/>
        <v>68.254306496828534</v>
      </c>
      <c r="BN1493" s="9">
        <v>70.58543226339259</v>
      </c>
    </row>
    <row r="1494" spans="1:66" x14ac:dyDescent="0.25">
      <c r="A1494" s="6">
        <v>61.4</v>
      </c>
      <c r="B1494" s="7" t="b">
        <v>1</v>
      </c>
      <c r="U1494" s="9"/>
      <c r="V1494" s="9"/>
      <c r="W1494" s="10"/>
      <c r="X1494" s="20"/>
      <c r="Y1494" s="20"/>
      <c r="Z1494" s="20"/>
      <c r="AA1494" s="20"/>
      <c r="AB1494" s="20"/>
      <c r="AC1494" s="20"/>
      <c r="AD1494" s="20"/>
      <c r="AE1494" s="20"/>
      <c r="AG1494" s="9"/>
      <c r="AH1494" s="9"/>
      <c r="AI1494" s="10"/>
      <c r="AJ1494" s="20"/>
      <c r="AK1494" s="20"/>
      <c r="AL1494" s="20"/>
      <c r="AM1494" s="20"/>
      <c r="AN1494" s="20"/>
      <c r="AO1494" s="20"/>
      <c r="AP1494" s="20"/>
      <c r="AQ1494" s="20"/>
      <c r="AS1494" s="9"/>
      <c r="AT1494" s="9"/>
      <c r="AU1494" s="10"/>
      <c r="AV1494" s="20"/>
      <c r="AW1494" s="20"/>
      <c r="AX1494" s="20"/>
      <c r="AY1494" s="20"/>
      <c r="AZ1494" s="20"/>
      <c r="BA1494" s="20"/>
      <c r="BB1494" s="20"/>
      <c r="BC1494" s="20"/>
      <c r="BE1494" s="20">
        <v>0.50870901639344257</v>
      </c>
      <c r="BF1494" s="9">
        <v>72.2</v>
      </c>
      <c r="BG1494" s="9">
        <v>69.432856777865268</v>
      </c>
      <c r="BH1494" s="9">
        <v>68.734784291636458</v>
      </c>
      <c r="BI1494" s="9">
        <v>49.199452913543809</v>
      </c>
      <c r="BJ1494" s="9">
        <v>70.527641677932436</v>
      </c>
      <c r="BK1494" s="9">
        <v>68.966435235702278</v>
      </c>
      <c r="BL1494" s="9">
        <v>67.668192057490884</v>
      </c>
      <c r="BM1494" s="9">
        <f ca="1"/>
        <v>68.261607432941133</v>
      </c>
      <c r="BN1494" s="9">
        <v>70.594578292274477</v>
      </c>
    </row>
    <row r="1495" spans="1:66" x14ac:dyDescent="0.25">
      <c r="A1495" s="6">
        <v>58.1</v>
      </c>
      <c r="B1495" s="7" t="b">
        <v>1</v>
      </c>
      <c r="U1495" s="9"/>
      <c r="V1495" s="9"/>
      <c r="W1495" s="10"/>
      <c r="X1495" s="20"/>
      <c r="Y1495" s="20"/>
      <c r="Z1495" s="20"/>
      <c r="AA1495" s="20"/>
      <c r="AB1495" s="20"/>
      <c r="AC1495" s="20"/>
      <c r="AD1495" s="20"/>
      <c r="AE1495" s="20"/>
      <c r="AG1495" s="9"/>
      <c r="AH1495" s="9"/>
      <c r="AI1495" s="10"/>
      <c r="AJ1495" s="20"/>
      <c r="AK1495" s="20"/>
      <c r="AL1495" s="20"/>
      <c r="AM1495" s="20"/>
      <c r="AN1495" s="20"/>
      <c r="AO1495" s="20"/>
      <c r="AP1495" s="20"/>
      <c r="AQ1495" s="20"/>
      <c r="AS1495" s="9"/>
      <c r="AT1495" s="9"/>
      <c r="AU1495" s="10"/>
      <c r="AV1495" s="20"/>
      <c r="AW1495" s="20"/>
      <c r="AX1495" s="20"/>
      <c r="AY1495" s="20"/>
      <c r="AZ1495" s="20"/>
      <c r="BA1495" s="20"/>
      <c r="BB1495" s="20"/>
      <c r="BC1495" s="20"/>
      <c r="BE1495" s="20">
        <v>0.50905054644808745</v>
      </c>
      <c r="BF1495" s="9">
        <v>72.2</v>
      </c>
      <c r="BG1495" s="9">
        <v>69.441012075558945</v>
      </c>
      <c r="BH1495" s="9">
        <v>68.743440499363047</v>
      </c>
      <c r="BI1495" s="9">
        <v>49.247592645451832</v>
      </c>
      <c r="BJ1495" s="9">
        <v>70.535213563424534</v>
      </c>
      <c r="BK1495" s="9">
        <v>68.974927235295553</v>
      </c>
      <c r="BL1495" s="9">
        <v>67.678737750708606</v>
      </c>
      <c r="BM1495" s="9">
        <f ca="1"/>
        <v>68.268907894566311</v>
      </c>
      <c r="BN1495" s="9">
        <v>70.603723051821362</v>
      </c>
    </row>
    <row r="1496" spans="1:66" x14ac:dyDescent="0.25">
      <c r="A1496" s="6">
        <v>61.1</v>
      </c>
      <c r="B1496" s="7" t="b">
        <v>1</v>
      </c>
      <c r="U1496" s="9"/>
      <c r="V1496" s="9"/>
      <c r="W1496" s="10"/>
      <c r="X1496" s="20"/>
      <c r="Y1496" s="20"/>
      <c r="Z1496" s="20"/>
      <c r="AA1496" s="20"/>
      <c r="AB1496" s="20"/>
      <c r="AC1496" s="20"/>
      <c r="AD1496" s="20"/>
      <c r="AE1496" s="20"/>
      <c r="AG1496" s="9"/>
      <c r="AH1496" s="9"/>
      <c r="AI1496" s="10"/>
      <c r="AJ1496" s="20"/>
      <c r="AK1496" s="20"/>
      <c r="AL1496" s="20"/>
      <c r="AM1496" s="20"/>
      <c r="AN1496" s="20"/>
      <c r="AO1496" s="20"/>
      <c r="AP1496" s="20"/>
      <c r="AQ1496" s="20"/>
      <c r="AS1496" s="9"/>
      <c r="AT1496" s="9"/>
      <c r="AU1496" s="10"/>
      <c r="AV1496" s="20"/>
      <c r="AW1496" s="20"/>
      <c r="AX1496" s="20"/>
      <c r="AY1496" s="20"/>
      <c r="AZ1496" s="20"/>
      <c r="BA1496" s="20"/>
      <c r="BB1496" s="20"/>
      <c r="BC1496" s="20"/>
      <c r="BE1496" s="20">
        <v>0.50939207650273222</v>
      </c>
      <c r="BF1496" s="9">
        <v>72.3</v>
      </c>
      <c r="BG1496" s="9">
        <v>69.449167531696972</v>
      </c>
      <c r="BH1496" s="9">
        <v>68.752097965428817</v>
      </c>
      <c r="BI1496" s="9">
        <v>49.295765877523934</v>
      </c>
      <c r="BJ1496" s="9">
        <v>70.542784125069602</v>
      </c>
      <c r="BK1496" s="9">
        <v>68.983420097198362</v>
      </c>
      <c r="BL1496" s="9">
        <v>67.689279906883186</v>
      </c>
      <c r="BM1496" s="9">
        <f ca="1"/>
        <v>68.276207886162908</v>
      </c>
      <c r="BN1496" s="9">
        <v>70.612866546919292</v>
      </c>
    </row>
    <row r="1497" spans="1:66" x14ac:dyDescent="0.25">
      <c r="A1497" s="6">
        <v>67</v>
      </c>
      <c r="B1497" s="7" t="b">
        <v>1</v>
      </c>
      <c r="U1497" s="9"/>
      <c r="V1497" s="9"/>
      <c r="W1497" s="10"/>
      <c r="X1497" s="20"/>
      <c r="Y1497" s="20"/>
      <c r="Z1497" s="20"/>
      <c r="AA1497" s="20"/>
      <c r="AB1497" s="20"/>
      <c r="AC1497" s="20"/>
      <c r="AD1497" s="20"/>
      <c r="AE1497" s="20"/>
      <c r="AG1497" s="9"/>
      <c r="AH1497" s="9"/>
      <c r="AI1497" s="10"/>
      <c r="AJ1497" s="20"/>
      <c r="AK1497" s="20"/>
      <c r="AL1497" s="20"/>
      <c r="AM1497" s="20"/>
      <c r="AN1497" s="20"/>
      <c r="AO1497" s="20"/>
      <c r="AP1497" s="20"/>
      <c r="AQ1497" s="20"/>
      <c r="AS1497" s="9"/>
      <c r="AT1497" s="9"/>
      <c r="AU1497" s="10"/>
      <c r="AV1497" s="20"/>
      <c r="AW1497" s="20"/>
      <c r="AX1497" s="20"/>
      <c r="AY1497" s="20"/>
      <c r="AZ1497" s="20"/>
      <c r="BA1497" s="20"/>
      <c r="BB1497" s="20"/>
      <c r="BC1497" s="20"/>
      <c r="BE1497" s="20">
        <v>0.50973360655737709</v>
      </c>
      <c r="BF1497" s="9">
        <v>72.3</v>
      </c>
      <c r="BG1497" s="9">
        <v>69.457323152266</v>
      </c>
      <c r="BH1497" s="9">
        <v>68.760756696390956</v>
      </c>
      <c r="BI1497" s="9">
        <v>49.343972656417748</v>
      </c>
      <c r="BJ1497" s="9">
        <v>70.550353368621259</v>
      </c>
      <c r="BK1497" s="9">
        <v>68.991913827707933</v>
      </c>
      <c r="BL1497" s="9">
        <v>67.699818529571246</v>
      </c>
      <c r="BM1497" s="9">
        <f ca="1"/>
        <v>68.283507412188825</v>
      </c>
      <c r="BN1497" s="9">
        <v>70.622008782451516</v>
      </c>
    </row>
    <row r="1498" spans="1:66" x14ac:dyDescent="0.25">
      <c r="A1498" s="6">
        <v>62</v>
      </c>
      <c r="B1498" s="7" t="b">
        <v>1</v>
      </c>
      <c r="U1498" s="9"/>
      <c r="V1498" s="9"/>
      <c r="W1498" s="10"/>
      <c r="X1498" s="20"/>
      <c r="Y1498" s="20"/>
      <c r="Z1498" s="20"/>
      <c r="AA1498" s="20"/>
      <c r="AB1498" s="20"/>
      <c r="AC1498" s="20"/>
      <c r="AD1498" s="20"/>
      <c r="AE1498" s="20"/>
      <c r="AG1498" s="9"/>
      <c r="AH1498" s="9"/>
      <c r="AI1498" s="10"/>
      <c r="AJ1498" s="20"/>
      <c r="AK1498" s="20"/>
      <c r="AL1498" s="20"/>
      <c r="AM1498" s="20"/>
      <c r="AN1498" s="20"/>
      <c r="AO1498" s="20"/>
      <c r="AP1498" s="20"/>
      <c r="AQ1498" s="20"/>
      <c r="AS1498" s="9"/>
      <c r="AT1498" s="9"/>
      <c r="AU1498" s="10"/>
      <c r="AV1498" s="20"/>
      <c r="AW1498" s="20"/>
      <c r="AX1498" s="20"/>
      <c r="AY1498" s="20"/>
      <c r="AZ1498" s="20"/>
      <c r="BA1498" s="20"/>
      <c r="BB1498" s="20"/>
      <c r="BC1498" s="20"/>
      <c r="BE1498" s="20">
        <v>0.51007513661202186</v>
      </c>
      <c r="BF1498" s="9">
        <v>72.3</v>
      </c>
      <c r="BG1498" s="9">
        <v>69.465478943253501</v>
      </c>
      <c r="BH1498" s="9">
        <v>68.769416698810744</v>
      </c>
      <c r="BI1498" s="9">
        <v>49.392213028888406</v>
      </c>
      <c r="BJ1498" s="9">
        <v>70.557921299829786</v>
      </c>
      <c r="BK1498" s="9">
        <v>69.000408433124349</v>
      </c>
      <c r="BL1498" s="9">
        <v>67.710353622323424</v>
      </c>
      <c r="BM1498" s="9">
        <f ca="1"/>
        <v>68.290806477100929</v>
      </c>
      <c r="BN1498" s="9">
        <v>70.631149763298481</v>
      </c>
    </row>
    <row r="1499" spans="1:66" x14ac:dyDescent="0.25">
      <c r="A1499" s="6">
        <v>59.7</v>
      </c>
      <c r="B1499" s="7" t="b">
        <v>1</v>
      </c>
      <c r="U1499" s="9"/>
      <c r="V1499" s="9"/>
      <c r="W1499" s="10"/>
      <c r="X1499" s="20"/>
      <c r="Y1499" s="20"/>
      <c r="Z1499" s="20"/>
      <c r="AA1499" s="20"/>
      <c r="AB1499" s="20"/>
      <c r="AC1499" s="20"/>
      <c r="AD1499" s="20"/>
      <c r="AE1499" s="20"/>
      <c r="AG1499" s="9"/>
      <c r="AH1499" s="9"/>
      <c r="AI1499" s="10"/>
      <c r="AJ1499" s="20"/>
      <c r="AK1499" s="20"/>
      <c r="AL1499" s="20"/>
      <c r="AM1499" s="20"/>
      <c r="AN1499" s="20"/>
      <c r="AO1499" s="20"/>
      <c r="AP1499" s="20"/>
      <c r="AQ1499" s="20"/>
      <c r="AS1499" s="9"/>
      <c r="AT1499" s="9"/>
      <c r="AU1499" s="10"/>
      <c r="AV1499" s="20"/>
      <c r="AW1499" s="20"/>
      <c r="AX1499" s="20"/>
      <c r="AY1499" s="20"/>
      <c r="AZ1499" s="20"/>
      <c r="BA1499" s="20"/>
      <c r="BB1499" s="20"/>
      <c r="BC1499" s="20"/>
      <c r="BE1499" s="20">
        <v>0.51041666666666663</v>
      </c>
      <c r="BF1499" s="9">
        <v>72.3</v>
      </c>
      <c r="BG1499" s="9">
        <v>69.473634910647803</v>
      </c>
      <c r="BH1499" s="9">
        <v>68.778077979253737</v>
      </c>
      <c r="BI1499" s="9">
        <v>49.440487041788899</v>
      </c>
      <c r="BJ1499" s="9">
        <v>70.565487924442138</v>
      </c>
      <c r="BK1499" s="9">
        <v>69.008903919750765</v>
      </c>
      <c r="BL1499" s="9">
        <v>67.720885188684406</v>
      </c>
      <c r="BM1499" s="9">
        <f ca="1"/>
        <v>68.298105085355203</v>
      </c>
      <c r="BN1499" s="9">
        <v>70.640289494337878</v>
      </c>
    </row>
    <row r="1500" spans="1:66" x14ac:dyDescent="0.25">
      <c r="A1500" s="6">
        <v>59.2</v>
      </c>
      <c r="B1500" s="7" t="b">
        <v>1</v>
      </c>
      <c r="U1500" s="9"/>
      <c r="V1500" s="9"/>
      <c r="W1500" s="10"/>
      <c r="X1500" s="20"/>
      <c r="Y1500" s="20"/>
      <c r="Z1500" s="20"/>
      <c r="AA1500" s="20"/>
      <c r="AB1500" s="20"/>
      <c r="AC1500" s="20"/>
      <c r="AD1500" s="20"/>
      <c r="AE1500" s="20"/>
      <c r="AG1500" s="9"/>
      <c r="AH1500" s="9"/>
      <c r="AI1500" s="10"/>
      <c r="AJ1500" s="20"/>
      <c r="AK1500" s="20"/>
      <c r="AL1500" s="20"/>
      <c r="AM1500" s="20"/>
      <c r="AN1500" s="20"/>
      <c r="AO1500" s="20"/>
      <c r="AP1500" s="20"/>
      <c r="AQ1500" s="20"/>
      <c r="AS1500" s="9"/>
      <c r="AT1500" s="9"/>
      <c r="AU1500" s="10"/>
      <c r="AV1500" s="20"/>
      <c r="AW1500" s="20"/>
      <c r="AX1500" s="20"/>
      <c r="AY1500" s="20"/>
      <c r="AZ1500" s="20"/>
      <c r="BA1500" s="20"/>
      <c r="BB1500" s="20"/>
      <c r="BC1500" s="20"/>
      <c r="BE1500" s="20">
        <v>0.51075819672131151</v>
      </c>
      <c r="BF1500" s="9">
        <v>72.3</v>
      </c>
      <c r="BG1500" s="9">
        <v>69.481791060438184</v>
      </c>
      <c r="BH1500" s="9">
        <v>68.786740544289557</v>
      </c>
      <c r="BI1500" s="9">
        <v>49.488794742070297</v>
      </c>
      <c r="BJ1500" s="9">
        <v>70.573053248202015</v>
      </c>
      <c r="BK1500" s="9">
        <v>69.017400293893218</v>
      </c>
      <c r="BL1500" s="9">
        <v>67.73141323219302</v>
      </c>
      <c r="BM1500" s="9">
        <f ca="1"/>
        <v>68.30540324140668</v>
      </c>
      <c r="BN1500" s="9">
        <v>70.64942798044477</v>
      </c>
    </row>
    <row r="1501" spans="1:66" x14ac:dyDescent="0.25">
      <c r="A1501" s="6">
        <v>58.6</v>
      </c>
      <c r="B1501" s="7" t="b">
        <v>1</v>
      </c>
      <c r="U1501" s="9"/>
      <c r="V1501" s="9"/>
      <c r="W1501" s="10"/>
      <c r="X1501" s="20"/>
      <c r="Y1501" s="20"/>
      <c r="Z1501" s="20"/>
      <c r="AA1501" s="20"/>
      <c r="AB1501" s="20"/>
      <c r="AC1501" s="20"/>
      <c r="AD1501" s="20"/>
      <c r="AE1501" s="20"/>
      <c r="AG1501" s="9"/>
      <c r="AH1501" s="9"/>
      <c r="AI1501" s="10"/>
      <c r="AJ1501" s="20"/>
      <c r="AK1501" s="20"/>
      <c r="AL1501" s="20"/>
      <c r="AM1501" s="20"/>
      <c r="AN1501" s="20"/>
      <c r="AO1501" s="20"/>
      <c r="AP1501" s="20"/>
      <c r="AQ1501" s="20"/>
      <c r="AS1501" s="9"/>
      <c r="AT1501" s="9"/>
      <c r="AU1501" s="10"/>
      <c r="AV1501" s="20"/>
      <c r="AW1501" s="20"/>
      <c r="AX1501" s="20"/>
      <c r="AY1501" s="20"/>
      <c r="AZ1501" s="20"/>
      <c r="BA1501" s="20"/>
      <c r="BB1501" s="20"/>
      <c r="BC1501" s="20"/>
      <c r="BE1501" s="20">
        <v>0.51109972677595628</v>
      </c>
      <c r="BF1501" s="9">
        <v>72.3</v>
      </c>
      <c r="BG1501" s="9">
        <v>69.489947398614817</v>
      </c>
      <c r="BH1501" s="9">
        <v>68.795404400492188</v>
      </c>
      <c r="BI1501" s="9">
        <v>49.537136176781992</v>
      </c>
      <c r="BJ1501" s="9">
        <v>70.580617276849821</v>
      </c>
      <c r="BK1501" s="9">
        <v>69.025897561860859</v>
      </c>
      <c r="BL1501" s="9">
        <v>67.741937756382072</v>
      </c>
      <c r="BM1501" s="9">
        <f ca="1"/>
        <v>68.312700949709509</v>
      </c>
      <c r="BN1501" s="9">
        <v>70.658565226491419</v>
      </c>
    </row>
    <row r="1502" spans="1:66" x14ac:dyDescent="0.25">
      <c r="A1502" s="6">
        <v>57.9</v>
      </c>
      <c r="B1502" s="7" t="b">
        <v>1</v>
      </c>
      <c r="U1502" s="9"/>
      <c r="V1502" s="9"/>
      <c r="W1502" s="10"/>
      <c r="X1502" s="20"/>
      <c r="Y1502" s="20"/>
      <c r="Z1502" s="20"/>
      <c r="AA1502" s="20"/>
      <c r="AB1502" s="20"/>
      <c r="AC1502" s="20"/>
      <c r="AD1502" s="20"/>
      <c r="AE1502" s="20"/>
      <c r="AG1502" s="9"/>
      <c r="AH1502" s="9"/>
      <c r="AI1502" s="10"/>
      <c r="AJ1502" s="20"/>
      <c r="AK1502" s="20"/>
      <c r="AL1502" s="20"/>
      <c r="AM1502" s="20"/>
      <c r="AN1502" s="20"/>
      <c r="AO1502" s="20"/>
      <c r="AP1502" s="20"/>
      <c r="AQ1502" s="20"/>
      <c r="AS1502" s="9"/>
      <c r="AT1502" s="9"/>
      <c r="AU1502" s="10"/>
      <c r="AV1502" s="20"/>
      <c r="AW1502" s="20"/>
      <c r="AX1502" s="20"/>
      <c r="AY1502" s="20"/>
      <c r="AZ1502" s="20"/>
      <c r="BA1502" s="20"/>
      <c r="BB1502" s="20"/>
      <c r="BC1502" s="20"/>
      <c r="BE1502" s="20">
        <v>0.51144125683060104</v>
      </c>
      <c r="BF1502" s="9">
        <v>72.3</v>
      </c>
      <c r="BG1502" s="9">
        <v>69.498103931168856</v>
      </c>
      <c r="BH1502" s="9">
        <v>68.804069554439678</v>
      </c>
      <c r="BI1502" s="9">
        <v>49.585511393072053</v>
      </c>
      <c r="BJ1502" s="9">
        <v>70.588180016122763</v>
      </c>
      <c r="BK1502" s="9">
        <v>69.034395729965865</v>
      </c>
      <c r="BL1502" s="9">
        <v>67.752458764778567</v>
      </c>
      <c r="BM1502" s="9">
        <f ca="1"/>
        <v>68.319998214716932</v>
      </c>
      <c r="BN1502" s="9">
        <v>70.667701237347472</v>
      </c>
    </row>
    <row r="1503" spans="1:66" x14ac:dyDescent="0.25">
      <c r="A1503" s="6">
        <v>56.7</v>
      </c>
      <c r="B1503" s="7" t="b">
        <v>1</v>
      </c>
      <c r="U1503" s="9"/>
      <c r="V1503" s="9"/>
      <c r="W1503" s="10"/>
      <c r="X1503" s="20"/>
      <c r="Y1503" s="20"/>
      <c r="Z1503" s="20"/>
      <c r="AA1503" s="20"/>
      <c r="AB1503" s="20"/>
      <c r="AC1503" s="20"/>
      <c r="AD1503" s="20"/>
      <c r="AE1503" s="20"/>
      <c r="AG1503" s="9"/>
      <c r="AH1503" s="9"/>
      <c r="AI1503" s="10"/>
      <c r="AJ1503" s="20"/>
      <c r="AK1503" s="20"/>
      <c r="AL1503" s="20"/>
      <c r="AM1503" s="20"/>
      <c r="AN1503" s="20"/>
      <c r="AO1503" s="20"/>
      <c r="AP1503" s="20"/>
      <c r="AQ1503" s="20"/>
      <c r="AS1503" s="9"/>
      <c r="AT1503" s="9"/>
      <c r="AU1503" s="10"/>
      <c r="AV1503" s="20"/>
      <c r="AW1503" s="20"/>
      <c r="AX1503" s="20"/>
      <c r="AY1503" s="20"/>
      <c r="AZ1503" s="20"/>
      <c r="BA1503" s="20"/>
      <c r="BB1503" s="20"/>
      <c r="BC1503" s="20"/>
      <c r="BE1503" s="20">
        <v>0.51178278688524592</v>
      </c>
      <c r="BF1503" s="9">
        <v>72.3</v>
      </c>
      <c r="BG1503" s="9">
        <v>69.50626066409248</v>
      </c>
      <c r="BH1503" s="9">
        <v>68.812736012714694</v>
      </c>
      <c r="BI1503" s="9">
        <v>49.633920438187474</v>
      </c>
      <c r="BJ1503" s="9">
        <v>70.59574147175482</v>
      </c>
      <c r="BK1503" s="9">
        <v>69.042894804523485</v>
      </c>
      <c r="BL1503" s="9">
        <v>67.762976260903557</v>
      </c>
      <c r="BM1503" s="9">
        <f ca="1"/>
        <v>68.327295040881367</v>
      </c>
      <c r="BN1503" s="9">
        <v>70.676836017879893</v>
      </c>
    </row>
    <row r="1504" spans="1:66" x14ac:dyDescent="0.25">
      <c r="A1504" s="6">
        <v>55.3</v>
      </c>
      <c r="B1504" s="7" t="b">
        <v>1</v>
      </c>
      <c r="U1504" s="9"/>
      <c r="V1504" s="9"/>
      <c r="W1504" s="10"/>
      <c r="X1504" s="20"/>
      <c r="Y1504" s="20"/>
      <c r="Z1504" s="20"/>
      <c r="AA1504" s="20"/>
      <c r="AB1504" s="20"/>
      <c r="AC1504" s="20"/>
      <c r="AD1504" s="20"/>
      <c r="AE1504" s="20"/>
      <c r="AG1504" s="9"/>
      <c r="AH1504" s="9"/>
      <c r="AI1504" s="10"/>
      <c r="AJ1504" s="20"/>
      <c r="AK1504" s="20"/>
      <c r="AL1504" s="20"/>
      <c r="AM1504" s="20"/>
      <c r="AN1504" s="20"/>
      <c r="AO1504" s="20"/>
      <c r="AP1504" s="20"/>
      <c r="AQ1504" s="20"/>
      <c r="AS1504" s="9"/>
      <c r="AT1504" s="9"/>
      <c r="AU1504" s="10"/>
      <c r="AV1504" s="20"/>
      <c r="AW1504" s="20"/>
      <c r="AX1504" s="20"/>
      <c r="AY1504" s="20"/>
      <c r="AZ1504" s="20"/>
      <c r="BA1504" s="20"/>
      <c r="BB1504" s="20"/>
      <c r="BC1504" s="20"/>
      <c r="BE1504" s="20">
        <v>0.51212431693989069</v>
      </c>
      <c r="BF1504" s="9">
        <v>72.3</v>
      </c>
      <c r="BG1504" s="9">
        <v>69.514417603378845</v>
      </c>
      <c r="BH1504" s="9">
        <v>68.821403781903925</v>
      </c>
      <c r="BI1504" s="9">
        <v>49.682363359474365</v>
      </c>
      <c r="BJ1504" s="9">
        <v>70.603301649476848</v>
      </c>
      <c r="BK1504" s="9">
        <v>69.051394791852132</v>
      </c>
      <c r="BL1504" s="9">
        <v>67.773490248272253</v>
      </c>
      <c r="BM1504" s="9">
        <f ca="1"/>
        <v>68.334591432654364</v>
      </c>
      <c r="BN1504" s="9">
        <v>70.685969572953013</v>
      </c>
    </row>
    <row r="1505" spans="1:66" x14ac:dyDescent="0.25">
      <c r="A1505" s="6">
        <v>54</v>
      </c>
      <c r="B1505" s="7" t="b">
        <v>1</v>
      </c>
      <c r="U1505" s="9"/>
      <c r="V1505" s="9"/>
      <c r="W1505" s="10"/>
      <c r="X1505" s="20"/>
      <c r="Y1505" s="20"/>
      <c r="Z1505" s="20"/>
      <c r="AA1505" s="20"/>
      <c r="AB1505" s="20"/>
      <c r="AC1505" s="20"/>
      <c r="AD1505" s="20"/>
      <c r="AE1505" s="20"/>
      <c r="AG1505" s="9"/>
      <c r="AH1505" s="9"/>
      <c r="AI1505" s="10"/>
      <c r="AJ1505" s="20"/>
      <c r="AK1505" s="20"/>
      <c r="AL1505" s="20"/>
      <c r="AM1505" s="20"/>
      <c r="AN1505" s="20"/>
      <c r="AO1505" s="20"/>
      <c r="AP1505" s="20"/>
      <c r="AQ1505" s="20"/>
      <c r="AS1505" s="9"/>
      <c r="AT1505" s="9"/>
      <c r="AU1505" s="10"/>
      <c r="AV1505" s="20"/>
      <c r="AW1505" s="20"/>
      <c r="AX1505" s="20"/>
      <c r="AY1505" s="20"/>
      <c r="AZ1505" s="20"/>
      <c r="BA1505" s="20"/>
      <c r="BB1505" s="20"/>
      <c r="BC1505" s="20"/>
      <c r="BE1505" s="20">
        <v>0.51246584699453557</v>
      </c>
      <c r="BF1505" s="9">
        <v>72.3</v>
      </c>
      <c r="BG1505" s="9">
        <v>69.52257475502222</v>
      </c>
      <c r="BH1505" s="9">
        <v>68.830072868598606</v>
      </c>
      <c r="BI1505" s="9">
        <v>49.730840204378389</v>
      </c>
      <c r="BJ1505" s="9">
        <v>70.610860555016529</v>
      </c>
      <c r="BK1505" s="9">
        <v>69.059895698273365</v>
      </c>
      <c r="BL1505" s="9">
        <v>67.784000730393984</v>
      </c>
      <c r="BM1505" s="9">
        <f ca="1"/>
        <v>68.34188739448669</v>
      </c>
      <c r="BN1505" s="9">
        <v>70.695101907428551</v>
      </c>
    </row>
    <row r="1506" spans="1:66" x14ac:dyDescent="0.25">
      <c r="A1506" s="6">
        <v>50</v>
      </c>
      <c r="B1506" s="7" t="b">
        <v>1</v>
      </c>
      <c r="U1506" s="9"/>
      <c r="V1506" s="9"/>
      <c r="W1506" s="10"/>
      <c r="X1506" s="20"/>
      <c r="Y1506" s="20"/>
      <c r="Z1506" s="20"/>
      <c r="AA1506" s="20"/>
      <c r="AB1506" s="20"/>
      <c r="AC1506" s="20"/>
      <c r="AD1506" s="20"/>
      <c r="AE1506" s="20"/>
      <c r="AG1506" s="9"/>
      <c r="AH1506" s="9"/>
      <c r="AI1506" s="10"/>
      <c r="AJ1506" s="20"/>
      <c r="AK1506" s="20"/>
      <c r="AL1506" s="20"/>
      <c r="AM1506" s="20"/>
      <c r="AN1506" s="20"/>
      <c r="AO1506" s="20"/>
      <c r="AP1506" s="20"/>
      <c r="AQ1506" s="20"/>
      <c r="AS1506" s="9"/>
      <c r="AT1506" s="9"/>
      <c r="AU1506" s="10"/>
      <c r="AV1506" s="20"/>
      <c r="AW1506" s="20"/>
      <c r="AX1506" s="20"/>
      <c r="AY1506" s="20"/>
      <c r="AZ1506" s="20"/>
      <c r="BA1506" s="20"/>
      <c r="BB1506" s="20"/>
      <c r="BC1506" s="20"/>
      <c r="BE1506" s="20">
        <v>0.51280737704918034</v>
      </c>
      <c r="BF1506" s="9">
        <v>72.3</v>
      </c>
      <c r="BG1506" s="9">
        <v>69.530732125017934</v>
      </c>
      <c r="BH1506" s="9">
        <v>68.83874327939445</v>
      </c>
      <c r="BI1506" s="9">
        <v>49.779351020444885</v>
      </c>
      <c r="BJ1506" s="9">
        <v>70.618418194098425</v>
      </c>
      <c r="BK1506" s="9">
        <v>69.068397530111923</v>
      </c>
      <c r="BL1506" s="9">
        <v>67.794507710772251</v>
      </c>
      <c r="BM1506" s="9">
        <f ca="1"/>
        <v>68.349182930828292</v>
      </c>
      <c r="BN1506" s="9">
        <v>70.704233026165667</v>
      </c>
    </row>
    <row r="1507" spans="1:66" x14ac:dyDescent="0.25">
      <c r="A1507" s="6">
        <v>56</v>
      </c>
      <c r="B1507" s="7" t="b">
        <v>1</v>
      </c>
      <c r="U1507" s="9"/>
      <c r="V1507" s="9"/>
      <c r="W1507" s="10"/>
      <c r="X1507" s="20"/>
      <c r="Y1507" s="20"/>
      <c r="Z1507" s="20"/>
      <c r="AA1507" s="20"/>
      <c r="AB1507" s="20"/>
      <c r="AC1507" s="20"/>
      <c r="AD1507" s="20"/>
      <c r="AE1507" s="20"/>
      <c r="AG1507" s="9"/>
      <c r="AH1507" s="9"/>
      <c r="AI1507" s="10"/>
      <c r="AJ1507" s="20"/>
      <c r="AK1507" s="20"/>
      <c r="AL1507" s="20"/>
      <c r="AM1507" s="20"/>
      <c r="AN1507" s="20"/>
      <c r="AO1507" s="20"/>
      <c r="AP1507" s="20"/>
      <c r="AQ1507" s="20"/>
      <c r="AS1507" s="9"/>
      <c r="AT1507" s="9"/>
      <c r="AU1507" s="10"/>
      <c r="AV1507" s="20"/>
      <c r="AW1507" s="20"/>
      <c r="AX1507" s="20"/>
      <c r="AY1507" s="20"/>
      <c r="AZ1507" s="20"/>
      <c r="BA1507" s="20"/>
      <c r="BB1507" s="20"/>
      <c r="BC1507" s="20"/>
      <c r="BE1507" s="20">
        <v>0.5131489071038251</v>
      </c>
      <c r="BF1507" s="9">
        <v>72.3</v>
      </c>
      <c r="BG1507" s="9">
        <v>69.538889719362444</v>
      </c>
      <c r="BH1507" s="9">
        <v>68.847415020891447</v>
      </c>
      <c r="BI1507" s="9">
        <v>49.827895855319269</v>
      </c>
      <c r="BJ1507" s="9">
        <v>70.625974572444065</v>
      </c>
      <c r="BK1507" s="9">
        <v>69.076900293695772</v>
      </c>
      <c r="BL1507" s="9">
        <v>67.805011192904729</v>
      </c>
      <c r="BM1507" s="9">
        <f ca="1"/>
        <v>68.356478046128359</v>
      </c>
      <c r="BN1507" s="9">
        <v>70.713362934020893</v>
      </c>
    </row>
    <row r="1508" spans="1:66" x14ac:dyDescent="0.25">
      <c r="A1508" s="6">
        <v>51.5</v>
      </c>
      <c r="B1508" s="7" t="b">
        <v>1</v>
      </c>
      <c r="U1508" s="9"/>
      <c r="V1508" s="9"/>
      <c r="W1508" s="10"/>
      <c r="X1508" s="20"/>
      <c r="Y1508" s="20"/>
      <c r="Z1508" s="20"/>
      <c r="AA1508" s="20"/>
      <c r="AB1508" s="20"/>
      <c r="AC1508" s="20"/>
      <c r="AD1508" s="20"/>
      <c r="AE1508" s="20"/>
      <c r="AG1508" s="9"/>
      <c r="AH1508" s="9"/>
      <c r="AI1508" s="10"/>
      <c r="AJ1508" s="20"/>
      <c r="AK1508" s="20"/>
      <c r="AL1508" s="20"/>
      <c r="AM1508" s="20"/>
      <c r="AN1508" s="20"/>
      <c r="AO1508" s="20"/>
      <c r="AP1508" s="20"/>
      <c r="AQ1508" s="20"/>
      <c r="AS1508" s="9"/>
      <c r="AT1508" s="9"/>
      <c r="AU1508" s="10"/>
      <c r="AV1508" s="20"/>
      <c r="AW1508" s="20"/>
      <c r="AX1508" s="20"/>
      <c r="AY1508" s="20"/>
      <c r="AZ1508" s="20"/>
      <c r="BA1508" s="20"/>
      <c r="BB1508" s="20"/>
      <c r="BC1508" s="20"/>
      <c r="BE1508" s="20">
        <v>0.51349043715846998</v>
      </c>
      <c r="BF1508" s="9">
        <v>72.3</v>
      </c>
      <c r="BG1508" s="9">
        <v>69.54704754405337</v>
      </c>
      <c r="BH1508" s="9">
        <v>68.856088099694134</v>
      </c>
      <c r="BI1508" s="9">
        <v>49.876474756747257</v>
      </c>
      <c r="BJ1508" s="9">
        <v>70.633529695771898</v>
      </c>
      <c r="BK1508" s="9">
        <v>69.085403995356174</v>
      </c>
      <c r="BL1508" s="9">
        <v>67.815511180283266</v>
      </c>
      <c r="BM1508" s="9">
        <f ca="1"/>
        <v>68.363772744835316</v>
      </c>
      <c r="BN1508" s="9">
        <v>70.722491635848286</v>
      </c>
    </row>
    <row r="1509" spans="1:66" x14ac:dyDescent="0.25">
      <c r="A1509" s="6">
        <v>51.9</v>
      </c>
      <c r="B1509" s="7" t="b">
        <v>1</v>
      </c>
      <c r="U1509" s="9"/>
      <c r="V1509" s="9"/>
      <c r="W1509" s="10"/>
      <c r="X1509" s="20"/>
      <c r="Y1509" s="20"/>
      <c r="Z1509" s="20"/>
      <c r="AA1509" s="20"/>
      <c r="AB1509" s="20"/>
      <c r="AC1509" s="20"/>
      <c r="AD1509" s="20"/>
      <c r="AE1509" s="20"/>
      <c r="AG1509" s="9"/>
      <c r="AH1509" s="9"/>
      <c r="AI1509" s="10"/>
      <c r="AJ1509" s="20"/>
      <c r="AK1509" s="20"/>
      <c r="AL1509" s="20"/>
      <c r="AM1509" s="20"/>
      <c r="AN1509" s="20"/>
      <c r="AO1509" s="20"/>
      <c r="AP1509" s="20"/>
      <c r="AQ1509" s="20"/>
      <c r="AS1509" s="9"/>
      <c r="AT1509" s="9"/>
      <c r="AU1509" s="10"/>
      <c r="AV1509" s="20"/>
      <c r="AW1509" s="20"/>
      <c r="AX1509" s="20"/>
      <c r="AY1509" s="20"/>
      <c r="AZ1509" s="20"/>
      <c r="BA1509" s="20"/>
      <c r="BB1509" s="20"/>
      <c r="BC1509" s="20"/>
      <c r="BE1509" s="20">
        <v>0.51383196721311475</v>
      </c>
      <c r="BF1509" s="9">
        <v>72.3</v>
      </c>
      <c r="BG1509" s="9">
        <v>69.555205605089512</v>
      </c>
      <c r="BH1509" s="9">
        <v>68.864762522411581</v>
      </c>
      <c r="BI1509" s="9">
        <v>49.92508777257509</v>
      </c>
      <c r="BJ1509" s="9">
        <v>70.641083569797331</v>
      </c>
      <c r="BK1509" s="9">
        <v>69.093908641427603</v>
      </c>
      <c r="BL1509" s="9">
        <v>67.826007676393871</v>
      </c>
      <c r="BM1509" s="9">
        <f ca="1"/>
        <v>68.371067031396848</v>
      </c>
      <c r="BN1509" s="9">
        <v>70.731619136499319</v>
      </c>
    </row>
    <row r="1510" spans="1:66" x14ac:dyDescent="0.25">
      <c r="A1510" s="6">
        <v>72.7</v>
      </c>
      <c r="B1510" s="7" t="b">
        <v>1</v>
      </c>
      <c r="U1510" s="9"/>
      <c r="V1510" s="9"/>
      <c r="W1510" s="10"/>
      <c r="X1510" s="20"/>
      <c r="Y1510" s="20"/>
      <c r="Z1510" s="20"/>
      <c r="AA1510" s="20"/>
      <c r="AB1510" s="20"/>
      <c r="AC1510" s="20"/>
      <c r="AD1510" s="20"/>
      <c r="AE1510" s="20"/>
      <c r="AG1510" s="9"/>
      <c r="AH1510" s="9"/>
      <c r="AI1510" s="10"/>
      <c r="AJ1510" s="20"/>
      <c r="AK1510" s="20"/>
      <c r="AL1510" s="20"/>
      <c r="AM1510" s="20"/>
      <c r="AN1510" s="20"/>
      <c r="AO1510" s="20"/>
      <c r="AP1510" s="20"/>
      <c r="AQ1510" s="20"/>
      <c r="AS1510" s="9"/>
      <c r="AT1510" s="9"/>
      <c r="AU1510" s="10"/>
      <c r="AV1510" s="20"/>
      <c r="AW1510" s="20"/>
      <c r="AX1510" s="20"/>
      <c r="AY1510" s="20"/>
      <c r="AZ1510" s="20"/>
      <c r="BA1510" s="20"/>
      <c r="BB1510" s="20"/>
      <c r="BC1510" s="20"/>
      <c r="BE1510" s="20">
        <v>0.51417349726775952</v>
      </c>
      <c r="BF1510" s="9">
        <v>72.400000000000006</v>
      </c>
      <c r="BG1510" s="9">
        <v>69.563363908470876</v>
      </c>
      <c r="BH1510" s="9">
        <v>68.873438295657408</v>
      </c>
      <c r="BI1510" s="9">
        <v>49.973734950749964</v>
      </c>
      <c r="BJ1510" s="9">
        <v>70.648636200232801</v>
      </c>
      <c r="BK1510" s="9">
        <v>69.102414238247945</v>
      </c>
      <c r="BL1510" s="9">
        <v>67.83650068471681</v>
      </c>
      <c r="BM1510" s="9">
        <f ca="1"/>
        <v>68.378360910259957</v>
      </c>
      <c r="BN1510" s="9">
        <v>70.740745440822963</v>
      </c>
    </row>
    <row r="1511" spans="1:66" x14ac:dyDescent="0.25">
      <c r="A1511" s="6">
        <v>72.400000000000006</v>
      </c>
      <c r="B1511" s="7" t="b">
        <v>1</v>
      </c>
      <c r="U1511" s="9"/>
      <c r="V1511" s="9"/>
      <c r="W1511" s="10"/>
      <c r="X1511" s="20"/>
      <c r="Y1511" s="20"/>
      <c r="Z1511" s="20"/>
      <c r="AA1511" s="20"/>
      <c r="AB1511" s="20"/>
      <c r="AC1511" s="20"/>
      <c r="AD1511" s="20"/>
      <c r="AE1511" s="20"/>
      <c r="AG1511" s="9"/>
      <c r="AH1511" s="9"/>
      <c r="AI1511" s="10"/>
      <c r="AJ1511" s="20"/>
      <c r="AK1511" s="20"/>
      <c r="AL1511" s="20"/>
      <c r="AM1511" s="20"/>
      <c r="AN1511" s="20"/>
      <c r="AO1511" s="20"/>
      <c r="AP1511" s="20"/>
      <c r="AQ1511" s="20"/>
      <c r="AS1511" s="9"/>
      <c r="AT1511" s="9"/>
      <c r="AU1511" s="10"/>
      <c r="AV1511" s="20"/>
      <c r="AW1511" s="20"/>
      <c r="AX1511" s="20"/>
      <c r="AY1511" s="20"/>
      <c r="AZ1511" s="20"/>
      <c r="BA1511" s="20"/>
      <c r="BB1511" s="20"/>
      <c r="BC1511" s="20"/>
      <c r="BE1511" s="20">
        <v>0.51451502732240439</v>
      </c>
      <c r="BF1511" s="9">
        <v>72.400000000000006</v>
      </c>
      <c r="BG1511" s="9">
        <v>69.571522460198707</v>
      </c>
      <c r="BH1511" s="9">
        <v>68.882115426049779</v>
      </c>
      <c r="BI1511" s="9">
        <v>50.022416339320202</v>
      </c>
      <c r="BJ1511" s="9">
        <v>70.656187592787788</v>
      </c>
      <c r="BK1511" s="9">
        <v>69.110920792158396</v>
      </c>
      <c r="BL1511" s="9">
        <v>67.846990208726567</v>
      </c>
      <c r="BM1511" s="9">
        <f ca="1"/>
        <v>68.38565438587095</v>
      </c>
      <c r="BN1511" s="9">
        <v>70.749870553665772</v>
      </c>
    </row>
    <row r="1512" spans="1:66" x14ac:dyDescent="0.25">
      <c r="A1512" s="6">
        <v>72.900000000000006</v>
      </c>
      <c r="B1512" s="7" t="b">
        <v>1</v>
      </c>
      <c r="U1512" s="9"/>
      <c r="V1512" s="9"/>
      <c r="W1512" s="10"/>
      <c r="X1512" s="20"/>
      <c r="Y1512" s="20"/>
      <c r="Z1512" s="20"/>
      <c r="AA1512" s="20"/>
      <c r="AB1512" s="20"/>
      <c r="AC1512" s="20"/>
      <c r="AD1512" s="20"/>
      <c r="AE1512" s="20"/>
      <c r="AG1512" s="9"/>
      <c r="AH1512" s="9"/>
      <c r="AI1512" s="10"/>
      <c r="AJ1512" s="20"/>
      <c r="AK1512" s="20"/>
      <c r="AL1512" s="20"/>
      <c r="AM1512" s="20"/>
      <c r="AN1512" s="20"/>
      <c r="AO1512" s="20"/>
      <c r="AP1512" s="20"/>
      <c r="AQ1512" s="20"/>
      <c r="AS1512" s="9"/>
      <c r="AT1512" s="9"/>
      <c r="AU1512" s="10"/>
      <c r="AV1512" s="20"/>
      <c r="AW1512" s="20"/>
      <c r="AX1512" s="20"/>
      <c r="AY1512" s="20"/>
      <c r="AZ1512" s="20"/>
      <c r="BA1512" s="20"/>
      <c r="BB1512" s="20"/>
      <c r="BC1512" s="20"/>
      <c r="BE1512" s="20">
        <v>0.51485655737704916</v>
      </c>
      <c r="BF1512" s="9">
        <v>72.400000000000006</v>
      </c>
      <c r="BG1512" s="9">
        <v>69.579681266275571</v>
      </c>
      <c r="BH1512" s="9">
        <v>68.890793920211578</v>
      </c>
      <c r="BI1512" s="9">
        <v>50.071131986435525</v>
      </c>
      <c r="BJ1512" s="9">
        <v>70.663737753168832</v>
      </c>
      <c r="BK1512" s="9">
        <v>69.119428309503533</v>
      </c>
      <c r="BL1512" s="9">
        <v>67.857476251891825</v>
      </c>
      <c r="BM1512" s="9">
        <f ca="1"/>
        <v>68.392947462675423</v>
      </c>
      <c r="BN1512" s="9">
        <v>70.758994479871745</v>
      </c>
    </row>
    <row r="1513" spans="1:66" x14ac:dyDescent="0.25">
      <c r="A1513" s="6">
        <v>72.900000000000006</v>
      </c>
      <c r="B1513" s="7" t="b">
        <v>1</v>
      </c>
      <c r="U1513" s="9"/>
      <c r="V1513" s="9"/>
      <c r="W1513" s="10"/>
      <c r="X1513" s="20"/>
      <c r="Y1513" s="20"/>
      <c r="Z1513" s="20"/>
      <c r="AA1513" s="20"/>
      <c r="AB1513" s="20"/>
      <c r="AC1513" s="20"/>
      <c r="AD1513" s="20"/>
      <c r="AE1513" s="20"/>
      <c r="AG1513" s="9"/>
      <c r="AH1513" s="9"/>
      <c r="AI1513" s="10"/>
      <c r="AJ1513" s="20"/>
      <c r="AK1513" s="20"/>
      <c r="AL1513" s="20"/>
      <c r="AM1513" s="20"/>
      <c r="AN1513" s="20"/>
      <c r="AO1513" s="20"/>
      <c r="AP1513" s="20"/>
      <c r="AQ1513" s="20"/>
      <c r="AS1513" s="9"/>
      <c r="AT1513" s="9"/>
      <c r="AU1513" s="10"/>
      <c r="AV1513" s="20"/>
      <c r="AW1513" s="20"/>
      <c r="AX1513" s="20"/>
      <c r="AY1513" s="20"/>
      <c r="AZ1513" s="20"/>
      <c r="BA1513" s="20"/>
      <c r="BB1513" s="20"/>
      <c r="BC1513" s="20"/>
      <c r="BE1513" s="20">
        <v>0.51519808743169404</v>
      </c>
      <c r="BF1513" s="9">
        <v>72.400000000000006</v>
      </c>
      <c r="BG1513" s="9">
        <v>69.587840332705284</v>
      </c>
      <c r="BH1513" s="9">
        <v>68.899473784770194</v>
      </c>
      <c r="BI1513" s="9">
        <v>50.119881940347433</v>
      </c>
      <c r="BJ1513" s="9">
        <v>70.671286687079544</v>
      </c>
      <c r="BK1513" s="9">
        <v>69.127936796631388</v>
      </c>
      <c r="BL1513" s="9">
        <v>67.867958817675543</v>
      </c>
      <c r="BM1513" s="9">
        <f ca="1"/>
        <v>68.400240145118389</v>
      </c>
      <c r="BN1513" s="9">
        <v>70.768117224282534</v>
      </c>
    </row>
    <row r="1514" spans="1:66" x14ac:dyDescent="0.25">
      <c r="A1514" s="6">
        <v>71.3</v>
      </c>
      <c r="B1514" s="7" t="b">
        <v>1</v>
      </c>
      <c r="U1514" s="9"/>
      <c r="V1514" s="9"/>
      <c r="W1514" s="10"/>
      <c r="X1514" s="20"/>
      <c r="Y1514" s="20"/>
      <c r="Z1514" s="20"/>
      <c r="AA1514" s="20"/>
      <c r="AB1514" s="20"/>
      <c r="AC1514" s="20"/>
      <c r="AD1514" s="20"/>
      <c r="AE1514" s="20"/>
      <c r="AG1514" s="9"/>
      <c r="AH1514" s="9"/>
      <c r="AI1514" s="10"/>
      <c r="AJ1514" s="20"/>
      <c r="AK1514" s="20"/>
      <c r="AL1514" s="20"/>
      <c r="AM1514" s="20"/>
      <c r="AN1514" s="20"/>
      <c r="AO1514" s="20"/>
      <c r="AP1514" s="20"/>
      <c r="AQ1514" s="20"/>
      <c r="AS1514" s="9"/>
      <c r="AT1514" s="9"/>
      <c r="AU1514" s="10"/>
      <c r="AV1514" s="20"/>
      <c r="AW1514" s="20"/>
      <c r="AX1514" s="20"/>
      <c r="AY1514" s="20"/>
      <c r="AZ1514" s="20"/>
      <c r="BA1514" s="20"/>
      <c r="BB1514" s="20"/>
      <c r="BC1514" s="20"/>
      <c r="BE1514" s="20">
        <v>0.51553961748633881</v>
      </c>
      <c r="BF1514" s="9">
        <v>72.400000000000006</v>
      </c>
      <c r="BG1514" s="9">
        <v>69.595999665493039</v>
      </c>
      <c r="BH1514" s="9">
        <v>68.908155026357861</v>
      </c>
      <c r="BI1514" s="9">
        <v>50.168666249409391</v>
      </c>
      <c r="BJ1514" s="9">
        <v>70.67883440022068</v>
      </c>
      <c r="BK1514" s="9">
        <v>69.136446259893418</v>
      </c>
      <c r="BL1514" s="9">
        <v>67.878437909534938</v>
      </c>
      <c r="BM1514" s="9">
        <f ca="1"/>
        <v>68.407532437644193</v>
      </c>
      <c r="BN1514" s="9">
        <v>70.777238791737318</v>
      </c>
    </row>
    <row r="1515" spans="1:66" x14ac:dyDescent="0.25">
      <c r="A1515" s="6">
        <v>72.8</v>
      </c>
      <c r="B1515" s="7" t="b">
        <v>1</v>
      </c>
      <c r="U1515" s="9"/>
      <c r="V1515" s="9"/>
      <c r="W1515" s="10"/>
      <c r="X1515" s="20"/>
      <c r="Y1515" s="20"/>
      <c r="Z1515" s="20"/>
      <c r="AA1515" s="20"/>
      <c r="AB1515" s="20"/>
      <c r="AC1515" s="20"/>
      <c r="AD1515" s="20"/>
      <c r="AE1515" s="20"/>
      <c r="AG1515" s="9"/>
      <c r="AH1515" s="9"/>
      <c r="AI1515" s="10"/>
      <c r="AJ1515" s="20"/>
      <c r="AK1515" s="20"/>
      <c r="AL1515" s="20"/>
      <c r="AM1515" s="20"/>
      <c r="AN1515" s="20"/>
      <c r="AO1515" s="20"/>
      <c r="AP1515" s="20"/>
      <c r="AQ1515" s="20"/>
      <c r="AS1515" s="9"/>
      <c r="AT1515" s="9"/>
      <c r="AU1515" s="10"/>
      <c r="AV1515" s="20"/>
      <c r="AW1515" s="20"/>
      <c r="AX1515" s="20"/>
      <c r="AY1515" s="20"/>
      <c r="AZ1515" s="20"/>
      <c r="BA1515" s="20"/>
      <c r="BB1515" s="20"/>
      <c r="BC1515" s="20"/>
      <c r="BE1515" s="20">
        <v>0.51588114754098358</v>
      </c>
      <c r="BF1515" s="9">
        <v>72.400000000000006</v>
      </c>
      <c r="BG1515" s="9">
        <v>69.604159270645397</v>
      </c>
      <c r="BH1515" s="9">
        <v>68.916837651611431</v>
      </c>
      <c r="BI1515" s="9">
        <v>50.217484962077215</v>
      </c>
      <c r="BJ1515" s="9">
        <v>70.686380898290153</v>
      </c>
      <c r="BK1515" s="9">
        <v>69.144956705644617</v>
      </c>
      <c r="BL1515" s="9">
        <v>67.888913530921499</v>
      </c>
      <c r="BM1515" s="9">
        <f ca="1"/>
        <v>68.414824344696612</v>
      </c>
      <c r="BN1515" s="9">
        <v>70.78635918707289</v>
      </c>
    </row>
    <row r="1516" spans="1:66" x14ac:dyDescent="0.25">
      <c r="A1516" s="6">
        <v>72.7</v>
      </c>
      <c r="B1516" s="7" t="b">
        <v>1</v>
      </c>
      <c r="U1516" s="9"/>
      <c r="V1516" s="9"/>
      <c r="W1516" s="10"/>
      <c r="X1516" s="20"/>
      <c r="Y1516" s="20"/>
      <c r="Z1516" s="20"/>
      <c r="AA1516" s="20"/>
      <c r="AB1516" s="20"/>
      <c r="AC1516" s="20"/>
      <c r="AD1516" s="20"/>
      <c r="AE1516" s="20"/>
      <c r="AG1516" s="9"/>
      <c r="AH1516" s="9"/>
      <c r="AI1516" s="10"/>
      <c r="AJ1516" s="20"/>
      <c r="AK1516" s="20"/>
      <c r="AL1516" s="20"/>
      <c r="AM1516" s="20"/>
      <c r="AN1516" s="20"/>
      <c r="AO1516" s="20"/>
      <c r="AP1516" s="20"/>
      <c r="AQ1516" s="20"/>
      <c r="AS1516" s="9"/>
      <c r="AT1516" s="9"/>
      <c r="AU1516" s="10"/>
      <c r="AV1516" s="20"/>
      <c r="AW1516" s="20"/>
      <c r="AX1516" s="20"/>
      <c r="AY1516" s="20"/>
      <c r="AZ1516" s="20"/>
      <c r="BA1516" s="20"/>
      <c r="BB1516" s="20"/>
      <c r="BC1516" s="20"/>
      <c r="BE1516" s="20">
        <v>0.51622267759562845</v>
      </c>
      <c r="BF1516" s="9">
        <v>72.400000000000006</v>
      </c>
      <c r="BG1516" s="9">
        <v>69.612319154170294</v>
      </c>
      <c r="BH1516" s="9">
        <v>68.925521667172532</v>
      </c>
      <c r="BI1516" s="9">
        <v>50.266338126909289</v>
      </c>
      <c r="BJ1516" s="9">
        <v>70.693926186983063</v>
      </c>
      <c r="BK1516" s="9">
        <v>69.153468140243433</v>
      </c>
      <c r="BL1516" s="9">
        <v>67.899385685281004</v>
      </c>
      <c r="BM1516" s="9">
        <f ca="1"/>
        <v>68.42211587071877</v>
      </c>
      <c r="BN1516" s="9">
        <v>70.795478415123682</v>
      </c>
    </row>
    <row r="1517" spans="1:66" x14ac:dyDescent="0.25">
      <c r="A1517" s="6">
        <v>72.599999999999994</v>
      </c>
      <c r="B1517" s="7" t="b">
        <v>1</v>
      </c>
      <c r="U1517" s="9"/>
      <c r="V1517" s="9"/>
      <c r="W1517" s="10"/>
      <c r="X1517" s="20"/>
      <c r="Y1517" s="20"/>
      <c r="Z1517" s="20"/>
      <c r="AA1517" s="20"/>
      <c r="AB1517" s="20"/>
      <c r="AC1517" s="20"/>
      <c r="AD1517" s="20"/>
      <c r="AE1517" s="20"/>
      <c r="AG1517" s="9"/>
      <c r="AH1517" s="9"/>
      <c r="AI1517" s="10"/>
      <c r="AJ1517" s="20"/>
      <c r="AK1517" s="20"/>
      <c r="AL1517" s="20"/>
      <c r="AM1517" s="20"/>
      <c r="AN1517" s="20"/>
      <c r="AO1517" s="20"/>
      <c r="AP1517" s="20"/>
      <c r="AQ1517" s="20"/>
      <c r="AS1517" s="9"/>
      <c r="AT1517" s="9"/>
      <c r="AU1517" s="10"/>
      <c r="AV1517" s="20"/>
      <c r="AW1517" s="20"/>
      <c r="AX1517" s="20"/>
      <c r="AY1517" s="20"/>
      <c r="AZ1517" s="20"/>
      <c r="BA1517" s="20"/>
      <c r="BB1517" s="20"/>
      <c r="BC1517" s="20"/>
      <c r="BE1517" s="20">
        <v>0.51656420765027322</v>
      </c>
      <c r="BF1517" s="9">
        <v>72.400000000000006</v>
      </c>
      <c r="BG1517" s="9">
        <v>69.620479322077131</v>
      </c>
      <c r="BH1517" s="9">
        <v>68.934207079687667</v>
      </c>
      <c r="BI1517" s="9">
        <v>50.315225792566828</v>
      </c>
      <c r="BJ1517" s="9">
        <v>70.701470271991667</v>
      </c>
      <c r="BK1517" s="9">
        <v>69.161980570051938</v>
      </c>
      <c r="BL1517" s="9">
        <v>67.909854376053545</v>
      </c>
      <c r="BM1517" s="9">
        <f ca="1"/>
        <v>68.429407020153306</v>
      </c>
      <c r="BN1517" s="9">
        <v>70.804596480721784</v>
      </c>
    </row>
    <row r="1518" spans="1:66" x14ac:dyDescent="0.25">
      <c r="A1518" s="6">
        <v>72.5</v>
      </c>
      <c r="B1518" s="7" t="b">
        <v>1</v>
      </c>
      <c r="U1518" s="9"/>
      <c r="V1518" s="9"/>
      <c r="W1518" s="10"/>
      <c r="X1518" s="20"/>
      <c r="Y1518" s="20"/>
      <c r="Z1518" s="20"/>
      <c r="AA1518" s="20"/>
      <c r="AB1518" s="20"/>
      <c r="AC1518" s="20"/>
      <c r="AD1518" s="20"/>
      <c r="AE1518" s="20"/>
      <c r="AG1518" s="9"/>
      <c r="AH1518" s="9"/>
      <c r="AI1518" s="10"/>
      <c r="AJ1518" s="20"/>
      <c r="AK1518" s="20"/>
      <c r="AL1518" s="20"/>
      <c r="AM1518" s="20"/>
      <c r="AN1518" s="20"/>
      <c r="AO1518" s="20"/>
      <c r="AP1518" s="20"/>
      <c r="AQ1518" s="20"/>
      <c r="AS1518" s="9"/>
      <c r="AT1518" s="9"/>
      <c r="AU1518" s="10"/>
      <c r="AV1518" s="20"/>
      <c r="AW1518" s="20"/>
      <c r="AX1518" s="20"/>
      <c r="AY1518" s="20"/>
      <c r="AZ1518" s="20"/>
      <c r="BA1518" s="20"/>
      <c r="BB1518" s="20"/>
      <c r="BC1518" s="20"/>
      <c r="BE1518" s="20">
        <v>0.51690573770491799</v>
      </c>
      <c r="BF1518" s="9">
        <v>72.400000000000006</v>
      </c>
      <c r="BG1518" s="9">
        <v>69.628639780376758</v>
      </c>
      <c r="BH1518" s="9">
        <v>68.942893895808027</v>
      </c>
      <c r="BI1518" s="9">
        <v>50.364148007814279</v>
      </c>
      <c r="BJ1518" s="9">
        <v>70.709013159005522</v>
      </c>
      <c r="BK1518" s="9">
        <v>69.17049400143577</v>
      </c>
      <c r="BL1518" s="9">
        <v>67.920319606673488</v>
      </c>
      <c r="BM1518" s="9">
        <f ca="1"/>
        <v>68.436697797442292</v>
      </c>
      <c r="BN1518" s="9">
        <v>70.813713388696897</v>
      </c>
    </row>
    <row r="1519" spans="1:66" x14ac:dyDescent="0.25">
      <c r="A1519" s="6">
        <v>72.2</v>
      </c>
      <c r="B1519" s="7" t="b">
        <v>1</v>
      </c>
      <c r="U1519" s="9"/>
      <c r="V1519" s="9"/>
      <c r="W1519" s="10"/>
      <c r="X1519" s="20"/>
      <c r="Y1519" s="20"/>
      <c r="Z1519" s="20"/>
      <c r="AA1519" s="20"/>
      <c r="AB1519" s="20"/>
      <c r="AC1519" s="20"/>
      <c r="AD1519" s="20"/>
      <c r="AE1519" s="20"/>
      <c r="AG1519" s="9"/>
      <c r="AH1519" s="9"/>
      <c r="AI1519" s="10"/>
      <c r="AJ1519" s="20"/>
      <c r="AK1519" s="20"/>
      <c r="AL1519" s="20"/>
      <c r="AM1519" s="20"/>
      <c r="AN1519" s="20"/>
      <c r="AO1519" s="20"/>
      <c r="AP1519" s="20"/>
      <c r="AQ1519" s="20"/>
      <c r="AS1519" s="9"/>
      <c r="AT1519" s="9"/>
      <c r="AU1519" s="10"/>
      <c r="AV1519" s="20"/>
      <c r="AW1519" s="20"/>
      <c r="AX1519" s="20"/>
      <c r="AY1519" s="20"/>
      <c r="AZ1519" s="20"/>
      <c r="BA1519" s="20"/>
      <c r="BB1519" s="20"/>
      <c r="BC1519" s="20"/>
      <c r="BE1519" s="20">
        <v>0.51724726775956287</v>
      </c>
      <c r="BF1519" s="9">
        <v>72.400000000000006</v>
      </c>
      <c r="BG1519" s="9">
        <v>69.636800535081505</v>
      </c>
      <c r="BH1519" s="9">
        <v>68.951582122189862</v>
      </c>
      <c r="BI1519" s="9">
        <v>50.413104821519546</v>
      </c>
      <c r="BJ1519" s="9">
        <v>70.716554853711415</v>
      </c>
      <c r="BK1519" s="9">
        <v>69.179008440764164</v>
      </c>
      <c r="BL1519" s="9">
        <v>67.930781380569584</v>
      </c>
      <c r="BM1519" s="9">
        <f ca="1"/>
        <v>68.44398820702726</v>
      </c>
      <c r="BN1519" s="9">
        <v>70.822829143876504</v>
      </c>
    </row>
    <row r="1520" spans="1:66" x14ac:dyDescent="0.25">
      <c r="A1520" s="6">
        <v>71.900000000000006</v>
      </c>
      <c r="B1520" s="7" t="b">
        <v>1</v>
      </c>
      <c r="U1520" s="9"/>
      <c r="V1520" s="9"/>
      <c r="W1520" s="10"/>
      <c r="X1520" s="20"/>
      <c r="Y1520" s="20"/>
      <c r="Z1520" s="20"/>
      <c r="AA1520" s="20"/>
      <c r="AB1520" s="20"/>
      <c r="AC1520" s="20"/>
      <c r="AD1520" s="20"/>
      <c r="AE1520" s="20"/>
      <c r="AG1520" s="9"/>
      <c r="AH1520" s="9"/>
      <c r="AI1520" s="10"/>
      <c r="AJ1520" s="20"/>
      <c r="AK1520" s="20"/>
      <c r="AL1520" s="20"/>
      <c r="AM1520" s="20"/>
      <c r="AN1520" s="20"/>
      <c r="AO1520" s="20"/>
      <c r="AP1520" s="20"/>
      <c r="AQ1520" s="20"/>
      <c r="AS1520" s="9"/>
      <c r="AT1520" s="9"/>
      <c r="AU1520" s="10"/>
      <c r="AV1520" s="20"/>
      <c r="AW1520" s="20"/>
      <c r="AX1520" s="20"/>
      <c r="AY1520" s="20"/>
      <c r="AZ1520" s="20"/>
      <c r="BA1520" s="20"/>
      <c r="BB1520" s="20"/>
      <c r="BC1520" s="20"/>
      <c r="BE1520" s="20">
        <v>0.51758879781420764</v>
      </c>
      <c r="BF1520" s="9">
        <v>72.400000000000006</v>
      </c>
      <c r="BG1520" s="9">
        <v>69.644961592205249</v>
      </c>
      <c r="BH1520" s="9">
        <v>68.960271765494056</v>
      </c>
      <c r="BI1520" s="9">
        <v>50.462096282654237</v>
      </c>
      <c r="BJ1520" s="9">
        <v>70.724095361793459</v>
      </c>
      <c r="BK1520" s="9">
        <v>69.187523894410063</v>
      </c>
      <c r="BL1520" s="9">
        <v>67.941239701164889</v>
      </c>
      <c r="BM1520" s="9">
        <f ca="1"/>
        <v>68.45127825334923</v>
      </c>
      <c r="BN1520" s="9">
        <v>70.831943751085731</v>
      </c>
    </row>
    <row r="1521" spans="1:66" x14ac:dyDescent="0.25">
      <c r="A1521" s="6">
        <v>71.5</v>
      </c>
      <c r="B1521" s="7" t="b">
        <v>1</v>
      </c>
      <c r="U1521" s="9"/>
      <c r="V1521" s="9"/>
      <c r="W1521" s="10"/>
      <c r="X1521" s="20"/>
      <c r="Y1521" s="20"/>
      <c r="Z1521" s="20"/>
      <c r="AA1521" s="20"/>
      <c r="AB1521" s="20"/>
      <c r="AC1521" s="20"/>
      <c r="AD1521" s="20"/>
      <c r="AE1521" s="20"/>
      <c r="AG1521" s="9"/>
      <c r="AH1521" s="9"/>
      <c r="AI1521" s="10"/>
      <c r="AJ1521" s="20"/>
      <c r="AK1521" s="20"/>
      <c r="AL1521" s="20"/>
      <c r="AM1521" s="20"/>
      <c r="AN1521" s="20"/>
      <c r="AO1521" s="20"/>
      <c r="AP1521" s="20"/>
      <c r="AQ1521" s="20"/>
      <c r="AS1521" s="9"/>
      <c r="AT1521" s="9"/>
      <c r="AU1521" s="10"/>
      <c r="AV1521" s="20"/>
      <c r="AW1521" s="20"/>
      <c r="AX1521" s="20"/>
      <c r="AY1521" s="20"/>
      <c r="AZ1521" s="20"/>
      <c r="BA1521" s="20"/>
      <c r="BB1521" s="20"/>
      <c r="BC1521" s="20"/>
      <c r="BE1521" s="20">
        <v>0.51793032786885251</v>
      </c>
      <c r="BF1521" s="9">
        <v>72.400000000000006</v>
      </c>
      <c r="BG1521" s="9">
        <v>69.653122957763429</v>
      </c>
      <c r="BH1521" s="9">
        <v>68.968962832386765</v>
      </c>
      <c r="BI1521" s="9">
        <v>50.511122440294059</v>
      </c>
      <c r="BJ1521" s="9">
        <v>70.73163468893307</v>
      </c>
      <c r="BK1521" s="9">
        <v>69.196040368750047</v>
      </c>
      <c r="BL1521" s="9">
        <v>67.951694571876814</v>
      </c>
      <c r="BM1521" s="9">
        <f ca="1"/>
        <v>68.458567940848795</v>
      </c>
      <c r="BN1521" s="9">
        <v>70.84105721514743</v>
      </c>
    </row>
    <row r="1522" spans="1:66" x14ac:dyDescent="0.25">
      <c r="A1522" s="6">
        <v>71.3</v>
      </c>
      <c r="B1522" s="7" t="b">
        <v>1</v>
      </c>
      <c r="U1522" s="9"/>
      <c r="V1522" s="9"/>
      <c r="W1522" s="10"/>
      <c r="X1522" s="20"/>
      <c r="Y1522" s="20"/>
      <c r="Z1522" s="20"/>
      <c r="AA1522" s="20"/>
      <c r="AB1522" s="20"/>
      <c r="AC1522" s="20"/>
      <c r="AD1522" s="20"/>
      <c r="AE1522" s="20"/>
      <c r="AG1522" s="9"/>
      <c r="AH1522" s="9"/>
      <c r="AI1522" s="10"/>
      <c r="AJ1522" s="20"/>
      <c r="AK1522" s="20"/>
      <c r="AL1522" s="20"/>
      <c r="AM1522" s="20"/>
      <c r="AN1522" s="20"/>
      <c r="AO1522" s="20"/>
      <c r="AP1522" s="20"/>
      <c r="AQ1522" s="20"/>
      <c r="AS1522" s="9"/>
      <c r="AT1522" s="9"/>
      <c r="AU1522" s="10"/>
      <c r="AV1522" s="20"/>
      <c r="AW1522" s="20"/>
      <c r="AX1522" s="20"/>
      <c r="AY1522" s="20"/>
      <c r="AZ1522" s="20"/>
      <c r="BA1522" s="20"/>
      <c r="BB1522" s="20"/>
      <c r="BC1522" s="20"/>
      <c r="BE1522" s="20">
        <v>0.51827185792349728</v>
      </c>
      <c r="BF1522" s="9">
        <v>72.400000000000006</v>
      </c>
      <c r="BG1522" s="9">
        <v>69.661284637773036</v>
      </c>
      <c r="BH1522" s="9">
        <v>68.977655329538877</v>
      </c>
      <c r="BI1522" s="9">
        <v>50.560183343619002</v>
      </c>
      <c r="BJ1522" s="9">
        <v>70.739172840809033</v>
      </c>
      <c r="BK1522" s="9">
        <v>69.204557870164464</v>
      </c>
      <c r="BL1522" s="9">
        <v>67.962145996117158</v>
      </c>
      <c r="BM1522" s="9">
        <f ca="1"/>
        <v>68.465857273966066</v>
      </c>
      <c r="BN1522" s="9">
        <v>70.850169540882291</v>
      </c>
    </row>
    <row r="1523" spans="1:66" x14ac:dyDescent="0.25">
      <c r="A1523" s="6">
        <v>71.099999999999994</v>
      </c>
      <c r="B1523" s="7" t="b">
        <v>1</v>
      </c>
      <c r="U1523" s="9"/>
      <c r="V1523" s="9"/>
      <c r="W1523" s="10"/>
      <c r="X1523" s="20"/>
      <c r="Y1523" s="20"/>
      <c r="Z1523" s="20"/>
      <c r="AA1523" s="20"/>
      <c r="AB1523" s="20"/>
      <c r="AC1523" s="20"/>
      <c r="AD1523" s="20"/>
      <c r="AE1523" s="20"/>
      <c r="AG1523" s="9"/>
      <c r="AH1523" s="9"/>
      <c r="AI1523" s="10"/>
      <c r="AJ1523" s="20"/>
      <c r="AK1523" s="20"/>
      <c r="AL1523" s="20"/>
      <c r="AM1523" s="20"/>
      <c r="AN1523" s="20"/>
      <c r="AO1523" s="20"/>
      <c r="AP1523" s="20"/>
      <c r="AQ1523" s="20"/>
      <c r="AS1523" s="9"/>
      <c r="AT1523" s="9"/>
      <c r="AU1523" s="10"/>
      <c r="AV1523" s="20"/>
      <c r="AW1523" s="20"/>
      <c r="AX1523" s="20"/>
      <c r="AY1523" s="20"/>
      <c r="AZ1523" s="20"/>
      <c r="BA1523" s="20"/>
      <c r="BB1523" s="20"/>
      <c r="BC1523" s="20"/>
      <c r="BE1523" s="20">
        <v>0.51861338797814205</v>
      </c>
      <c r="BF1523" s="9">
        <v>72.400000000000006</v>
      </c>
      <c r="BG1523" s="9">
        <v>69.669446638252722</v>
      </c>
      <c r="BH1523" s="9">
        <v>68.986349263626295</v>
      </c>
      <c r="BI1523" s="9">
        <v>50.609279041913766</v>
      </c>
      <c r="BJ1523" s="9">
        <v>70.74670982309749</v>
      </c>
      <c r="BK1523" s="9">
        <v>69.213076405037384</v>
      </c>
      <c r="BL1523" s="9">
        <v>67.972593977292064</v>
      </c>
      <c r="BM1523" s="9">
        <f ca="1"/>
        <v>68.473146257140698</v>
      </c>
      <c r="BN1523" s="9">
        <v>70.85928073310869</v>
      </c>
    </row>
    <row r="1524" spans="1:66" x14ac:dyDescent="0.25">
      <c r="A1524" s="6">
        <v>71</v>
      </c>
      <c r="B1524" s="7" t="b">
        <v>1</v>
      </c>
      <c r="U1524" s="9"/>
      <c r="V1524" s="9"/>
      <c r="W1524" s="10"/>
      <c r="X1524" s="20"/>
      <c r="Y1524" s="20"/>
      <c r="Z1524" s="20"/>
      <c r="AA1524" s="20"/>
      <c r="AB1524" s="20"/>
      <c r="AC1524" s="20"/>
      <c r="AD1524" s="20"/>
      <c r="AE1524" s="20"/>
      <c r="AG1524" s="9"/>
      <c r="AH1524" s="9"/>
      <c r="AI1524" s="10"/>
      <c r="AJ1524" s="20"/>
      <c r="AK1524" s="20"/>
      <c r="AL1524" s="20"/>
      <c r="AM1524" s="20"/>
      <c r="AN1524" s="20"/>
      <c r="AO1524" s="20"/>
      <c r="AP1524" s="20"/>
      <c r="AQ1524" s="20"/>
      <c r="AS1524" s="9"/>
      <c r="AT1524" s="9"/>
      <c r="AU1524" s="10"/>
      <c r="AV1524" s="20"/>
      <c r="AW1524" s="20"/>
      <c r="AX1524" s="20"/>
      <c r="AY1524" s="20"/>
      <c r="AZ1524" s="20"/>
      <c r="BA1524" s="20"/>
      <c r="BB1524" s="20"/>
      <c r="BC1524" s="20"/>
      <c r="BE1524" s="20">
        <v>0.51895491803278693</v>
      </c>
      <c r="BF1524" s="9">
        <v>72.5</v>
      </c>
      <c r="BG1524" s="9">
        <v>69.677608965222774</v>
      </c>
      <c r="BH1524" s="9">
        <v>68.995044641330097</v>
      </c>
      <c r="BI1524" s="9">
        <v>50.658409584567963</v>
      </c>
      <c r="BJ1524" s="9">
        <v>70.754245641472025</v>
      </c>
      <c r="BK1524" s="9">
        <v>69.221595979756714</v>
      </c>
      <c r="BL1524" s="9">
        <v>67.983038518802118</v>
      </c>
      <c r="BM1524" s="9">
        <f ca="1"/>
        <v>68.480434894811978</v>
      </c>
      <c r="BN1524" s="9">
        <v>70.868390796642856</v>
      </c>
    </row>
    <row r="1525" spans="1:66" x14ac:dyDescent="0.25">
      <c r="A1525" s="6">
        <v>78</v>
      </c>
      <c r="B1525" s="7" t="b">
        <v>1</v>
      </c>
      <c r="U1525" s="9"/>
      <c r="V1525" s="9"/>
      <c r="W1525" s="10"/>
      <c r="X1525" s="20"/>
      <c r="Y1525" s="20"/>
      <c r="Z1525" s="20"/>
      <c r="AA1525" s="20"/>
      <c r="AB1525" s="20"/>
      <c r="AC1525" s="20"/>
      <c r="AD1525" s="20"/>
      <c r="AE1525" s="20"/>
      <c r="AG1525" s="9"/>
      <c r="AH1525" s="9"/>
      <c r="AI1525" s="10"/>
      <c r="AJ1525" s="20"/>
      <c r="AK1525" s="20"/>
      <c r="AL1525" s="20"/>
      <c r="AM1525" s="20"/>
      <c r="AN1525" s="20"/>
      <c r="AO1525" s="20"/>
      <c r="AP1525" s="20"/>
      <c r="AQ1525" s="20"/>
      <c r="AS1525" s="9"/>
      <c r="AT1525" s="9"/>
      <c r="AU1525" s="10"/>
      <c r="AV1525" s="20"/>
      <c r="AW1525" s="20"/>
      <c r="AX1525" s="20"/>
      <c r="AY1525" s="20"/>
      <c r="AZ1525" s="20"/>
      <c r="BA1525" s="20"/>
      <c r="BB1525" s="20"/>
      <c r="BC1525" s="20"/>
      <c r="BE1525" s="20">
        <v>0.51929644808743169</v>
      </c>
      <c r="BF1525" s="9">
        <v>72.5</v>
      </c>
      <c r="BG1525" s="9">
        <v>69.68577162470514</v>
      </c>
      <c r="BH1525" s="9">
        <v>69.003741469336376</v>
      </c>
      <c r="BI1525" s="9">
        <v>50.707575021076394</v>
      </c>
      <c r="BJ1525" s="9">
        <v>70.761780301603665</v>
      </c>
      <c r="BK1525" s="9">
        <v>69.23011660071414</v>
      </c>
      <c r="BL1525" s="9">
        <v>67.993479624042266</v>
      </c>
      <c r="BM1525" s="9">
        <f ca="1"/>
        <v>68.487723191418738</v>
      </c>
      <c r="BN1525" s="9">
        <v>70.877499736298816</v>
      </c>
    </row>
    <row r="1526" spans="1:66" x14ac:dyDescent="0.25">
      <c r="A1526" s="6">
        <v>73.599999999999994</v>
      </c>
      <c r="B1526" s="7" t="b">
        <v>1</v>
      </c>
      <c r="U1526" s="9"/>
      <c r="V1526" s="9"/>
      <c r="W1526" s="10"/>
      <c r="X1526" s="20"/>
      <c r="Y1526" s="20"/>
      <c r="Z1526" s="20"/>
      <c r="AA1526" s="20"/>
      <c r="AB1526" s="20"/>
      <c r="AC1526" s="20"/>
      <c r="AD1526" s="20"/>
      <c r="AE1526" s="20"/>
      <c r="AG1526" s="9"/>
      <c r="AH1526" s="9"/>
      <c r="AI1526" s="10"/>
      <c r="AJ1526" s="20"/>
      <c r="AK1526" s="20"/>
      <c r="AL1526" s="20"/>
      <c r="AM1526" s="20"/>
      <c r="AN1526" s="20"/>
      <c r="AO1526" s="20"/>
      <c r="AP1526" s="20"/>
      <c r="AQ1526" s="20"/>
      <c r="AS1526" s="9"/>
      <c r="AT1526" s="9"/>
      <c r="AU1526" s="10"/>
      <c r="AV1526" s="20"/>
      <c r="AW1526" s="20"/>
      <c r="AX1526" s="20"/>
      <c r="AY1526" s="20"/>
      <c r="AZ1526" s="20"/>
      <c r="BA1526" s="20"/>
      <c r="BB1526" s="20"/>
      <c r="BC1526" s="20"/>
      <c r="BE1526" s="20">
        <v>0.51963797814207646</v>
      </c>
      <c r="BF1526" s="9">
        <v>72.5</v>
      </c>
      <c r="BG1526" s="9">
        <v>69.693934622723518</v>
      </c>
      <c r="BH1526" s="9">
        <v>69.012439754336341</v>
      </c>
      <c r="BI1526" s="9">
        <v>50.756775401039441</v>
      </c>
      <c r="BJ1526" s="9">
        <v>70.769313809160863</v>
      </c>
      <c r="BK1526" s="9">
        <v>69.238638274305217</v>
      </c>
      <c r="BL1526" s="9">
        <v>68.003917296401909</v>
      </c>
      <c r="BM1526" s="9">
        <f ca="1"/>
        <v>68.495011151399481</v>
      </c>
      <c r="BN1526" s="9">
        <v>70.886607556888436</v>
      </c>
    </row>
    <row r="1527" spans="1:66" x14ac:dyDescent="0.25">
      <c r="A1527" s="6">
        <v>73.400000000000006</v>
      </c>
      <c r="B1527" s="7" t="b">
        <v>1</v>
      </c>
      <c r="U1527" s="9"/>
      <c r="V1527" s="9"/>
      <c r="W1527" s="10"/>
      <c r="X1527" s="20"/>
      <c r="Y1527" s="20"/>
      <c r="Z1527" s="20"/>
      <c r="AA1527" s="20"/>
      <c r="AB1527" s="20"/>
      <c r="AC1527" s="20"/>
      <c r="AD1527" s="20"/>
      <c r="AE1527" s="20"/>
      <c r="AG1527" s="9"/>
      <c r="AH1527" s="9"/>
      <c r="AI1527" s="10"/>
      <c r="AJ1527" s="20"/>
      <c r="AK1527" s="20"/>
      <c r="AL1527" s="20"/>
      <c r="AM1527" s="20"/>
      <c r="AN1527" s="20"/>
      <c r="AO1527" s="20"/>
      <c r="AP1527" s="20"/>
      <c r="AQ1527" s="20"/>
      <c r="AS1527" s="9"/>
      <c r="AT1527" s="9"/>
      <c r="AU1527" s="10"/>
      <c r="AV1527" s="20"/>
      <c r="AW1527" s="20"/>
      <c r="AX1527" s="20"/>
      <c r="AY1527" s="20"/>
      <c r="AZ1527" s="20"/>
      <c r="BA1527" s="20"/>
      <c r="BB1527" s="20"/>
      <c r="BC1527" s="20"/>
      <c r="BE1527" s="20">
        <v>0.51997950819672134</v>
      </c>
      <c r="BF1527" s="9">
        <v>72.5</v>
      </c>
      <c r="BG1527" s="9">
        <v>69.702097965303324</v>
      </c>
      <c r="BH1527" s="9">
        <v>69.021139503026362</v>
      </c>
      <c r="BI1527" s="9">
        <v>50.806010774163312</v>
      </c>
      <c r="BJ1527" s="9">
        <v>70.776846169809616</v>
      </c>
      <c r="BK1527" s="9">
        <v>69.247161006929417</v>
      </c>
      <c r="BL1527" s="9">
        <v>68.014351539264851</v>
      </c>
      <c r="BM1527" s="9">
        <f ca="1"/>
        <v>68.502298779192358</v>
      </c>
      <c r="BN1527" s="9">
        <v>70.895714263221478</v>
      </c>
    </row>
    <row r="1528" spans="1:66" x14ac:dyDescent="0.25">
      <c r="A1528" s="6">
        <v>73</v>
      </c>
      <c r="B1528" s="7" t="b">
        <v>1</v>
      </c>
      <c r="U1528" s="9"/>
      <c r="V1528" s="9"/>
      <c r="W1528" s="10"/>
      <c r="X1528" s="20"/>
      <c r="Y1528" s="20"/>
      <c r="Z1528" s="20"/>
      <c r="AA1528" s="20"/>
      <c r="AB1528" s="20"/>
      <c r="AC1528" s="20"/>
      <c r="AD1528" s="20"/>
      <c r="AE1528" s="20"/>
      <c r="AG1528" s="9"/>
      <c r="AH1528" s="9"/>
      <c r="AI1528" s="10"/>
      <c r="AJ1528" s="20"/>
      <c r="AK1528" s="20"/>
      <c r="AL1528" s="20"/>
      <c r="AM1528" s="20"/>
      <c r="AN1528" s="20"/>
      <c r="AO1528" s="20"/>
      <c r="AP1528" s="20"/>
      <c r="AQ1528" s="20"/>
      <c r="AS1528" s="9"/>
      <c r="AT1528" s="9"/>
      <c r="AU1528" s="10"/>
      <c r="AV1528" s="20"/>
      <c r="AW1528" s="20"/>
      <c r="AX1528" s="20"/>
      <c r="AY1528" s="20"/>
      <c r="AZ1528" s="20"/>
      <c r="BA1528" s="20"/>
      <c r="BB1528" s="20"/>
      <c r="BC1528" s="20"/>
      <c r="BE1528" s="20">
        <v>0.52032103825136611</v>
      </c>
      <c r="BF1528" s="9">
        <v>72.5</v>
      </c>
      <c r="BG1528" s="9">
        <v>69.710261658471765</v>
      </c>
      <c r="BH1528" s="9">
        <v>69.029840722107892</v>
      </c>
      <c r="BI1528" s="9">
        <v>50.855281190260328</v>
      </c>
      <c r="BJ1528" s="9">
        <v>70.784377389213432</v>
      </c>
      <c r="BK1528" s="9">
        <v>69.255684804990125</v>
      </c>
      <c r="BL1528" s="9">
        <v>68.024782356009354</v>
      </c>
      <c r="BM1528" s="9">
        <f ca="1"/>
        <v>68.509586079235149</v>
      </c>
      <c r="BN1528" s="9">
        <v>70.904819860105533</v>
      </c>
    </row>
    <row r="1529" spans="1:66" x14ac:dyDescent="0.25">
      <c r="A1529" s="6">
        <v>73</v>
      </c>
      <c r="B1529" s="7" t="b">
        <v>1</v>
      </c>
      <c r="U1529" s="9"/>
      <c r="V1529" s="9"/>
      <c r="W1529" s="10"/>
      <c r="X1529" s="20"/>
      <c r="Y1529" s="20"/>
      <c r="Z1529" s="20"/>
      <c r="AA1529" s="20"/>
      <c r="AB1529" s="20"/>
      <c r="AC1529" s="20"/>
      <c r="AD1529" s="20"/>
      <c r="AE1529" s="20"/>
      <c r="AG1529" s="9"/>
      <c r="AH1529" s="9"/>
      <c r="AI1529" s="10"/>
      <c r="AJ1529" s="20"/>
      <c r="AK1529" s="20"/>
      <c r="AL1529" s="20"/>
      <c r="AM1529" s="20"/>
      <c r="AN1529" s="20"/>
      <c r="AO1529" s="20"/>
      <c r="AP1529" s="20"/>
      <c r="AQ1529" s="20"/>
      <c r="AS1529" s="9"/>
      <c r="AT1529" s="9"/>
      <c r="AU1529" s="10"/>
      <c r="AV1529" s="20"/>
      <c r="AW1529" s="20"/>
      <c r="AX1529" s="20"/>
      <c r="AY1529" s="20"/>
      <c r="AZ1529" s="20"/>
      <c r="BA1529" s="20"/>
      <c r="BB1529" s="20"/>
      <c r="BC1529" s="20"/>
      <c r="BE1529" s="20">
        <v>0.52066256830601088</v>
      </c>
      <c r="BF1529" s="9">
        <v>72.5</v>
      </c>
      <c r="BG1529" s="9">
        <v>69.718425708257826</v>
      </c>
      <c r="BH1529" s="9">
        <v>69.03854341828783</v>
      </c>
      <c r="BI1529" s="9">
        <v>50.904586699249272</v>
      </c>
      <c r="BJ1529" s="9">
        <v>70.791907473033362</v>
      </c>
      <c r="BK1529" s="9">
        <v>69.264209674894687</v>
      </c>
      <c r="BL1529" s="9">
        <v>68.035209750008121</v>
      </c>
      <c r="BM1529" s="9">
        <f ca="1"/>
        <v>68.516873055965377</v>
      </c>
      <c r="BN1529" s="9">
        <v>70.913924352346157</v>
      </c>
    </row>
    <row r="1530" spans="1:66" x14ac:dyDescent="0.25">
      <c r="A1530" s="6">
        <v>72.8</v>
      </c>
      <c r="B1530" s="7" t="b">
        <v>1</v>
      </c>
      <c r="U1530" s="9"/>
      <c r="V1530" s="9"/>
      <c r="W1530" s="10"/>
      <c r="X1530" s="20"/>
      <c r="Y1530" s="20"/>
      <c r="Z1530" s="20"/>
      <c r="AA1530" s="20"/>
      <c r="AB1530" s="20"/>
      <c r="AC1530" s="20"/>
      <c r="AD1530" s="20"/>
      <c r="AE1530" s="20"/>
      <c r="AG1530" s="9"/>
      <c r="AH1530" s="9"/>
      <c r="AI1530" s="10"/>
      <c r="AJ1530" s="20"/>
      <c r="AK1530" s="20"/>
      <c r="AL1530" s="20"/>
      <c r="AM1530" s="20"/>
      <c r="AN1530" s="20"/>
      <c r="AO1530" s="20"/>
      <c r="AP1530" s="20"/>
      <c r="AQ1530" s="20"/>
      <c r="AS1530" s="9"/>
      <c r="AT1530" s="9"/>
      <c r="AU1530" s="10"/>
      <c r="AV1530" s="20"/>
      <c r="AW1530" s="20"/>
      <c r="AX1530" s="20"/>
      <c r="AY1530" s="20"/>
      <c r="AZ1530" s="20"/>
      <c r="BA1530" s="20"/>
      <c r="BB1530" s="20"/>
      <c r="BC1530" s="20"/>
      <c r="BE1530" s="20">
        <v>0.52100409836065575</v>
      </c>
      <c r="BF1530" s="9">
        <v>72.5</v>
      </c>
      <c r="BG1530" s="9">
        <v>69.726590120692379</v>
      </c>
      <c r="BH1530" s="9">
        <v>69.047247598278176</v>
      </c>
      <c r="BI1530" s="9">
        <v>50.953927351155663</v>
      </c>
      <c r="BJ1530" s="9">
        <v>70.799436426928068</v>
      </c>
      <c r="BK1530" s="9">
        <v>69.272735623054416</v>
      </c>
      <c r="BL1530" s="9">
        <v>68.045633724628374</v>
      </c>
      <c r="BM1530" s="9">
        <f ca="1"/>
        <v>68.524159713820225</v>
      </c>
      <c r="BN1530" s="9">
        <v>70.92302774474679</v>
      </c>
    </row>
    <row r="1531" spans="1:66" x14ac:dyDescent="0.25">
      <c r="A1531" s="6">
        <v>72.400000000000006</v>
      </c>
      <c r="B1531" s="7" t="b">
        <v>1</v>
      </c>
      <c r="U1531" s="9"/>
      <c r="V1531" s="9"/>
      <c r="W1531" s="10"/>
      <c r="X1531" s="20"/>
      <c r="Y1531" s="20"/>
      <c r="Z1531" s="20"/>
      <c r="AA1531" s="20"/>
      <c r="AB1531" s="20"/>
      <c r="AC1531" s="20"/>
      <c r="AD1531" s="20"/>
      <c r="AE1531" s="20"/>
      <c r="AG1531" s="9"/>
      <c r="AH1531" s="9"/>
      <c r="AI1531" s="10"/>
      <c r="AJ1531" s="20"/>
      <c r="AK1531" s="20"/>
      <c r="AL1531" s="20"/>
      <c r="AM1531" s="20"/>
      <c r="AN1531" s="20"/>
      <c r="AO1531" s="20"/>
      <c r="AP1531" s="20"/>
      <c r="AQ1531" s="20"/>
      <c r="AS1531" s="9"/>
      <c r="AT1531" s="9"/>
      <c r="AU1531" s="10"/>
      <c r="AV1531" s="20"/>
      <c r="AW1531" s="20"/>
      <c r="AX1531" s="20"/>
      <c r="AY1531" s="20"/>
      <c r="AZ1531" s="20"/>
      <c r="BA1531" s="20"/>
      <c r="BB1531" s="20"/>
      <c r="BC1531" s="20"/>
      <c r="BE1531" s="20">
        <v>0.52134562841530052</v>
      </c>
      <c r="BF1531" s="9">
        <v>72.5</v>
      </c>
      <c r="BG1531" s="9">
        <v>69.734754901808117</v>
      </c>
      <c r="BH1531" s="9">
        <v>69.055953268796188</v>
      </c>
      <c r="BI1531" s="9">
        <v>51.003303196112029</v>
      </c>
      <c r="BJ1531" s="9">
        <v>70.806964256553812</v>
      </c>
      <c r="BK1531" s="9">
        <v>69.281262655884703</v>
      </c>
      <c r="BL1531" s="9">
        <v>68.056054283231759</v>
      </c>
      <c r="BM1531" s="9">
        <f ca="1"/>
        <v>68.531446057236693</v>
      </c>
      <c r="BN1531" s="9">
        <v>70.93213004210881</v>
      </c>
    </row>
    <row r="1532" spans="1:66" x14ac:dyDescent="0.25">
      <c r="A1532" s="6">
        <v>72.2</v>
      </c>
      <c r="B1532" s="7" t="b">
        <v>1</v>
      </c>
      <c r="U1532" s="9"/>
      <c r="V1532" s="9"/>
      <c r="W1532" s="10"/>
      <c r="X1532" s="20"/>
      <c r="Y1532" s="20"/>
      <c r="Z1532" s="20"/>
      <c r="AA1532" s="20"/>
      <c r="AB1532" s="20"/>
      <c r="AC1532" s="20"/>
      <c r="AD1532" s="20"/>
      <c r="AE1532" s="20"/>
      <c r="AG1532" s="9"/>
      <c r="AH1532" s="9"/>
      <c r="AI1532" s="10"/>
      <c r="AJ1532" s="20"/>
      <c r="AK1532" s="20"/>
      <c r="AL1532" s="20"/>
      <c r="AM1532" s="20"/>
      <c r="AN1532" s="20"/>
      <c r="AO1532" s="20"/>
      <c r="AP1532" s="20"/>
      <c r="AQ1532" s="20"/>
      <c r="AS1532" s="9"/>
      <c r="AT1532" s="9"/>
      <c r="AU1532" s="10"/>
      <c r="AV1532" s="20"/>
      <c r="AW1532" s="20"/>
      <c r="AX1532" s="20"/>
      <c r="AY1532" s="20"/>
      <c r="AZ1532" s="20"/>
      <c r="BA1532" s="20"/>
      <c r="BB1532" s="20"/>
      <c r="BC1532" s="20"/>
      <c r="BE1532" s="20">
        <v>0.5216871584699454</v>
      </c>
      <c r="BF1532" s="9">
        <v>72.5</v>
      </c>
      <c r="BG1532" s="9">
        <v>69.742920057639679</v>
      </c>
      <c r="BH1532" s="9">
        <v>69.064660436564623</v>
      </c>
      <c r="BI1532" s="9">
        <v>51.052714284358309</v>
      </c>
      <c r="BJ1532" s="9">
        <v>70.814490967564481</v>
      </c>
      <c r="BK1532" s="9">
        <v>69.289790779804974</v>
      </c>
      <c r="BL1532" s="9">
        <v>68.066471429174442</v>
      </c>
      <c r="BM1532" s="9">
        <f ca="1"/>
        <v>68.538732090651393</v>
      </c>
      <c r="BN1532" s="9">
        <v>70.941231249231649</v>
      </c>
    </row>
    <row r="1533" spans="1:66" x14ac:dyDescent="0.25">
      <c r="A1533" s="6">
        <v>71.099999999999994</v>
      </c>
      <c r="B1533" s="7" t="b">
        <v>1</v>
      </c>
      <c r="U1533" s="9"/>
      <c r="V1533" s="9"/>
      <c r="W1533" s="10"/>
      <c r="X1533" s="20"/>
      <c r="Y1533" s="20"/>
      <c r="Z1533" s="20"/>
      <c r="AA1533" s="20"/>
      <c r="AB1533" s="20"/>
      <c r="AC1533" s="20"/>
      <c r="AD1533" s="20"/>
      <c r="AE1533" s="20"/>
      <c r="AG1533" s="9"/>
      <c r="AH1533" s="9"/>
      <c r="AI1533" s="10"/>
      <c r="AJ1533" s="20"/>
      <c r="AK1533" s="20"/>
      <c r="AL1533" s="20"/>
      <c r="AM1533" s="20"/>
      <c r="AN1533" s="20"/>
      <c r="AO1533" s="20"/>
      <c r="AP1533" s="20"/>
      <c r="AQ1533" s="20"/>
      <c r="AS1533" s="9"/>
      <c r="AT1533" s="9"/>
      <c r="AU1533" s="10"/>
      <c r="AV1533" s="20"/>
      <c r="AW1533" s="20"/>
      <c r="AX1533" s="20"/>
      <c r="AY1533" s="20"/>
      <c r="AZ1533" s="20"/>
      <c r="BA1533" s="20"/>
      <c r="BB1533" s="20"/>
      <c r="BC1533" s="20"/>
      <c r="BE1533" s="20">
        <v>0.52202868852459017</v>
      </c>
      <c r="BF1533" s="9">
        <v>72.5</v>
      </c>
      <c r="BG1533" s="9">
        <v>69.751085594223582</v>
      </c>
      <c r="BH1533" s="9">
        <v>69.073369108311439</v>
      </c>
      <c r="BI1533" s="9">
        <v>51.102160666242035</v>
      </c>
      <c r="BJ1533" s="9">
        <v>70.822016565611662</v>
      </c>
      <c r="BK1533" s="9">
        <v>69.29832000123875</v>
      </c>
      <c r="BL1533" s="9">
        <v>68.076885165807084</v>
      </c>
      <c r="BM1533" s="9">
        <f ca="1"/>
        <v>68.546017818500857</v>
      </c>
      <c r="BN1533" s="9">
        <v>70.950331370912608</v>
      </c>
    </row>
    <row r="1534" spans="1:66" x14ac:dyDescent="0.25">
      <c r="A1534" s="6">
        <v>72</v>
      </c>
      <c r="B1534" s="7" t="b">
        <v>1</v>
      </c>
      <c r="U1534" s="9"/>
      <c r="V1534" s="9"/>
      <c r="W1534" s="10"/>
      <c r="X1534" s="20"/>
      <c r="Y1534" s="20"/>
      <c r="Z1534" s="20"/>
      <c r="AA1534" s="20"/>
      <c r="AB1534" s="20"/>
      <c r="AC1534" s="20"/>
      <c r="AD1534" s="20"/>
      <c r="AE1534" s="20"/>
      <c r="AG1534" s="9"/>
      <c r="AH1534" s="9"/>
      <c r="AI1534" s="10"/>
      <c r="AJ1534" s="20"/>
      <c r="AK1534" s="20"/>
      <c r="AL1534" s="20"/>
      <c r="AM1534" s="20"/>
      <c r="AN1534" s="20"/>
      <c r="AO1534" s="20"/>
      <c r="AP1534" s="20"/>
      <c r="AQ1534" s="20"/>
      <c r="AS1534" s="9"/>
      <c r="AT1534" s="9"/>
      <c r="AU1534" s="10"/>
      <c r="AV1534" s="20"/>
      <c r="AW1534" s="20"/>
      <c r="AX1534" s="20"/>
      <c r="AY1534" s="20"/>
      <c r="AZ1534" s="20"/>
      <c r="BA1534" s="20"/>
      <c r="BB1534" s="20"/>
      <c r="BC1534" s="20"/>
      <c r="BE1534" s="20">
        <v>0.52237021857923494</v>
      </c>
      <c r="BF1534" s="9">
        <v>72.5</v>
      </c>
      <c r="BG1534" s="9">
        <v>69.759251517598372</v>
      </c>
      <c r="BH1534" s="9">
        <v>69.082079290770196</v>
      </c>
      <c r="BI1534" s="9">
        <v>51.151642392218754</v>
      </c>
      <c r="BJ1534" s="9">
        <v>70.829541056344624</v>
      </c>
      <c r="BK1534" s="9">
        <v>69.30685032661367</v>
      </c>
      <c r="BL1534" s="9">
        <v>68.087295496474923</v>
      </c>
      <c r="BM1534" s="9">
        <f ca="1"/>
        <v>68.553303245221301</v>
      </c>
      <c r="BN1534" s="9">
        <v>70.959430411947096</v>
      </c>
    </row>
    <row r="1535" spans="1:66" x14ac:dyDescent="0.25">
      <c r="A1535" s="6">
        <v>76</v>
      </c>
      <c r="B1535" s="7" t="b">
        <v>1</v>
      </c>
      <c r="U1535" s="9"/>
      <c r="V1535" s="9"/>
      <c r="W1535" s="10"/>
      <c r="X1535" s="20"/>
      <c r="Y1535" s="20"/>
      <c r="Z1535" s="20"/>
      <c r="AA1535" s="20"/>
      <c r="AB1535" s="20"/>
      <c r="AC1535" s="20"/>
      <c r="AD1535" s="20"/>
      <c r="AE1535" s="20"/>
      <c r="AG1535" s="9"/>
      <c r="AH1535" s="9"/>
      <c r="AI1535" s="10"/>
      <c r="AJ1535" s="20"/>
      <c r="AK1535" s="20"/>
      <c r="AL1535" s="20"/>
      <c r="AM1535" s="20"/>
      <c r="AN1535" s="20"/>
      <c r="AO1535" s="20"/>
      <c r="AP1535" s="20"/>
      <c r="AQ1535" s="20"/>
      <c r="AS1535" s="9"/>
      <c r="AT1535" s="9"/>
      <c r="AU1535" s="10"/>
      <c r="AV1535" s="20"/>
      <c r="AW1535" s="20"/>
      <c r="AX1535" s="20"/>
      <c r="AY1535" s="20"/>
      <c r="AZ1535" s="20"/>
      <c r="BA1535" s="20"/>
      <c r="BB1535" s="20"/>
      <c r="BC1535" s="20"/>
      <c r="BE1535" s="20">
        <v>0.52271174863387981</v>
      </c>
      <c r="BF1535" s="9">
        <v>72.5</v>
      </c>
      <c r="BG1535" s="9">
        <v>69.767417833804529</v>
      </c>
      <c r="BH1535" s="9">
        <v>69.090790990679594</v>
      </c>
      <c r="BI1535" s="9">
        <v>51.201159512852286</v>
      </c>
      <c r="BJ1535" s="9">
        <v>70.837064445410348</v>
      </c>
      <c r="BK1535" s="9">
        <v>69.315381762361582</v>
      </c>
      <c r="BL1535" s="9">
        <v>68.097702424517649</v>
      </c>
      <c r="BM1535" s="9">
        <f ca="1"/>
        <v>68.560588375248855</v>
      </c>
      <c r="BN1535" s="9">
        <v>70.968528377128507</v>
      </c>
    </row>
    <row r="1536" spans="1:66" x14ac:dyDescent="0.25">
      <c r="A1536" s="6">
        <v>78</v>
      </c>
      <c r="B1536" s="7" t="b">
        <v>1</v>
      </c>
      <c r="U1536" s="9"/>
      <c r="V1536" s="9"/>
      <c r="W1536" s="10"/>
      <c r="X1536" s="20"/>
      <c r="Y1536" s="20"/>
      <c r="Z1536" s="20"/>
      <c r="AA1536" s="20"/>
      <c r="AB1536" s="20"/>
      <c r="AC1536" s="20"/>
      <c r="AD1536" s="20"/>
      <c r="AE1536" s="20"/>
      <c r="AG1536" s="9"/>
      <c r="AH1536" s="9"/>
      <c r="AI1536" s="10"/>
      <c r="AJ1536" s="20"/>
      <c r="AK1536" s="20"/>
      <c r="AL1536" s="20"/>
      <c r="AM1536" s="20"/>
      <c r="AN1536" s="20"/>
      <c r="AO1536" s="20"/>
      <c r="AP1536" s="20"/>
      <c r="AQ1536" s="20"/>
      <c r="AS1536" s="9"/>
      <c r="AT1536" s="9"/>
      <c r="AU1536" s="10"/>
      <c r="AV1536" s="20"/>
      <c r="AW1536" s="20"/>
      <c r="AX1536" s="20"/>
      <c r="AY1536" s="20"/>
      <c r="AZ1536" s="20"/>
      <c r="BA1536" s="20"/>
      <c r="BB1536" s="20"/>
      <c r="BC1536" s="20"/>
      <c r="BE1536" s="20">
        <v>0.52305327868852458</v>
      </c>
      <c r="BF1536" s="9">
        <v>72.5</v>
      </c>
      <c r="BG1536" s="9">
        <v>69.775584548884609</v>
      </c>
      <c r="BH1536" s="9">
        <v>69.099504214784133</v>
      </c>
      <c r="BI1536" s="9">
        <v>51.250712078814971</v>
      </c>
      <c r="BJ1536" s="9">
        <v>70.844586738453629</v>
      </c>
      <c r="BK1536" s="9">
        <v>69.323914314918483</v>
      </c>
      <c r="BL1536" s="9">
        <v>68.108105953269529</v>
      </c>
      <c r="BM1536" s="9">
        <f ca="1"/>
        <v>68.567873213019439</v>
      </c>
      <c r="BN1536" s="9">
        <v>70.977625271248314</v>
      </c>
    </row>
    <row r="1537" spans="1:66" x14ac:dyDescent="0.25">
      <c r="A1537" s="6">
        <v>71.599999999999994</v>
      </c>
      <c r="B1537" s="7" t="b">
        <v>1</v>
      </c>
      <c r="U1537" s="9"/>
      <c r="V1537" s="9"/>
      <c r="W1537" s="10"/>
      <c r="X1537" s="20"/>
      <c r="Y1537" s="20"/>
      <c r="Z1537" s="20"/>
      <c r="AA1537" s="20"/>
      <c r="AB1537" s="20"/>
      <c r="AC1537" s="20"/>
      <c r="AD1537" s="20"/>
      <c r="AE1537" s="20"/>
      <c r="AG1537" s="9"/>
      <c r="AH1537" s="9"/>
      <c r="AI1537" s="10"/>
      <c r="AJ1537" s="20"/>
      <c r="AK1537" s="20"/>
      <c r="AL1537" s="20"/>
      <c r="AM1537" s="20"/>
      <c r="AN1537" s="20"/>
      <c r="AO1537" s="20"/>
      <c r="AP1537" s="20"/>
      <c r="AQ1537" s="20"/>
      <c r="AS1537" s="9"/>
      <c r="AT1537" s="9"/>
      <c r="AU1537" s="10"/>
      <c r="AV1537" s="20"/>
      <c r="AW1537" s="20"/>
      <c r="AX1537" s="20"/>
      <c r="AY1537" s="20"/>
      <c r="AZ1537" s="20"/>
      <c r="BA1537" s="20"/>
      <c r="BB1537" s="20"/>
      <c r="BC1537" s="20"/>
      <c r="BE1537" s="20">
        <v>0.52339480874316935</v>
      </c>
      <c r="BF1537" s="9">
        <v>72.5</v>
      </c>
      <c r="BG1537" s="9">
        <v>69.783751668883184</v>
      </c>
      <c r="BH1537" s="9">
        <v>69.108218969833615</v>
      </c>
      <c r="BI1537" s="9">
        <v>51.300300140888112</v>
      </c>
      <c r="BJ1537" s="9">
        <v>70.852107941116969</v>
      </c>
      <c r="BK1537" s="9">
        <v>69.332447990724646</v>
      </c>
      <c r="BL1537" s="9">
        <v>68.118506086059426</v>
      </c>
      <c r="BM1537" s="9">
        <f ca="1"/>
        <v>68.575157762968786</v>
      </c>
      <c r="BN1537" s="9">
        <v>70.986721099096073</v>
      </c>
    </row>
    <row r="1538" spans="1:66" x14ac:dyDescent="0.25">
      <c r="A1538" s="6">
        <v>71.599999999999994</v>
      </c>
      <c r="B1538" s="7" t="b">
        <v>1</v>
      </c>
      <c r="U1538" s="9"/>
      <c r="V1538" s="9"/>
      <c r="W1538" s="10"/>
      <c r="X1538" s="20"/>
      <c r="Y1538" s="20"/>
      <c r="Z1538" s="20"/>
      <c r="AA1538" s="20"/>
      <c r="AB1538" s="20"/>
      <c r="AC1538" s="20"/>
      <c r="AD1538" s="20"/>
      <c r="AE1538" s="20"/>
      <c r="AG1538" s="9"/>
      <c r="AH1538" s="9"/>
      <c r="AI1538" s="10"/>
      <c r="AJ1538" s="20"/>
      <c r="AK1538" s="20"/>
      <c r="AL1538" s="20"/>
      <c r="AM1538" s="20"/>
      <c r="AN1538" s="20"/>
      <c r="AO1538" s="20"/>
      <c r="AP1538" s="20"/>
      <c r="AQ1538" s="20"/>
      <c r="AS1538" s="9"/>
      <c r="AT1538" s="9"/>
      <c r="AU1538" s="10"/>
      <c r="AV1538" s="20"/>
      <c r="AW1538" s="20"/>
      <c r="AX1538" s="20"/>
      <c r="AY1538" s="20"/>
      <c r="AZ1538" s="20"/>
      <c r="BA1538" s="20"/>
      <c r="BB1538" s="20"/>
      <c r="BC1538" s="20"/>
      <c r="BE1538" s="20">
        <v>0.52373633879781423</v>
      </c>
      <c r="BF1538" s="9">
        <v>72.5</v>
      </c>
      <c r="BG1538" s="9">
        <v>69.791919199846959</v>
      </c>
      <c r="BH1538" s="9">
        <v>69.116935262583453</v>
      </c>
      <c r="BI1538" s="9">
        <v>51.349923749962215</v>
      </c>
      <c r="BJ1538" s="9">
        <v>70.859628059040745</v>
      </c>
      <c r="BK1538" s="9">
        <v>69.340982796224566</v>
      </c>
      <c r="BL1538" s="9">
        <v>68.128902826210734</v>
      </c>
      <c r="BM1538" s="9">
        <f ca="1"/>
        <v>68.582442029532587</v>
      </c>
      <c r="BN1538" s="9">
        <v>70.995815865459406</v>
      </c>
    </row>
    <row r="1539" spans="1:66" x14ac:dyDescent="0.25">
      <c r="A1539" s="6">
        <v>71.400000000000006</v>
      </c>
      <c r="B1539" s="7" t="b">
        <v>1</v>
      </c>
      <c r="U1539" s="9"/>
      <c r="V1539" s="9"/>
      <c r="W1539" s="10"/>
      <c r="X1539" s="20"/>
      <c r="Y1539" s="20"/>
      <c r="Z1539" s="20"/>
      <c r="AA1539" s="20"/>
      <c r="AB1539" s="20"/>
      <c r="AC1539" s="20"/>
      <c r="AD1539" s="20"/>
      <c r="AE1539" s="20"/>
      <c r="AG1539" s="9"/>
      <c r="AH1539" s="9"/>
      <c r="AI1539" s="10"/>
      <c r="AJ1539" s="20"/>
      <c r="AK1539" s="20"/>
      <c r="AL1539" s="20"/>
      <c r="AM1539" s="20"/>
      <c r="AN1539" s="20"/>
      <c r="AO1539" s="20"/>
      <c r="AP1539" s="20"/>
      <c r="AQ1539" s="20"/>
      <c r="AS1539" s="9"/>
      <c r="AT1539" s="9"/>
      <c r="AU1539" s="10"/>
      <c r="AV1539" s="20"/>
      <c r="AW1539" s="20"/>
      <c r="AX1539" s="20"/>
      <c r="AY1539" s="20"/>
      <c r="AZ1539" s="20"/>
      <c r="BA1539" s="20"/>
      <c r="BB1539" s="20"/>
      <c r="BC1539" s="20"/>
      <c r="BE1539" s="20">
        <v>0.52407786885245899</v>
      </c>
      <c r="BF1539" s="9">
        <v>72.5</v>
      </c>
      <c r="BG1539" s="9">
        <v>69.800087147824726</v>
      </c>
      <c r="BH1539" s="9">
        <v>69.125653099794704</v>
      </c>
      <c r="BI1539" s="9">
        <v>51.399582957037261</v>
      </c>
      <c r="BJ1539" s="9">
        <v>70.867147097863139</v>
      </c>
      <c r="BK1539" s="9">
        <v>69.349518737867072</v>
      </c>
      <c r="BL1539" s="9">
        <v>68.139296177041416</v>
      </c>
      <c r="BM1539" s="9">
        <f ca="1"/>
        <v>68.58972601714639</v>
      </c>
      <c r="BN1539" s="9">
        <v>71.004909575124074</v>
      </c>
    </row>
    <row r="1540" spans="1:66" x14ac:dyDescent="0.25">
      <c r="A1540" s="6">
        <v>71.2</v>
      </c>
      <c r="B1540" s="7" t="b">
        <v>1</v>
      </c>
      <c r="U1540" s="9"/>
      <c r="V1540" s="9"/>
      <c r="W1540" s="10"/>
      <c r="X1540" s="20"/>
      <c r="Y1540" s="20"/>
      <c r="Z1540" s="20"/>
      <c r="AA1540" s="20"/>
      <c r="AB1540" s="20"/>
      <c r="AC1540" s="20"/>
      <c r="AD1540" s="20"/>
      <c r="AE1540" s="20"/>
      <c r="AG1540" s="9"/>
      <c r="AH1540" s="9"/>
      <c r="AI1540" s="10"/>
      <c r="AJ1540" s="20"/>
      <c r="AK1540" s="20"/>
      <c r="AL1540" s="20"/>
      <c r="AM1540" s="20"/>
      <c r="AN1540" s="20"/>
      <c r="AO1540" s="20"/>
      <c r="AP1540" s="20"/>
      <c r="AQ1540" s="20"/>
      <c r="AS1540" s="9"/>
      <c r="AT1540" s="9"/>
      <c r="AU1540" s="10"/>
      <c r="AV1540" s="20"/>
      <c r="AW1540" s="20"/>
      <c r="AX1540" s="20"/>
      <c r="AY1540" s="20"/>
      <c r="AZ1540" s="20"/>
      <c r="BA1540" s="20"/>
      <c r="BB1540" s="20"/>
      <c r="BC1540" s="20"/>
      <c r="BE1540" s="20">
        <v>0.52441939890710387</v>
      </c>
      <c r="BF1540" s="9">
        <v>72.5</v>
      </c>
      <c r="BG1540" s="9">
        <v>69.808255518867469</v>
      </c>
      <c r="BH1540" s="9">
        <v>69.134372488233979</v>
      </c>
      <c r="BI1540" s="9">
        <v>51.449277813223112</v>
      </c>
      <c r="BJ1540" s="9">
        <v>70.874665063220235</v>
      </c>
      <c r="BK1540" s="9">
        <v>69.358055822105342</v>
      </c>
      <c r="BL1540" s="9">
        <v>68.149686141864066</v>
      </c>
      <c r="BM1540" s="9">
        <f ca="1"/>
        <v>68.597009730245688</v>
      </c>
      <c r="BN1540" s="9">
        <v>71.014002232873963</v>
      </c>
    </row>
    <row r="1541" spans="1:66" x14ac:dyDescent="0.25">
      <c r="A1541" s="6">
        <v>71.599999999999994</v>
      </c>
      <c r="B1541" s="7" t="b">
        <v>1</v>
      </c>
      <c r="U1541" s="9"/>
      <c r="V1541" s="9"/>
      <c r="W1541" s="10"/>
      <c r="X1541" s="20"/>
      <c r="Y1541" s="20"/>
      <c r="Z1541" s="20"/>
      <c r="AA1541" s="20"/>
      <c r="AB1541" s="20"/>
      <c r="AC1541" s="20"/>
      <c r="AD1541" s="20"/>
      <c r="AE1541" s="20"/>
      <c r="AG1541" s="9"/>
      <c r="AH1541" s="9"/>
      <c r="AI1541" s="10"/>
      <c r="AJ1541" s="20"/>
      <c r="AK1541" s="20"/>
      <c r="AL1541" s="20"/>
      <c r="AM1541" s="20"/>
      <c r="AN1541" s="20"/>
      <c r="AO1541" s="20"/>
      <c r="AP1541" s="20"/>
      <c r="AQ1541" s="20"/>
      <c r="AS1541" s="9"/>
      <c r="AT1541" s="9"/>
      <c r="AU1541" s="10"/>
      <c r="AV1541" s="20"/>
      <c r="AW1541" s="20"/>
      <c r="AX1541" s="20"/>
      <c r="AY1541" s="20"/>
      <c r="AZ1541" s="20"/>
      <c r="BA1541" s="20"/>
      <c r="BB1541" s="20"/>
      <c r="BC1541" s="20"/>
      <c r="BE1541" s="20">
        <v>0.52476092896174864</v>
      </c>
      <c r="BF1541" s="9">
        <v>72.5</v>
      </c>
      <c r="BG1541" s="9">
        <v>69.8164243190283</v>
      </c>
      <c r="BH1541" s="9">
        <v>69.143093434673617</v>
      </c>
      <c r="BI1541" s="9">
        <v>51.499008369739741</v>
      </c>
      <c r="BJ1541" s="9">
        <v>70.882181960745967</v>
      </c>
      <c r="BK1541" s="9">
        <v>69.36659405539686</v>
      </c>
      <c r="BL1541" s="9">
        <v>68.160072723985877</v>
      </c>
      <c r="BM1541" s="9">
        <f ca="1"/>
        <v>68.604293173265901</v>
      </c>
      <c r="BN1541" s="9">
        <v>71.023093843491125</v>
      </c>
    </row>
    <row r="1542" spans="1:66" x14ac:dyDescent="0.25">
      <c r="A1542" s="6">
        <v>82</v>
      </c>
      <c r="B1542" s="7" t="b">
        <v>1</v>
      </c>
      <c r="U1542" s="9"/>
      <c r="V1542" s="9"/>
      <c r="W1542" s="10"/>
      <c r="X1542" s="20"/>
      <c r="Y1542" s="20"/>
      <c r="Z1542" s="20"/>
      <c r="AA1542" s="20"/>
      <c r="AB1542" s="20"/>
      <c r="AC1542" s="20"/>
      <c r="AD1542" s="20"/>
      <c r="AE1542" s="20"/>
      <c r="AG1542" s="9"/>
      <c r="AH1542" s="9"/>
      <c r="AI1542" s="10"/>
      <c r="AJ1542" s="20"/>
      <c r="AK1542" s="20"/>
      <c r="AL1542" s="20"/>
      <c r="AM1542" s="20"/>
      <c r="AN1542" s="20"/>
      <c r="AO1542" s="20"/>
      <c r="AP1542" s="20"/>
      <c r="AQ1542" s="20"/>
      <c r="AS1542" s="9"/>
      <c r="AT1542" s="9"/>
      <c r="AU1542" s="10"/>
      <c r="AV1542" s="20"/>
      <c r="AW1542" s="20"/>
      <c r="AX1542" s="20"/>
      <c r="AY1542" s="20"/>
      <c r="AZ1542" s="20"/>
      <c r="BA1542" s="20"/>
      <c r="BB1542" s="20"/>
      <c r="BC1542" s="20"/>
      <c r="BE1542" s="20">
        <v>0.52510245901639341</v>
      </c>
      <c r="BF1542" s="9">
        <v>72.599999999999994</v>
      </c>
      <c r="BG1542" s="9">
        <v>69.824593554362593</v>
      </c>
      <c r="BH1542" s="9">
        <v>69.151815945891528</v>
      </c>
      <c r="BI1542" s="9">
        <v>51.548774677917621</v>
      </c>
      <c r="BJ1542" s="9">
        <v>70.889697796072269</v>
      </c>
      <c r="BK1542" s="9">
        <v>69.375133444203598</v>
      </c>
      <c r="BL1542" s="9">
        <v>68.170455926708641</v>
      </c>
      <c r="BM1542" s="9">
        <f ca="1"/>
        <v>68.611576350642409</v>
      </c>
      <c r="BN1542" s="9">
        <v>71.032184411755836</v>
      </c>
    </row>
    <row r="1543" spans="1:66" x14ac:dyDescent="0.25">
      <c r="A1543" s="6">
        <v>81.7</v>
      </c>
      <c r="B1543" s="7" t="b">
        <v>1</v>
      </c>
      <c r="U1543" s="9"/>
      <c r="V1543" s="9"/>
      <c r="W1543" s="10"/>
      <c r="X1543" s="20"/>
      <c r="Y1543" s="20"/>
      <c r="Z1543" s="20"/>
      <c r="AA1543" s="20"/>
      <c r="AB1543" s="20"/>
      <c r="AC1543" s="20"/>
      <c r="AD1543" s="20"/>
      <c r="AE1543" s="20"/>
      <c r="AG1543" s="9"/>
      <c r="AH1543" s="9"/>
      <c r="AI1543" s="10"/>
      <c r="AJ1543" s="20"/>
      <c r="AK1543" s="20"/>
      <c r="AL1543" s="20"/>
      <c r="AM1543" s="20"/>
      <c r="AN1543" s="20"/>
      <c r="AO1543" s="20"/>
      <c r="AP1543" s="20"/>
      <c r="AQ1543" s="20"/>
      <c r="AS1543" s="9"/>
      <c r="AT1543" s="9"/>
      <c r="AU1543" s="10"/>
      <c r="AV1543" s="20"/>
      <c r="AW1543" s="20"/>
      <c r="AX1543" s="20"/>
      <c r="AY1543" s="20"/>
      <c r="AZ1543" s="20"/>
      <c r="BA1543" s="20"/>
      <c r="BB1543" s="20"/>
      <c r="BC1543" s="20"/>
      <c r="BE1543" s="20">
        <v>0.52544398907103829</v>
      </c>
      <c r="BF1543" s="9">
        <v>72.599999999999994</v>
      </c>
      <c r="BG1543" s="9">
        <v>69.832763230927952</v>
      </c>
      <c r="BH1543" s="9">
        <v>69.160540028671448</v>
      </c>
      <c r="BI1543" s="9">
        <v>51.598576789198006</v>
      </c>
      <c r="BJ1543" s="9">
        <v>70.89721257482897</v>
      </c>
      <c r="BK1543" s="9">
        <v>69.383673994991909</v>
      </c>
      <c r="BL1543" s="9">
        <v>68.180835753328807</v>
      </c>
      <c r="BM1543" s="9">
        <f ca="1"/>
        <v>68.618859266810617</v>
      </c>
      <c r="BN1543" s="9">
        <v>71.041273942446523</v>
      </c>
    </row>
    <row r="1544" spans="1:66" x14ac:dyDescent="0.25">
      <c r="A1544" s="6">
        <v>81.400000000000006</v>
      </c>
      <c r="B1544" s="7" t="b">
        <v>1</v>
      </c>
      <c r="U1544" s="9"/>
      <c r="V1544" s="9"/>
      <c r="W1544" s="10"/>
      <c r="X1544" s="20"/>
      <c r="Y1544" s="20"/>
      <c r="Z1544" s="20"/>
      <c r="AA1544" s="20"/>
      <c r="AB1544" s="20"/>
      <c r="AC1544" s="20"/>
      <c r="AD1544" s="20"/>
      <c r="AE1544" s="20"/>
      <c r="AG1544" s="9"/>
      <c r="AH1544" s="9"/>
      <c r="AI1544" s="10"/>
      <c r="AJ1544" s="20"/>
      <c r="AK1544" s="20"/>
      <c r="AL1544" s="20"/>
      <c r="AM1544" s="20"/>
      <c r="AN1544" s="20"/>
      <c r="AO1544" s="20"/>
      <c r="AP1544" s="20"/>
      <c r="AQ1544" s="20"/>
      <c r="AS1544" s="9"/>
      <c r="AT1544" s="9"/>
      <c r="AU1544" s="10"/>
      <c r="AV1544" s="20"/>
      <c r="AW1544" s="20"/>
      <c r="AX1544" s="20"/>
      <c r="AY1544" s="20"/>
      <c r="AZ1544" s="20"/>
      <c r="BA1544" s="20"/>
      <c r="BB1544" s="20"/>
      <c r="BC1544" s="20"/>
      <c r="BE1544" s="20">
        <v>0.52578551912568305</v>
      </c>
      <c r="BF1544" s="9">
        <v>72.599999999999994</v>
      </c>
      <c r="BG1544" s="9">
        <v>69.840933354784283</v>
      </c>
      <c r="BH1544" s="9">
        <v>69.169265689802984</v>
      </c>
      <c r="BI1544" s="9">
        <v>51.648414755133231</v>
      </c>
      <c r="BJ1544" s="9">
        <v>70.904726302643894</v>
      </c>
      <c r="BK1544" s="9">
        <v>69.392215714232663</v>
      </c>
      <c r="BL1544" s="9">
        <v>68.191212207137454</v>
      </c>
      <c r="BM1544" s="9">
        <f ca="1"/>
        <v>68.626141926205875</v>
      </c>
      <c r="BN1544" s="9">
        <v>71.050362440339853</v>
      </c>
    </row>
    <row r="1545" spans="1:66" x14ac:dyDescent="0.25">
      <c r="A1545" s="6">
        <v>81.099999999999994</v>
      </c>
      <c r="B1545" s="7" t="b">
        <v>1</v>
      </c>
      <c r="U1545" s="9"/>
      <c r="V1545" s="9"/>
      <c r="W1545" s="10"/>
      <c r="X1545" s="20"/>
      <c r="Y1545" s="20"/>
      <c r="Z1545" s="20"/>
      <c r="AA1545" s="20"/>
      <c r="AB1545" s="20"/>
      <c r="AC1545" s="20"/>
      <c r="AD1545" s="20"/>
      <c r="AE1545" s="20"/>
      <c r="AG1545" s="9"/>
      <c r="AH1545" s="9"/>
      <c r="AI1545" s="10"/>
      <c r="AJ1545" s="20"/>
      <c r="AK1545" s="20"/>
      <c r="AL1545" s="20"/>
      <c r="AM1545" s="20"/>
      <c r="AN1545" s="20"/>
      <c r="AO1545" s="20"/>
      <c r="AP1545" s="20"/>
      <c r="AQ1545" s="20"/>
      <c r="AS1545" s="9"/>
      <c r="AT1545" s="9"/>
      <c r="AU1545" s="10"/>
      <c r="AV1545" s="20"/>
      <c r="AW1545" s="20"/>
      <c r="AX1545" s="20"/>
      <c r="AY1545" s="20"/>
      <c r="AZ1545" s="20"/>
      <c r="BA1545" s="20"/>
      <c r="BB1545" s="20"/>
      <c r="BC1545" s="20"/>
      <c r="BE1545" s="20">
        <v>0.52612704918032782</v>
      </c>
      <c r="BF1545" s="9">
        <v>72.599999999999994</v>
      </c>
      <c r="BG1545" s="9">
        <v>69.849103931993781</v>
      </c>
      <c r="BH1545" s="9">
        <v>69.177992936081338</v>
      </c>
      <c r="BI1545" s="9">
        <v>51.698288627387072</v>
      </c>
      <c r="BJ1545" s="9">
        <v>70.91223898514292</v>
      </c>
      <c r="BK1545" s="9">
        <v>69.400758608401176</v>
      </c>
      <c r="BL1545" s="9">
        <v>68.201585291420329</v>
      </c>
      <c r="BM1545" s="9">
        <f ca="1"/>
        <v>68.633424333263605</v>
      </c>
      <c r="BN1545" s="9">
        <v>71.059449910210745</v>
      </c>
    </row>
    <row r="1546" spans="1:66" x14ac:dyDescent="0.25">
      <c r="A1546" s="6">
        <v>88</v>
      </c>
      <c r="B1546" s="7" t="b">
        <v>1</v>
      </c>
      <c r="U1546" s="9"/>
      <c r="V1546" s="9"/>
      <c r="W1546" s="10"/>
      <c r="X1546" s="20"/>
      <c r="Y1546" s="20"/>
      <c r="Z1546" s="20"/>
      <c r="AA1546" s="20"/>
      <c r="AB1546" s="20"/>
      <c r="AC1546" s="20"/>
      <c r="AD1546" s="20"/>
      <c r="AE1546" s="20"/>
      <c r="AG1546" s="9"/>
      <c r="AH1546" s="9"/>
      <c r="AI1546" s="10"/>
      <c r="AJ1546" s="20"/>
      <c r="AK1546" s="20"/>
      <c r="AL1546" s="20"/>
      <c r="AM1546" s="20"/>
      <c r="AN1546" s="20"/>
      <c r="AO1546" s="20"/>
      <c r="AP1546" s="20"/>
      <c r="AQ1546" s="20"/>
      <c r="AS1546" s="9"/>
      <c r="AT1546" s="9"/>
      <c r="AU1546" s="10"/>
      <c r="AV1546" s="20"/>
      <c r="AW1546" s="20"/>
      <c r="AX1546" s="20"/>
      <c r="AY1546" s="20"/>
      <c r="AZ1546" s="20"/>
      <c r="BA1546" s="20"/>
      <c r="BB1546" s="20"/>
      <c r="BC1546" s="20"/>
      <c r="BE1546" s="20">
        <v>0.5264685792349727</v>
      </c>
      <c r="BF1546" s="9">
        <v>72.599999999999994</v>
      </c>
      <c r="BG1546" s="9">
        <v>69.857274968620999</v>
      </c>
      <c r="BH1546" s="9">
        <v>69.186721774307699</v>
      </c>
      <c r="BI1546" s="9">
        <v>51.748198457735064</v>
      </c>
      <c r="BJ1546" s="9">
        <v>70.919750627949909</v>
      </c>
      <c r="BK1546" s="9">
        <v>69.409302683977373</v>
      </c>
      <c r="BL1546" s="9">
        <v>68.211955009457839</v>
      </c>
      <c r="BM1546" s="9">
        <f ca="1"/>
        <v>68.640706492419255</v>
      </c>
      <c r="BN1546" s="9">
        <v>71.068536356832382</v>
      </c>
    </row>
    <row r="1547" spans="1:66" x14ac:dyDescent="0.25">
      <c r="A1547" s="6">
        <v>86</v>
      </c>
      <c r="B1547" s="7" t="b">
        <v>1</v>
      </c>
      <c r="U1547" s="9"/>
      <c r="V1547" s="9"/>
      <c r="W1547" s="10"/>
      <c r="X1547" s="20"/>
      <c r="Y1547" s="20"/>
      <c r="Z1547" s="20"/>
      <c r="AA1547" s="20"/>
      <c r="AB1547" s="20"/>
      <c r="AC1547" s="20"/>
      <c r="AD1547" s="20"/>
      <c r="AE1547" s="20"/>
      <c r="AG1547" s="9"/>
      <c r="AH1547" s="9"/>
      <c r="AI1547" s="10"/>
      <c r="AJ1547" s="20"/>
      <c r="AK1547" s="20"/>
      <c r="AL1547" s="20"/>
      <c r="AM1547" s="20"/>
      <c r="AN1547" s="20"/>
      <c r="AO1547" s="20"/>
      <c r="AP1547" s="20"/>
      <c r="AQ1547" s="20"/>
      <c r="AS1547" s="9"/>
      <c r="AT1547" s="9"/>
      <c r="AU1547" s="10"/>
      <c r="AV1547" s="20"/>
      <c r="AW1547" s="20"/>
      <c r="AX1547" s="20"/>
      <c r="AY1547" s="20"/>
      <c r="AZ1547" s="20"/>
      <c r="BA1547" s="20"/>
      <c r="BB1547" s="20"/>
      <c r="BC1547" s="20"/>
      <c r="BE1547" s="20">
        <v>0.52681010928961747</v>
      </c>
      <c r="BF1547" s="9">
        <v>72.599999999999994</v>
      </c>
      <c r="BG1547" s="9">
        <v>69.865446470732849</v>
      </c>
      <c r="BH1547" s="9">
        <v>69.19545221128908</v>
      </c>
      <c r="BI1547" s="9">
        <v>51.798144298064777</v>
      </c>
      <c r="BJ1547" s="9">
        <v>70.927261236686846</v>
      </c>
      <c r="BK1547" s="9">
        <v>69.417847947445736</v>
      </c>
      <c r="BL1547" s="9">
        <v>68.222321364525058</v>
      </c>
      <c r="BM1547" s="9">
        <f ca="1"/>
        <v>68.647988408108375</v>
      </c>
      <c r="BN1547" s="9">
        <v>71.07762178497623</v>
      </c>
    </row>
    <row r="1548" spans="1:66" x14ac:dyDescent="0.25">
      <c r="A1548" s="6">
        <v>83</v>
      </c>
      <c r="B1548" s="7" t="b">
        <v>1</v>
      </c>
      <c r="U1548" s="9"/>
      <c r="V1548" s="9"/>
      <c r="W1548" s="10"/>
      <c r="X1548" s="20"/>
      <c r="Y1548" s="20"/>
      <c r="Z1548" s="20"/>
      <c r="AA1548" s="20"/>
      <c r="AB1548" s="20"/>
      <c r="AC1548" s="20"/>
      <c r="AD1548" s="20"/>
      <c r="AE1548" s="20"/>
      <c r="AG1548" s="9"/>
      <c r="AH1548" s="9"/>
      <c r="AI1548" s="10"/>
      <c r="AJ1548" s="20"/>
      <c r="AK1548" s="20"/>
      <c r="AL1548" s="20"/>
      <c r="AM1548" s="20"/>
      <c r="AN1548" s="20"/>
      <c r="AO1548" s="20"/>
      <c r="AP1548" s="20"/>
      <c r="AQ1548" s="20"/>
      <c r="AS1548" s="9"/>
      <c r="AT1548" s="9"/>
      <c r="AU1548" s="10"/>
      <c r="AV1548" s="20"/>
      <c r="AW1548" s="20"/>
      <c r="AX1548" s="20"/>
      <c r="AY1548" s="20"/>
      <c r="AZ1548" s="20"/>
      <c r="BA1548" s="20"/>
      <c r="BB1548" s="20"/>
      <c r="BC1548" s="20"/>
      <c r="BE1548" s="20">
        <v>0.52715163934426235</v>
      </c>
      <c r="BF1548" s="9">
        <v>72.599999999999994</v>
      </c>
      <c r="BG1548" s="9">
        <v>69.873618444398659</v>
      </c>
      <c r="BH1548" s="9">
        <v>69.204184253838505</v>
      </c>
      <c r="BI1548" s="9">
        <v>51.848126200376207</v>
      </c>
      <c r="BJ1548" s="9">
        <v>70.934770816973767</v>
      </c>
      <c r="BK1548" s="9">
        <v>69.426394405295341</v>
      </c>
      <c r="BL1548" s="9">
        <v>68.232684359891792</v>
      </c>
      <c r="BM1548" s="9">
        <f ca="1"/>
        <v>68.655270084766585</v>
      </c>
      <c r="BN1548" s="9">
        <v>71.086706199412092</v>
      </c>
    </row>
    <row r="1549" spans="1:66" x14ac:dyDescent="0.25">
      <c r="A1549" s="6">
        <v>80</v>
      </c>
      <c r="B1549" s="7" t="b">
        <v>1</v>
      </c>
      <c r="U1549" s="9"/>
      <c r="V1549" s="9"/>
      <c r="W1549" s="10"/>
      <c r="X1549" s="20"/>
      <c r="Y1549" s="20"/>
      <c r="Z1549" s="20"/>
      <c r="AA1549" s="20"/>
      <c r="AB1549" s="20"/>
      <c r="AC1549" s="20"/>
      <c r="AD1549" s="20"/>
      <c r="AE1549" s="20"/>
      <c r="AG1549" s="9"/>
      <c r="AH1549" s="9"/>
      <c r="AI1549" s="10"/>
      <c r="AJ1549" s="20"/>
      <c r="AK1549" s="20"/>
      <c r="AL1549" s="20"/>
      <c r="AM1549" s="20"/>
      <c r="AN1549" s="20"/>
      <c r="AO1549" s="20"/>
      <c r="AP1549" s="20"/>
      <c r="AQ1549" s="20"/>
      <c r="AS1549" s="9"/>
      <c r="AT1549" s="9"/>
      <c r="AU1549" s="10"/>
      <c r="AV1549" s="20"/>
      <c r="AW1549" s="20"/>
      <c r="AX1549" s="20"/>
      <c r="AY1549" s="20"/>
      <c r="AZ1549" s="20"/>
      <c r="BA1549" s="20"/>
      <c r="BB1549" s="20"/>
      <c r="BC1549" s="20"/>
      <c r="BE1549" s="20">
        <v>0.52749316939890711</v>
      </c>
      <c r="BF1549" s="9">
        <v>72.599999999999994</v>
      </c>
      <c r="BG1549" s="9">
        <v>69.881790895690202</v>
      </c>
      <c r="BH1549" s="9">
        <v>69.212917908774784</v>
      </c>
      <c r="BI1549" s="9">
        <v>51.898144216782029</v>
      </c>
      <c r="BJ1549" s="9">
        <v>70.942279374428864</v>
      </c>
      <c r="BK1549" s="9">
        <v>69.434942064019936</v>
      </c>
      <c r="BL1549" s="9">
        <v>68.243043998822515</v>
      </c>
      <c r="BM1549" s="9">
        <f ca="1"/>
        <v>68.662551526829574</v>
      </c>
      <c r="BN1549" s="9">
        <v>71.095789604908049</v>
      </c>
    </row>
    <row r="1550" spans="1:66" x14ac:dyDescent="0.25">
      <c r="A1550" s="6">
        <v>79.7</v>
      </c>
      <c r="B1550" s="7" t="b">
        <v>1</v>
      </c>
      <c r="U1550" s="9"/>
      <c r="V1550" s="9"/>
      <c r="W1550" s="10"/>
      <c r="X1550" s="20"/>
      <c r="Y1550" s="20"/>
      <c r="Z1550" s="20"/>
      <c r="AA1550" s="20"/>
      <c r="AB1550" s="20"/>
      <c r="AC1550" s="20"/>
      <c r="AD1550" s="20"/>
      <c r="AE1550" s="20"/>
      <c r="AG1550" s="9"/>
      <c r="AH1550" s="9"/>
      <c r="AI1550" s="10"/>
      <c r="AJ1550" s="20"/>
      <c r="AK1550" s="20"/>
      <c r="AL1550" s="20"/>
      <c r="AM1550" s="20"/>
      <c r="AN1550" s="20"/>
      <c r="AO1550" s="20"/>
      <c r="AP1550" s="20"/>
      <c r="AQ1550" s="20"/>
      <c r="AS1550" s="9"/>
      <c r="AT1550" s="9"/>
      <c r="AU1550" s="10"/>
      <c r="AV1550" s="20"/>
      <c r="AW1550" s="20"/>
      <c r="AX1550" s="20"/>
      <c r="AY1550" s="20"/>
      <c r="AZ1550" s="20"/>
      <c r="BA1550" s="20"/>
      <c r="BB1550" s="20"/>
      <c r="BC1550" s="20"/>
      <c r="BE1550" s="20">
        <v>0.52783469945355188</v>
      </c>
      <c r="BF1550" s="9">
        <v>72.599999999999994</v>
      </c>
      <c r="BG1550" s="9">
        <v>69.889963830681722</v>
      </c>
      <c r="BH1550" s="9">
        <v>69.221653182922907</v>
      </c>
      <c r="BI1550" s="9">
        <v>51.948198399508001</v>
      </c>
      <c r="BJ1550" s="9">
        <v>70.949786914668493</v>
      </c>
      <c r="BK1550" s="9">
        <v>69.443490930117932</v>
      </c>
      <c r="BL1550" s="9">
        <v>68.253400284576415</v>
      </c>
      <c r="BM1550" s="9">
        <f ca="1"/>
        <v>68.669832738733291</v>
      </c>
      <c r="BN1550" s="9">
        <v>71.104872006230607</v>
      </c>
    </row>
    <row r="1551" spans="1:66" x14ac:dyDescent="0.25">
      <c r="A1551" s="6">
        <v>79.400000000000006</v>
      </c>
      <c r="B1551" s="7" t="b">
        <v>1</v>
      </c>
      <c r="U1551" s="9"/>
      <c r="V1551" s="9"/>
      <c r="W1551" s="10"/>
      <c r="X1551" s="20"/>
      <c r="Y1551" s="20"/>
      <c r="Z1551" s="20"/>
      <c r="AA1551" s="20"/>
      <c r="AB1551" s="20"/>
      <c r="AC1551" s="20"/>
      <c r="AD1551" s="20"/>
      <c r="AE1551" s="20"/>
      <c r="AG1551" s="9"/>
      <c r="AH1551" s="9"/>
      <c r="AI1551" s="10"/>
      <c r="AJ1551" s="20"/>
      <c r="AK1551" s="20"/>
      <c r="AL1551" s="20"/>
      <c r="AM1551" s="20"/>
      <c r="AN1551" s="20"/>
      <c r="AO1551" s="20"/>
      <c r="AP1551" s="20"/>
      <c r="AQ1551" s="20"/>
      <c r="AS1551" s="9"/>
      <c r="AT1551" s="9"/>
      <c r="AU1551" s="10"/>
      <c r="AV1551" s="20"/>
      <c r="AW1551" s="20"/>
      <c r="AX1551" s="20"/>
      <c r="AY1551" s="20"/>
      <c r="AZ1551" s="20"/>
      <c r="BA1551" s="20"/>
      <c r="BB1551" s="20"/>
      <c r="BC1551" s="20"/>
      <c r="BE1551" s="20">
        <v>0.52817622950819676</v>
      </c>
      <c r="BF1551" s="9">
        <v>72.599999999999994</v>
      </c>
      <c r="BG1551" s="9">
        <v>69.898137255449967</v>
      </c>
      <c r="BH1551" s="9">
        <v>69.230390083113761</v>
      </c>
      <c r="BI1551" s="9">
        <v>51.998288800893256</v>
      </c>
      <c r="BJ1551" s="9">
        <v>70.957293443307165</v>
      </c>
      <c r="BK1551" s="9">
        <v>69.452041010092472</v>
      </c>
      <c r="BL1551" s="9">
        <v>68.263753220407466</v>
      </c>
      <c r="BM1551" s="9">
        <f ca="1"/>
        <v>68.677113724913696</v>
      </c>
      <c r="BN1551" s="9">
        <v>71.113953408144567</v>
      </c>
    </row>
    <row r="1552" spans="1:66" x14ac:dyDescent="0.25">
      <c r="A1552" s="6">
        <v>78.8</v>
      </c>
      <c r="B1552" s="7" t="b">
        <v>1</v>
      </c>
      <c r="U1552" s="9"/>
      <c r="V1552" s="9"/>
      <c r="W1552" s="10"/>
      <c r="X1552" s="20"/>
      <c r="Y1552" s="20"/>
      <c r="Z1552" s="20"/>
      <c r="AA1552" s="20"/>
      <c r="AB1552" s="20"/>
      <c r="AC1552" s="20"/>
      <c r="AD1552" s="20"/>
      <c r="AE1552" s="20"/>
      <c r="AG1552" s="9"/>
      <c r="AH1552" s="9"/>
      <c r="AI1552" s="10"/>
      <c r="AJ1552" s="20"/>
      <c r="AK1552" s="20"/>
      <c r="AL1552" s="20"/>
      <c r="AM1552" s="20"/>
      <c r="AN1552" s="20"/>
      <c r="AO1552" s="20"/>
      <c r="AP1552" s="20"/>
      <c r="AQ1552" s="20"/>
      <c r="AS1552" s="9"/>
      <c r="AT1552" s="9"/>
      <c r="AU1552" s="10"/>
      <c r="AV1552" s="20"/>
      <c r="AW1552" s="20"/>
      <c r="AX1552" s="20"/>
      <c r="AY1552" s="20"/>
      <c r="AZ1552" s="20"/>
      <c r="BA1552" s="20"/>
      <c r="BB1552" s="20"/>
      <c r="BC1552" s="20"/>
      <c r="BE1552" s="20">
        <v>0.52851775956284153</v>
      </c>
      <c r="BF1552" s="9">
        <v>72.599999999999994</v>
      </c>
      <c r="BG1552" s="9">
        <v>69.906311176074212</v>
      </c>
      <c r="BH1552" s="9">
        <v>69.239128616184331</v>
      </c>
      <c r="BI1552" s="9">
        <v>52.048415473390548</v>
      </c>
      <c r="BJ1552" s="9">
        <v>70.964798965957627</v>
      </c>
      <c r="BK1552" s="9">
        <v>69.460592310451446</v>
      </c>
      <c r="BL1552" s="9">
        <v>68.274102809564283</v>
      </c>
      <c r="BM1552" s="9">
        <f ca="1"/>
        <v>68.684394489806991</v>
      </c>
      <c r="BN1552" s="9">
        <v>71.12303381541318</v>
      </c>
    </row>
    <row r="1553" spans="1:66" x14ac:dyDescent="0.25">
      <c r="A1553" s="6">
        <v>78.7</v>
      </c>
      <c r="B1553" s="7" t="b">
        <v>1</v>
      </c>
      <c r="U1553" s="9"/>
      <c r="V1553" s="9"/>
      <c r="W1553" s="10"/>
      <c r="X1553" s="20"/>
      <c r="Y1553" s="20"/>
      <c r="Z1553" s="20"/>
      <c r="AA1553" s="20"/>
      <c r="AB1553" s="20"/>
      <c r="AC1553" s="20"/>
      <c r="AD1553" s="20"/>
      <c r="AE1553" s="20"/>
      <c r="AG1553" s="9"/>
      <c r="AH1553" s="9"/>
      <c r="AI1553" s="10"/>
      <c r="AJ1553" s="20"/>
      <c r="AK1553" s="20"/>
      <c r="AL1553" s="20"/>
      <c r="AM1553" s="20"/>
      <c r="AN1553" s="20"/>
      <c r="AO1553" s="20"/>
      <c r="AP1553" s="20"/>
      <c r="AQ1553" s="20"/>
      <c r="AS1553" s="9"/>
      <c r="AT1553" s="9"/>
      <c r="AU1553" s="10"/>
      <c r="AV1553" s="20"/>
      <c r="AW1553" s="20"/>
      <c r="AX1553" s="20"/>
      <c r="AY1553" s="20"/>
      <c r="AZ1553" s="20"/>
      <c r="BA1553" s="20"/>
      <c r="BB1553" s="20"/>
      <c r="BC1553" s="20"/>
      <c r="BE1553" s="20">
        <v>0.52885928961748629</v>
      </c>
      <c r="BF1553" s="9">
        <v>72.599999999999994</v>
      </c>
      <c r="BG1553" s="9">
        <v>69.914485598636304</v>
      </c>
      <c r="BH1553" s="9">
        <v>69.247868788977868</v>
      </c>
      <c r="BI1553" s="9">
        <v>52.098578469566739</v>
      </c>
      <c r="BJ1553" s="9">
        <v>70.972303488230864</v>
      </c>
      <c r="BK1553" s="9">
        <v>69.469144837707546</v>
      </c>
      <c r="BL1553" s="9">
        <v>68.284449055290338</v>
      </c>
      <c r="BM1553" s="9">
        <f ca="1"/>
        <v>68.691675037849578</v>
      </c>
      <c r="BN1553" s="9">
        <v>71.132113232798105</v>
      </c>
    </row>
    <row r="1554" spans="1:66" x14ac:dyDescent="0.25">
      <c r="A1554" s="6">
        <v>78.599999999999994</v>
      </c>
      <c r="B1554" s="7" t="b">
        <v>1</v>
      </c>
      <c r="U1554" s="9"/>
      <c r="V1554" s="9"/>
      <c r="W1554" s="10"/>
      <c r="X1554" s="20"/>
      <c r="Y1554" s="20"/>
      <c r="Z1554" s="20"/>
      <c r="AA1554" s="20"/>
      <c r="AB1554" s="20"/>
      <c r="AC1554" s="20"/>
      <c r="AD1554" s="20"/>
      <c r="AE1554" s="20"/>
      <c r="AG1554" s="9"/>
      <c r="AH1554" s="9"/>
      <c r="AI1554" s="10"/>
      <c r="AJ1554" s="20"/>
      <c r="AK1554" s="20"/>
      <c r="AL1554" s="20"/>
      <c r="AM1554" s="20"/>
      <c r="AN1554" s="20"/>
      <c r="AO1554" s="20"/>
      <c r="AP1554" s="20"/>
      <c r="AQ1554" s="20"/>
      <c r="AS1554" s="9"/>
      <c r="AT1554" s="9"/>
      <c r="AU1554" s="10"/>
      <c r="AV1554" s="20"/>
      <c r="AW1554" s="20"/>
      <c r="AX1554" s="20"/>
      <c r="AY1554" s="20"/>
      <c r="AZ1554" s="20"/>
      <c r="BA1554" s="20"/>
      <c r="BB1554" s="20"/>
      <c r="BC1554" s="20"/>
      <c r="BE1554" s="20">
        <v>0.52920081967213117</v>
      </c>
      <c r="BF1554" s="9">
        <v>72.599999999999994</v>
      </c>
      <c r="BG1554" s="9">
        <v>69.922660529220678</v>
      </c>
      <c r="BH1554" s="9">
        <v>69.256610608343465</v>
      </c>
      <c r="BI1554" s="9">
        <v>52.148777842103044</v>
      </c>
      <c r="BJ1554" s="9">
        <v>70.979807015736128</v>
      </c>
      <c r="BK1554" s="9">
        <v>69.477698598378282</v>
      </c>
      <c r="BL1554" s="9">
        <v>68.294791960823829</v>
      </c>
      <c r="BM1554" s="9">
        <f ca="1"/>
        <v>68.698955373478086</v>
      </c>
      <c r="BN1554" s="9">
        <v>71.141191665059409</v>
      </c>
    </row>
    <row r="1555" spans="1:66" x14ac:dyDescent="0.25">
      <c r="A1555" s="6">
        <v>78.3</v>
      </c>
      <c r="B1555" s="7" t="b">
        <v>1</v>
      </c>
      <c r="U1555" s="9"/>
      <c r="V1555" s="9"/>
      <c r="W1555" s="10"/>
      <c r="X1555" s="20"/>
      <c r="Y1555" s="20"/>
      <c r="Z1555" s="20"/>
      <c r="AA1555" s="20"/>
      <c r="AB1555" s="20"/>
      <c r="AC1555" s="20"/>
      <c r="AD1555" s="20"/>
      <c r="AE1555" s="20"/>
      <c r="AG1555" s="9"/>
      <c r="AH1555" s="9"/>
      <c r="AI1555" s="10"/>
      <c r="AJ1555" s="20"/>
      <c r="AK1555" s="20"/>
      <c r="AL1555" s="20"/>
      <c r="AM1555" s="20"/>
      <c r="AN1555" s="20"/>
      <c r="AO1555" s="20"/>
      <c r="AP1555" s="20"/>
      <c r="AQ1555" s="20"/>
      <c r="AS1555" s="9"/>
      <c r="AT1555" s="9"/>
      <c r="AU1555" s="10"/>
      <c r="AV1555" s="20"/>
      <c r="AW1555" s="20"/>
      <c r="AX1555" s="20"/>
      <c r="AY1555" s="20"/>
      <c r="AZ1555" s="20"/>
      <c r="BA1555" s="20"/>
      <c r="BB1555" s="20"/>
      <c r="BC1555" s="20"/>
      <c r="BE1555" s="20">
        <v>0.52954234972677594</v>
      </c>
      <c r="BF1555" s="9">
        <v>72.599999999999994</v>
      </c>
      <c r="BG1555" s="9">
        <v>69.930835973914441</v>
      </c>
      <c r="BH1555" s="9">
        <v>69.265354081136636</v>
      </c>
      <c r="BI1555" s="9">
        <v>52.199013643795311</v>
      </c>
      <c r="BJ1555" s="9">
        <v>70.987309554080952</v>
      </c>
      <c r="BK1555" s="9">
        <v>69.486253598985982</v>
      </c>
      <c r="BL1555" s="9">
        <v>68.30513152939767</v>
      </c>
      <c r="BM1555" s="9">
        <f ca="1"/>
        <v>68.706235501129342</v>
      </c>
      <c r="BN1555" s="9">
        <v>71.150269116955627</v>
      </c>
    </row>
    <row r="1556" spans="1:66" x14ac:dyDescent="0.25">
      <c r="A1556" s="6">
        <v>78</v>
      </c>
      <c r="B1556" s="7" t="b">
        <v>1</v>
      </c>
      <c r="U1556" s="9"/>
      <c r="V1556" s="9"/>
      <c r="W1556" s="10"/>
      <c r="X1556" s="20"/>
      <c r="Y1556" s="20"/>
      <c r="Z1556" s="20"/>
      <c r="AA1556" s="20"/>
      <c r="AB1556" s="20"/>
      <c r="AC1556" s="20"/>
      <c r="AD1556" s="20"/>
      <c r="AE1556" s="20"/>
      <c r="AG1556" s="9"/>
      <c r="AH1556" s="9"/>
      <c r="AI1556" s="10"/>
      <c r="AJ1556" s="20"/>
      <c r="AK1556" s="20"/>
      <c r="AL1556" s="20"/>
      <c r="AM1556" s="20"/>
      <c r="AN1556" s="20"/>
      <c r="AO1556" s="20"/>
      <c r="AP1556" s="20"/>
      <c r="AQ1556" s="20"/>
      <c r="AS1556" s="9"/>
      <c r="AT1556" s="9"/>
      <c r="AU1556" s="10"/>
      <c r="AV1556" s="20"/>
      <c r="AW1556" s="20"/>
      <c r="AX1556" s="20"/>
      <c r="AY1556" s="20"/>
      <c r="AZ1556" s="20"/>
      <c r="BA1556" s="20"/>
      <c r="BB1556" s="20"/>
      <c r="BC1556" s="20"/>
      <c r="BE1556" s="20">
        <v>0.52988387978142082</v>
      </c>
      <c r="BF1556" s="9">
        <v>72.599999999999994</v>
      </c>
      <c r="BG1556" s="9">
        <v>69.939011938807312</v>
      </c>
      <c r="BH1556" s="9">
        <v>69.274099214219063</v>
      </c>
      <c r="BI1556" s="9">
        <v>52.249285927554489</v>
      </c>
      <c r="BJ1556" s="9">
        <v>70.994811108871204</v>
      </c>
      <c r="BK1556" s="9">
        <v>69.494809846057919</v>
      </c>
      <c r="BL1556" s="9">
        <v>68.315467764239656</v>
      </c>
      <c r="BM1556" s="9">
        <f ca="1"/>
        <v>68.713515425240473</v>
      </c>
      <c r="BN1556" s="9">
        <v>71.159345593243813</v>
      </c>
    </row>
    <row r="1557" spans="1:66" x14ac:dyDescent="0.25">
      <c r="A1557" s="6">
        <v>77.8</v>
      </c>
      <c r="B1557" s="7" t="b">
        <v>1</v>
      </c>
      <c r="U1557" s="9"/>
      <c r="V1557" s="9"/>
      <c r="W1557" s="10"/>
      <c r="X1557" s="20"/>
      <c r="Y1557" s="20"/>
      <c r="Z1557" s="20"/>
      <c r="AA1557" s="20"/>
      <c r="AB1557" s="20"/>
      <c r="AC1557" s="20"/>
      <c r="AD1557" s="20"/>
      <c r="AE1557" s="20"/>
      <c r="AG1557" s="9"/>
      <c r="AH1557" s="9"/>
      <c r="AI1557" s="10"/>
      <c r="AJ1557" s="20"/>
      <c r="AK1557" s="20"/>
      <c r="AL1557" s="20"/>
      <c r="AM1557" s="20"/>
      <c r="AN1557" s="20"/>
      <c r="AO1557" s="20"/>
      <c r="AP1557" s="20"/>
      <c r="AQ1557" s="20"/>
      <c r="AS1557" s="9"/>
      <c r="AT1557" s="9"/>
      <c r="AU1557" s="10"/>
      <c r="AV1557" s="20"/>
      <c r="AW1557" s="20"/>
      <c r="AX1557" s="20"/>
      <c r="AY1557" s="20"/>
      <c r="AZ1557" s="20"/>
      <c r="BA1557" s="20"/>
      <c r="BB1557" s="20"/>
      <c r="BC1557" s="20"/>
      <c r="BE1557" s="20">
        <v>0.53022540983606559</v>
      </c>
      <c r="BF1557" s="9">
        <v>72.599999999999994</v>
      </c>
      <c r="BG1557" s="9">
        <v>69.947188429991741</v>
      </c>
      <c r="BH1557" s="9">
        <v>69.282846014458656</v>
      </c>
      <c r="BI1557" s="9">
        <v>52.299594746406797</v>
      </c>
      <c r="BJ1557" s="9">
        <v>71.002311685711149</v>
      </c>
      <c r="BK1557" s="9">
        <v>69.503367346126282</v>
      </c>
      <c r="BL1557" s="9">
        <v>68.325800668572342</v>
      </c>
      <c r="BM1557" s="9">
        <f ca="1"/>
        <v>68.720795150248875</v>
      </c>
      <c r="BN1557" s="9">
        <v>71.16842109867946</v>
      </c>
    </row>
    <row r="1558" spans="1:66" x14ac:dyDescent="0.25">
      <c r="A1558" s="6">
        <v>65.5</v>
      </c>
      <c r="B1558" s="7" t="b">
        <v>1</v>
      </c>
      <c r="U1558" s="9"/>
      <c r="V1558" s="9"/>
      <c r="W1558" s="10"/>
      <c r="X1558" s="20"/>
      <c r="Y1558" s="20"/>
      <c r="Z1558" s="20"/>
      <c r="AA1558" s="20"/>
      <c r="AB1558" s="20"/>
      <c r="AC1558" s="20"/>
      <c r="AD1558" s="20"/>
      <c r="AE1558" s="20"/>
      <c r="AG1558" s="9"/>
      <c r="AH1558" s="9"/>
      <c r="AI1558" s="10"/>
      <c r="AJ1558" s="20"/>
      <c r="AK1558" s="20"/>
      <c r="AL1558" s="20"/>
      <c r="AM1558" s="20"/>
      <c r="AN1558" s="20"/>
      <c r="AO1558" s="20"/>
      <c r="AP1558" s="20"/>
      <c r="AQ1558" s="20"/>
      <c r="AS1558" s="9"/>
      <c r="AT1558" s="9"/>
      <c r="AU1558" s="10"/>
      <c r="AV1558" s="20"/>
      <c r="AW1558" s="20"/>
      <c r="AX1558" s="20"/>
      <c r="AY1558" s="20"/>
      <c r="AZ1558" s="20"/>
      <c r="BA1558" s="20"/>
      <c r="BB1558" s="20"/>
      <c r="BC1558" s="20"/>
      <c r="BE1558" s="20">
        <v>0.53056693989071035</v>
      </c>
      <c r="BF1558" s="9">
        <v>72.599999999999994</v>
      </c>
      <c r="BG1558" s="9">
        <v>69.955365453562891</v>
      </c>
      <c r="BH1558" s="9">
        <v>69.291594488729601</v>
      </c>
      <c r="BI1558" s="9">
        <v>52.349940153494231</v>
      </c>
      <c r="BJ1558" s="9">
        <v>71.009811290203359</v>
      </c>
      <c r="BK1558" s="9">
        <v>69.511926105728236</v>
      </c>
      <c r="BL1558" s="9">
        <v>68.336130245613077</v>
      </c>
      <c r="BM1558" s="9">
        <f ca="1"/>
        <v>68.728074680592243</v>
      </c>
      <c r="BN1558" s="9">
        <v>71.177495638016637</v>
      </c>
    </row>
    <row r="1559" spans="1:66" x14ac:dyDescent="0.25">
      <c r="A1559" s="6">
        <v>65.099999999999994</v>
      </c>
      <c r="B1559" s="7" t="b">
        <v>1</v>
      </c>
      <c r="U1559" s="9"/>
      <c r="V1559" s="9"/>
      <c r="W1559" s="10"/>
      <c r="X1559" s="20"/>
      <c r="Y1559" s="20"/>
      <c r="Z1559" s="20"/>
      <c r="AA1559" s="20"/>
      <c r="AB1559" s="20"/>
      <c r="AC1559" s="20"/>
      <c r="AD1559" s="20"/>
      <c r="AE1559" s="20"/>
      <c r="AG1559" s="9"/>
      <c r="AH1559" s="9"/>
      <c r="AI1559" s="10"/>
      <c r="AJ1559" s="20"/>
      <c r="AK1559" s="20"/>
      <c r="AL1559" s="20"/>
      <c r="AM1559" s="20"/>
      <c r="AN1559" s="20"/>
      <c r="AO1559" s="20"/>
      <c r="AP1559" s="20"/>
      <c r="AQ1559" s="20"/>
      <c r="AS1559" s="9"/>
      <c r="AT1559" s="9"/>
      <c r="AU1559" s="10"/>
      <c r="AV1559" s="20"/>
      <c r="AW1559" s="20"/>
      <c r="AX1559" s="20"/>
      <c r="AY1559" s="20"/>
      <c r="AZ1559" s="20"/>
      <c r="BA1559" s="20"/>
      <c r="BB1559" s="20"/>
      <c r="BC1559" s="20"/>
      <c r="BE1559" s="20">
        <v>0.53090846994535523</v>
      </c>
      <c r="BF1559" s="9">
        <v>72.599999999999994</v>
      </c>
      <c r="BG1559" s="9">
        <v>69.963543015618683</v>
      </c>
      <c r="BH1559" s="9">
        <v>69.300344643912439</v>
      </c>
      <c r="BI1559" s="9">
        <v>52.400322202074783</v>
      </c>
      <c r="BJ1559" s="9">
        <v>71.017309927948887</v>
      </c>
      <c r="BK1559" s="9">
        <v>69.520486131405903</v>
      </c>
      <c r="BL1559" s="9">
        <v>68.346456498574057</v>
      </c>
      <c r="BM1559" s="9">
        <f ca="1"/>
        <v>68.735354020708613</v>
      </c>
      <c r="BN1559" s="9">
        <v>71.186569216007925</v>
      </c>
    </row>
    <row r="1560" spans="1:66" x14ac:dyDescent="0.25">
      <c r="A1560" s="6">
        <v>64.7</v>
      </c>
      <c r="B1560" s="7" t="b">
        <v>1</v>
      </c>
      <c r="U1560" s="9"/>
      <c r="V1560" s="9"/>
      <c r="W1560" s="10"/>
      <c r="X1560" s="20"/>
      <c r="Y1560" s="20"/>
      <c r="Z1560" s="20"/>
      <c r="AA1560" s="20"/>
      <c r="AB1560" s="20"/>
      <c r="AC1560" s="20"/>
      <c r="AD1560" s="20"/>
      <c r="AE1560" s="20"/>
      <c r="AG1560" s="9"/>
      <c r="AH1560" s="9"/>
      <c r="AI1560" s="10"/>
      <c r="AJ1560" s="20"/>
      <c r="AK1560" s="20"/>
      <c r="AL1560" s="20"/>
      <c r="AM1560" s="20"/>
      <c r="AN1560" s="20"/>
      <c r="AO1560" s="20"/>
      <c r="AP1560" s="20"/>
      <c r="AQ1560" s="20"/>
      <c r="AS1560" s="9"/>
      <c r="AT1560" s="9"/>
      <c r="AU1560" s="10"/>
      <c r="AV1560" s="20"/>
      <c r="AW1560" s="20"/>
      <c r="AX1560" s="20"/>
      <c r="AY1560" s="20"/>
      <c r="AZ1560" s="20"/>
      <c r="BA1560" s="20"/>
      <c r="BB1560" s="20"/>
      <c r="BC1560" s="20"/>
      <c r="BE1560" s="20">
        <v>0.53125</v>
      </c>
      <c r="BF1560" s="9">
        <v>72.599999999999994</v>
      </c>
      <c r="BG1560" s="9">
        <v>69.971721122259851</v>
      </c>
      <c r="BH1560" s="9">
        <v>69.309096486894092</v>
      </c>
      <c r="BI1560" s="9">
        <v>52.450740945522796</v>
      </c>
      <c r="BJ1560" s="9">
        <v>71.024807604547178</v>
      </c>
      <c r="BK1560" s="9">
        <v>69.529047429706466</v>
      </c>
      <c r="BL1560" s="9">
        <v>68.3567794306623</v>
      </c>
      <c r="BM1560" s="9">
        <f ca="1"/>
        <v>68.742633175036346</v>
      </c>
      <c r="BN1560" s="9">
        <v>71.195641837404452</v>
      </c>
    </row>
    <row r="1561" spans="1:66" x14ac:dyDescent="0.25">
      <c r="A1561" s="6">
        <v>64.3</v>
      </c>
      <c r="B1561" s="7" t="b">
        <v>1</v>
      </c>
      <c r="U1561" s="9"/>
      <c r="V1561" s="9"/>
      <c r="W1561" s="10"/>
      <c r="X1561" s="20"/>
      <c r="Y1561" s="20"/>
      <c r="Z1561" s="20"/>
      <c r="AA1561" s="20"/>
      <c r="AB1561" s="20"/>
      <c r="AC1561" s="20"/>
      <c r="AD1561" s="20"/>
      <c r="AE1561" s="20"/>
      <c r="AG1561" s="9"/>
      <c r="AH1561" s="9"/>
      <c r="AI1561" s="10"/>
      <c r="AJ1561" s="20"/>
      <c r="AK1561" s="20"/>
      <c r="AL1561" s="20"/>
      <c r="AM1561" s="20"/>
      <c r="AN1561" s="20"/>
      <c r="AO1561" s="20"/>
      <c r="AP1561" s="20"/>
      <c r="AQ1561" s="20"/>
      <c r="AS1561" s="9"/>
      <c r="AT1561" s="9"/>
      <c r="AU1561" s="10"/>
      <c r="AV1561" s="20"/>
      <c r="AW1561" s="20"/>
      <c r="AX1561" s="20"/>
      <c r="AY1561" s="20"/>
      <c r="AZ1561" s="20"/>
      <c r="BA1561" s="20"/>
      <c r="BB1561" s="20"/>
      <c r="BC1561" s="20"/>
      <c r="BE1561" s="20">
        <v>0.53159153005464477</v>
      </c>
      <c r="BF1561" s="9">
        <v>72.599999999999994</v>
      </c>
      <c r="BG1561" s="9">
        <v>69.979899779589942</v>
      </c>
      <c r="BH1561" s="9">
        <v>69.317850024567932</v>
      </c>
      <c r="BI1561" s="9">
        <v>52.501196437329334</v>
      </c>
      <c r="BJ1561" s="9">
        <v>71.032304325596172</v>
      </c>
      <c r="BK1561" s="9">
        <v>69.537610007182181</v>
      </c>
      <c r="BL1561" s="9">
        <v>68.367099045079669</v>
      </c>
      <c r="BM1561" s="9">
        <f ca="1"/>
        <v>68.749912148014161</v>
      </c>
      <c r="BN1561" s="9">
        <v>71.204713506955954</v>
      </c>
    </row>
    <row r="1562" spans="1:66" x14ac:dyDescent="0.25">
      <c r="A1562" s="6">
        <v>63.8</v>
      </c>
      <c r="B1562" s="7" t="b">
        <v>1</v>
      </c>
      <c r="U1562" s="9"/>
      <c r="V1562" s="9"/>
      <c r="W1562" s="10"/>
      <c r="X1562" s="20"/>
      <c r="Y1562" s="20"/>
      <c r="Z1562" s="20"/>
      <c r="AA1562" s="20"/>
      <c r="AB1562" s="20"/>
      <c r="AC1562" s="20"/>
      <c r="AD1562" s="20"/>
      <c r="AE1562" s="20"/>
      <c r="AG1562" s="9"/>
      <c r="AH1562" s="9"/>
      <c r="AI1562" s="10"/>
      <c r="AJ1562" s="20"/>
      <c r="AK1562" s="20"/>
      <c r="AL1562" s="20"/>
      <c r="AM1562" s="20"/>
      <c r="AN1562" s="20"/>
      <c r="AO1562" s="20"/>
      <c r="AP1562" s="20"/>
      <c r="AQ1562" s="20"/>
      <c r="AS1562" s="9"/>
      <c r="AT1562" s="9"/>
      <c r="AU1562" s="10"/>
      <c r="AV1562" s="20"/>
      <c r="AW1562" s="20"/>
      <c r="AX1562" s="20"/>
      <c r="AY1562" s="20"/>
      <c r="AZ1562" s="20"/>
      <c r="BA1562" s="20"/>
      <c r="BB1562" s="20"/>
      <c r="BC1562" s="20"/>
      <c r="BE1562" s="20">
        <v>0.53193306010928965</v>
      </c>
      <c r="BF1562" s="9">
        <v>72.7</v>
      </c>
      <c r="BG1562" s="9">
        <v>69.988078993715348</v>
      </c>
      <c r="BH1562" s="9">
        <v>69.326605263833713</v>
      </c>
      <c r="BI1562" s="9">
        <v>52.551688731102544</v>
      </c>
      <c r="BJ1562" s="9">
        <v>71.039800096692304</v>
      </c>
      <c r="BK1562" s="9">
        <v>69.546173870390447</v>
      </c>
      <c r="BL1562" s="9">
        <v>68.377415345022925</v>
      </c>
      <c r="BM1562" s="9">
        <f ca="1"/>
        <v>68.757190944081216</v>
      </c>
      <c r="BN1562" s="9">
        <v>71.213784229410777</v>
      </c>
    </row>
    <row r="1563" spans="1:66" x14ac:dyDescent="0.25">
      <c r="A1563" s="6">
        <v>63.3</v>
      </c>
      <c r="B1563" s="7" t="b">
        <v>1</v>
      </c>
      <c r="U1563" s="9"/>
      <c r="V1563" s="9"/>
      <c r="W1563" s="10"/>
      <c r="X1563" s="20"/>
      <c r="Y1563" s="20"/>
      <c r="Z1563" s="20"/>
      <c r="AA1563" s="20"/>
      <c r="AB1563" s="20"/>
      <c r="AC1563" s="20"/>
      <c r="AD1563" s="20"/>
      <c r="AE1563" s="20"/>
      <c r="AG1563" s="9"/>
      <c r="AH1563" s="9"/>
      <c r="AI1563" s="10"/>
      <c r="AJ1563" s="20"/>
      <c r="AK1563" s="20"/>
      <c r="AL1563" s="20"/>
      <c r="AM1563" s="20"/>
      <c r="AN1563" s="20"/>
      <c r="AO1563" s="20"/>
      <c r="AP1563" s="20"/>
      <c r="AQ1563" s="20"/>
      <c r="AS1563" s="9"/>
      <c r="AT1563" s="9"/>
      <c r="AU1563" s="10"/>
      <c r="AV1563" s="20"/>
      <c r="AW1563" s="20"/>
      <c r="AX1563" s="20"/>
      <c r="AY1563" s="20"/>
      <c r="AZ1563" s="20"/>
      <c r="BA1563" s="20"/>
      <c r="BB1563" s="20"/>
      <c r="BC1563" s="20"/>
      <c r="BE1563" s="20">
        <v>0.53227459016393441</v>
      </c>
      <c r="BF1563" s="9">
        <v>72.7</v>
      </c>
      <c r="BG1563" s="9">
        <v>69.996258770745357</v>
      </c>
      <c r="BH1563" s="9">
        <v>69.335362211597626</v>
      </c>
      <c r="BI1563" s="9">
        <v>52.602217880567899</v>
      </c>
      <c r="BJ1563" s="9">
        <v>71.047294923430528</v>
      </c>
      <c r="BK1563" s="9">
        <v>69.554739025893724</v>
      </c>
      <c r="BL1563" s="9">
        <v>68.38772833368364</v>
      </c>
      <c r="BM1563" s="9">
        <f ca="1"/>
        <v>68.764469567677011</v>
      </c>
      <c r="BN1563" s="9">
        <v>71.222854009515899</v>
      </c>
    </row>
    <row r="1564" spans="1:66" x14ac:dyDescent="0.25">
      <c r="A1564" s="6">
        <v>62.8</v>
      </c>
      <c r="B1564" s="7" t="b">
        <v>1</v>
      </c>
      <c r="U1564" s="9"/>
      <c r="V1564" s="9"/>
      <c r="W1564" s="10"/>
      <c r="X1564" s="20"/>
      <c r="Y1564" s="20"/>
      <c r="Z1564" s="20"/>
      <c r="AA1564" s="20"/>
      <c r="AB1564" s="20"/>
      <c r="AC1564" s="20"/>
      <c r="AD1564" s="20"/>
      <c r="AE1564" s="20"/>
      <c r="AG1564" s="9"/>
      <c r="AH1564" s="9"/>
      <c r="AI1564" s="10"/>
      <c r="AJ1564" s="20"/>
      <c r="AK1564" s="20"/>
      <c r="AL1564" s="20"/>
      <c r="AM1564" s="20"/>
      <c r="AN1564" s="20"/>
      <c r="AO1564" s="20"/>
      <c r="AP1564" s="20"/>
      <c r="AQ1564" s="20"/>
      <c r="AS1564" s="9"/>
      <c r="AT1564" s="9"/>
      <c r="AU1564" s="10"/>
      <c r="AV1564" s="20"/>
      <c r="AW1564" s="20"/>
      <c r="AX1564" s="20"/>
      <c r="AY1564" s="20"/>
      <c r="AZ1564" s="20"/>
      <c r="BA1564" s="20"/>
      <c r="BB1564" s="20"/>
      <c r="BC1564" s="20"/>
      <c r="BE1564" s="20">
        <v>0.53261612021857918</v>
      </c>
      <c r="BF1564" s="9">
        <v>72.7</v>
      </c>
      <c r="BG1564" s="9">
        <v>70.004439116792199</v>
      </c>
      <c r="BH1564" s="9">
        <v>69.344120874772599</v>
      </c>
      <c r="BI1564" s="9">
        <v>52.652783939568643</v>
      </c>
      <c r="BJ1564" s="9">
        <v>71.05478881140435</v>
      </c>
      <c r="BK1564" s="9">
        <v>69.563305480259714</v>
      </c>
      <c r="BL1564" s="9">
        <v>68.398038014248286</v>
      </c>
      <c r="BM1564" s="9">
        <f ca="1"/>
        <v>68.771748023241528</v>
      </c>
      <c r="BN1564" s="9">
        <v>71.231922852016908</v>
      </c>
    </row>
    <row r="1565" spans="1:66" x14ac:dyDescent="0.25">
      <c r="A1565" s="6">
        <v>62.3</v>
      </c>
      <c r="B1565" s="7" t="b">
        <v>1</v>
      </c>
      <c r="U1565" s="9"/>
      <c r="V1565" s="9"/>
      <c r="W1565" s="10"/>
      <c r="X1565" s="20"/>
      <c r="Y1565" s="20"/>
      <c r="Z1565" s="20"/>
      <c r="AA1565" s="20"/>
      <c r="AB1565" s="20"/>
      <c r="AC1565" s="20"/>
      <c r="AD1565" s="20"/>
      <c r="AE1565" s="20"/>
      <c r="AG1565" s="9"/>
      <c r="AH1565" s="9"/>
      <c r="AI1565" s="10"/>
      <c r="AJ1565" s="20"/>
      <c r="AK1565" s="20"/>
      <c r="AL1565" s="20"/>
      <c r="AM1565" s="20"/>
      <c r="AN1565" s="20"/>
      <c r="AO1565" s="20"/>
      <c r="AP1565" s="20"/>
      <c r="AQ1565" s="20"/>
      <c r="AS1565" s="9"/>
      <c r="AT1565" s="9"/>
      <c r="AU1565" s="10"/>
      <c r="AV1565" s="20"/>
      <c r="AW1565" s="20"/>
      <c r="AX1565" s="20"/>
      <c r="AY1565" s="20"/>
      <c r="AZ1565" s="20"/>
      <c r="BA1565" s="20"/>
      <c r="BB1565" s="20"/>
      <c r="BC1565" s="20"/>
      <c r="BE1565" s="20">
        <v>0.53295765027322406</v>
      </c>
      <c r="BF1565" s="9">
        <v>72.7</v>
      </c>
      <c r="BG1565" s="9">
        <v>70.012620037971047</v>
      </c>
      <c r="BH1565" s="9">
        <v>69.352881260277854</v>
      </c>
      <c r="BI1565" s="9">
        <v>52.703386962066119</v>
      </c>
      <c r="BJ1565" s="9">
        <v>71.062281766205842</v>
      </c>
      <c r="BK1565" s="9">
        <v>69.571873240061294</v>
      </c>
      <c r="BL1565" s="9">
        <v>68.408344389898247</v>
      </c>
      <c r="BM1565" s="9">
        <f ca="1"/>
        <v>68.779026315215205</v>
      </c>
      <c r="BN1565" s="9">
        <v>71.240990761658111</v>
      </c>
    </row>
    <row r="1566" spans="1:66" x14ac:dyDescent="0.25">
      <c r="A1566" s="6">
        <v>61.9</v>
      </c>
      <c r="B1566" s="7" t="b">
        <v>1</v>
      </c>
      <c r="U1566" s="9"/>
      <c r="V1566" s="9"/>
      <c r="W1566" s="10"/>
      <c r="X1566" s="20"/>
      <c r="Y1566" s="20"/>
      <c r="Z1566" s="20"/>
      <c r="AA1566" s="20"/>
      <c r="AB1566" s="20"/>
      <c r="AC1566" s="20"/>
      <c r="AD1566" s="20"/>
      <c r="AE1566" s="20"/>
      <c r="AG1566" s="9"/>
      <c r="AH1566" s="9"/>
      <c r="AI1566" s="10"/>
      <c r="AJ1566" s="20"/>
      <c r="AK1566" s="20"/>
      <c r="AL1566" s="20"/>
      <c r="AM1566" s="20"/>
      <c r="AN1566" s="20"/>
      <c r="AO1566" s="20"/>
      <c r="AP1566" s="20"/>
      <c r="AQ1566" s="20"/>
      <c r="AS1566" s="9"/>
      <c r="AT1566" s="9"/>
      <c r="AU1566" s="10"/>
      <c r="AV1566" s="20"/>
      <c r="AW1566" s="20"/>
      <c r="AX1566" s="20"/>
      <c r="AY1566" s="20"/>
      <c r="AZ1566" s="20"/>
      <c r="BA1566" s="20"/>
      <c r="BB1566" s="20"/>
      <c r="BC1566" s="20"/>
      <c r="BE1566" s="20">
        <v>0.53329918032786883</v>
      </c>
      <c r="BF1566" s="9">
        <v>72.7</v>
      </c>
      <c r="BG1566" s="9">
        <v>70.020801540400043</v>
      </c>
      <c r="BH1566" s="9">
        <v>69.361643375039407</v>
      </c>
      <c r="BI1566" s="9">
        <v>52.754027002140035</v>
      </c>
      <c r="BJ1566" s="9">
        <v>71.069773793425739</v>
      </c>
      <c r="BK1566" s="9">
        <v>69.580442311876624</v>
      </c>
      <c r="BL1566" s="9">
        <v>68.418647463809819</v>
      </c>
      <c r="BM1566" s="9">
        <f ca="1"/>
        <v>68.786304448038905</v>
      </c>
      <c r="BN1566" s="9">
        <v>71.250057743182467</v>
      </c>
    </row>
    <row r="1567" spans="1:66" x14ac:dyDescent="0.25">
      <c r="A1567" s="6">
        <v>61.4</v>
      </c>
      <c r="B1567" s="7" t="b">
        <v>1</v>
      </c>
      <c r="U1567" s="9"/>
      <c r="V1567" s="9"/>
      <c r="W1567" s="10"/>
      <c r="X1567" s="20"/>
      <c r="Y1567" s="20"/>
      <c r="Z1567" s="20"/>
      <c r="AA1567" s="20"/>
      <c r="AB1567" s="20"/>
      <c r="AC1567" s="20"/>
      <c r="AD1567" s="20"/>
      <c r="AE1567" s="20"/>
      <c r="AG1567" s="9"/>
      <c r="AH1567" s="9"/>
      <c r="AI1567" s="10"/>
      <c r="AJ1567" s="20"/>
      <c r="AK1567" s="20"/>
      <c r="AL1567" s="20"/>
      <c r="AM1567" s="20"/>
      <c r="AN1567" s="20"/>
      <c r="AO1567" s="20"/>
      <c r="AP1567" s="20"/>
      <c r="AQ1567" s="20"/>
      <c r="AS1567" s="9"/>
      <c r="AT1567" s="9"/>
      <c r="AU1567" s="10"/>
      <c r="AV1567" s="20"/>
      <c r="AW1567" s="20"/>
      <c r="AX1567" s="20"/>
      <c r="AY1567" s="20"/>
      <c r="AZ1567" s="20"/>
      <c r="BA1567" s="20"/>
      <c r="BB1567" s="20"/>
      <c r="BC1567" s="20"/>
      <c r="BE1567" s="20">
        <v>0.53364071038251371</v>
      </c>
      <c r="BF1567" s="9">
        <v>72.7</v>
      </c>
      <c r="BG1567" s="9">
        <v>70.028983630200386</v>
      </c>
      <c r="BH1567" s="9">
        <v>69.370407225989837</v>
      </c>
      <c r="BI1567" s="9">
        <v>52.804704113988919</v>
      </c>
      <c r="BJ1567" s="9">
        <v>71.077264898653368</v>
      </c>
      <c r="BK1567" s="9">
        <v>69.589012702289153</v>
      </c>
      <c r="BL1567" s="9">
        <v>68.428947239154155</v>
      </c>
      <c r="BM1567" s="9">
        <f ca="1"/>
        <v>68.793582426154003</v>
      </c>
      <c r="BN1567" s="9">
        <v>71.259123801331668</v>
      </c>
    </row>
    <row r="1568" spans="1:66" x14ac:dyDescent="0.25">
      <c r="A1568" s="6">
        <v>69</v>
      </c>
      <c r="B1568" s="7" t="b">
        <v>1</v>
      </c>
      <c r="U1568" s="9"/>
      <c r="V1568" s="9"/>
      <c r="W1568" s="10"/>
      <c r="X1568" s="20"/>
      <c r="Y1568" s="20"/>
      <c r="Z1568" s="20"/>
      <c r="AA1568" s="20"/>
      <c r="AB1568" s="20"/>
      <c r="AC1568" s="20"/>
      <c r="AD1568" s="20"/>
      <c r="AE1568" s="20"/>
      <c r="AG1568" s="9"/>
      <c r="AH1568" s="9"/>
      <c r="AI1568" s="10"/>
      <c r="AJ1568" s="20"/>
      <c r="AK1568" s="20"/>
      <c r="AL1568" s="20"/>
      <c r="AM1568" s="20"/>
      <c r="AN1568" s="20"/>
      <c r="AO1568" s="20"/>
      <c r="AP1568" s="20"/>
      <c r="AQ1568" s="20"/>
      <c r="AS1568" s="9"/>
      <c r="AT1568" s="9"/>
      <c r="AU1568" s="10"/>
      <c r="AV1568" s="20"/>
      <c r="AW1568" s="20"/>
      <c r="AX1568" s="20"/>
      <c r="AY1568" s="20"/>
      <c r="AZ1568" s="20"/>
      <c r="BA1568" s="20"/>
      <c r="BB1568" s="20"/>
      <c r="BC1568" s="20"/>
      <c r="BE1568" s="20">
        <v>0.53398224043715847</v>
      </c>
      <c r="BF1568" s="9">
        <v>72.7</v>
      </c>
      <c r="BG1568" s="9">
        <v>70.037166313496286</v>
      </c>
      <c r="BH1568" s="9">
        <v>69.379172820068348</v>
      </c>
      <c r="BI1568" s="9">
        <v>52.855418351930368</v>
      </c>
      <c r="BJ1568" s="9">
        <v>71.084755087476722</v>
      </c>
      <c r="BK1568" s="9">
        <v>69.597584417887589</v>
      </c>
      <c r="BL1568" s="9">
        <v>68.439243719097405</v>
      </c>
      <c r="BM1568" s="9">
        <f ca="1"/>
        <v>68.80086025400243</v>
      </c>
      <c r="BN1568" s="9">
        <v>71.268188940846102</v>
      </c>
    </row>
    <row r="1569" spans="1:66" x14ac:dyDescent="0.25">
      <c r="A1569" s="6">
        <v>64</v>
      </c>
      <c r="B1569" s="7" t="b">
        <v>1</v>
      </c>
      <c r="U1569" s="9"/>
      <c r="V1569" s="9"/>
      <c r="W1569" s="10"/>
      <c r="X1569" s="20"/>
      <c r="Y1569" s="20"/>
      <c r="Z1569" s="20"/>
      <c r="AA1569" s="20"/>
      <c r="AB1569" s="20"/>
      <c r="AC1569" s="20"/>
      <c r="AD1569" s="20"/>
      <c r="AE1569" s="20"/>
      <c r="AG1569" s="9"/>
      <c r="AH1569" s="9"/>
      <c r="AI1569" s="10"/>
      <c r="AJ1569" s="20"/>
      <c r="AK1569" s="20"/>
      <c r="AL1569" s="20"/>
      <c r="AM1569" s="20"/>
      <c r="AN1569" s="20"/>
      <c r="AO1569" s="20"/>
      <c r="AP1569" s="20"/>
      <c r="AQ1569" s="20"/>
      <c r="AS1569" s="9"/>
      <c r="AT1569" s="9"/>
      <c r="AU1569" s="10"/>
      <c r="AV1569" s="20"/>
      <c r="AW1569" s="20"/>
      <c r="AX1569" s="20"/>
      <c r="AY1569" s="20"/>
      <c r="AZ1569" s="20"/>
      <c r="BA1569" s="20"/>
      <c r="BB1569" s="20"/>
      <c r="BC1569" s="20"/>
      <c r="BE1569" s="20">
        <v>0.53432377049180324</v>
      </c>
      <c r="BF1569" s="9">
        <v>72.7</v>
      </c>
      <c r="BG1569" s="9">
        <v>70.045349596415065</v>
      </c>
      <c r="BH1569" s="9">
        <v>69.387940164220964</v>
      </c>
      <c r="BI1569" s="9">
        <v>52.906169770401505</v>
      </c>
      <c r="BJ1569" s="9">
        <v>71.092244365482514</v>
      </c>
      <c r="BK1569" s="9">
        <v>69.606157465266079</v>
      </c>
      <c r="BL1569" s="9">
        <v>68.449536906800603</v>
      </c>
      <c r="BM1569" s="9">
        <f ca="1"/>
        <v>68.808137936026625</v>
      </c>
      <c r="BN1569" s="9">
        <v>71.277253166464959</v>
      </c>
    </row>
    <row r="1570" spans="1:66" x14ac:dyDescent="0.25">
      <c r="A1570" s="6">
        <v>59.9</v>
      </c>
      <c r="B1570" s="7" t="b">
        <v>1</v>
      </c>
      <c r="U1570" s="9"/>
      <c r="V1570" s="9"/>
      <c r="W1570" s="10"/>
      <c r="X1570" s="20"/>
      <c r="Y1570" s="20"/>
      <c r="Z1570" s="20"/>
      <c r="AA1570" s="20"/>
      <c r="AB1570" s="20"/>
      <c r="AC1570" s="20"/>
      <c r="AD1570" s="20"/>
      <c r="AE1570" s="20"/>
      <c r="AG1570" s="9"/>
      <c r="AH1570" s="9"/>
      <c r="AI1570" s="10"/>
      <c r="AJ1570" s="20"/>
      <c r="AK1570" s="20"/>
      <c r="AL1570" s="20"/>
      <c r="AM1570" s="20"/>
      <c r="AN1570" s="20"/>
      <c r="AO1570" s="20"/>
      <c r="AP1570" s="20"/>
      <c r="AQ1570" s="20"/>
      <c r="AS1570" s="9"/>
      <c r="AT1570" s="9"/>
      <c r="AU1570" s="10"/>
      <c r="AV1570" s="20"/>
      <c r="AW1570" s="20"/>
      <c r="AX1570" s="20"/>
      <c r="AY1570" s="20"/>
      <c r="AZ1570" s="20"/>
      <c r="BA1570" s="20"/>
      <c r="BB1570" s="20"/>
      <c r="BC1570" s="20"/>
      <c r="BE1570" s="20">
        <v>0.53466530054644812</v>
      </c>
      <c r="BF1570" s="9">
        <v>72.7</v>
      </c>
      <c r="BG1570" s="9">
        <v>70.053533485087158</v>
      </c>
      <c r="BH1570" s="9">
        <v>69.396709265400503</v>
      </c>
      <c r="BI1570" s="9">
        <v>52.95695842395925</v>
      </c>
      <c r="BJ1570" s="9">
        <v>71.099732738256165</v>
      </c>
      <c r="BK1570" s="9">
        <v>69.614731851024104</v>
      </c>
      <c r="BL1570" s="9">
        <v>68.459826805419766</v>
      </c>
      <c r="BM1570" s="9">
        <f ca="1"/>
        <v>68.815415476669571</v>
      </c>
      <c r="BN1570" s="9">
        <v>71.286316482926196</v>
      </c>
    </row>
    <row r="1571" spans="1:66" x14ac:dyDescent="0.25">
      <c r="A1571" s="6">
        <v>59.3</v>
      </c>
      <c r="B1571" s="7" t="b">
        <v>1</v>
      </c>
      <c r="U1571" s="9"/>
      <c r="V1571" s="9"/>
      <c r="W1571" s="10"/>
      <c r="X1571" s="20"/>
      <c r="Y1571" s="20"/>
      <c r="Z1571" s="20"/>
      <c r="AA1571" s="20"/>
      <c r="AB1571" s="20"/>
      <c r="AC1571" s="20"/>
      <c r="AD1571" s="20"/>
      <c r="AE1571" s="20"/>
      <c r="AG1571" s="9"/>
      <c r="AH1571" s="9"/>
      <c r="AI1571" s="10"/>
      <c r="AJ1571" s="20"/>
      <c r="AK1571" s="20"/>
      <c r="AL1571" s="20"/>
      <c r="AM1571" s="20"/>
      <c r="AN1571" s="20"/>
      <c r="AO1571" s="20"/>
      <c r="AP1571" s="20"/>
      <c r="AQ1571" s="20"/>
      <c r="AS1571" s="9"/>
      <c r="AT1571" s="9"/>
      <c r="AU1571" s="10"/>
      <c r="AV1571" s="20"/>
      <c r="AW1571" s="20"/>
      <c r="AX1571" s="20"/>
      <c r="AY1571" s="20"/>
      <c r="AZ1571" s="20"/>
      <c r="BA1571" s="20"/>
      <c r="BB1571" s="20"/>
      <c r="BC1571" s="20"/>
      <c r="BE1571" s="20">
        <v>0.53500683060109289</v>
      </c>
      <c r="BF1571" s="9">
        <v>72.7</v>
      </c>
      <c r="BG1571" s="9">
        <v>70.061717985646155</v>
      </c>
      <c r="BH1571" s="9">
        <v>69.40548013056646</v>
      </c>
      <c r="BI1571" s="9">
        <v>53.007784367280649</v>
      </c>
      <c r="BJ1571" s="9">
        <v>71.107220211381872</v>
      </c>
      <c r="BK1571" s="9">
        <v>69.62330758176661</v>
      </c>
      <c r="BL1571" s="9">
        <v>68.470113418105868</v>
      </c>
      <c r="BM1571" s="9">
        <f ca="1"/>
        <v>68.822692880374845</v>
      </c>
      <c r="BN1571" s="9">
        <v>71.29537889496649</v>
      </c>
    </row>
    <row r="1572" spans="1:66" x14ac:dyDescent="0.25">
      <c r="A1572" s="6">
        <v>58.7</v>
      </c>
      <c r="B1572" s="7" t="b">
        <v>1</v>
      </c>
      <c r="U1572" s="9"/>
      <c r="V1572" s="9"/>
      <c r="W1572" s="10"/>
      <c r="X1572" s="20"/>
      <c r="Y1572" s="20"/>
      <c r="Z1572" s="20"/>
      <c r="AA1572" s="20"/>
      <c r="AB1572" s="20"/>
      <c r="AC1572" s="20"/>
      <c r="AD1572" s="20"/>
      <c r="AE1572" s="20"/>
      <c r="AG1572" s="9"/>
      <c r="AH1572" s="9"/>
      <c r="AI1572" s="10"/>
      <c r="AJ1572" s="20"/>
      <c r="AK1572" s="20"/>
      <c r="AL1572" s="20"/>
      <c r="AM1572" s="20"/>
      <c r="AN1572" s="20"/>
      <c r="AO1572" s="20"/>
      <c r="AP1572" s="20"/>
      <c r="AQ1572" s="20"/>
      <c r="AS1572" s="9"/>
      <c r="AT1572" s="9"/>
      <c r="AU1572" s="10"/>
      <c r="AV1572" s="20"/>
      <c r="AW1572" s="20"/>
      <c r="AX1572" s="20"/>
      <c r="AY1572" s="20"/>
      <c r="AZ1572" s="20"/>
      <c r="BA1572" s="20"/>
      <c r="BB1572" s="20"/>
      <c r="BC1572" s="20"/>
      <c r="BE1572" s="20">
        <v>0.53534836065573765</v>
      </c>
      <c r="BF1572" s="9">
        <v>72.7</v>
      </c>
      <c r="BG1572" s="9">
        <v>70.069903104228814</v>
      </c>
      <c r="BH1572" s="9">
        <v>69.414252766685138</v>
      </c>
      <c r="BI1572" s="9">
        <v>53.058647655163313</v>
      </c>
      <c r="BJ1572" s="9">
        <v>71.114706790442568</v>
      </c>
      <c r="BK1572" s="9">
        <v>69.631884664103993</v>
      </c>
      <c r="BL1572" s="9">
        <v>68.480396748004836</v>
      </c>
      <c r="BM1572" s="9">
        <f ca="1"/>
        <v>68.829970151586636</v>
      </c>
      <c r="BN1572" s="9">
        <v>71.304440407321465</v>
      </c>
    </row>
    <row r="1573" spans="1:66" x14ac:dyDescent="0.25">
      <c r="A1573" s="6">
        <v>57.9</v>
      </c>
      <c r="B1573" s="7" t="b">
        <v>1</v>
      </c>
      <c r="U1573" s="9"/>
      <c r="V1573" s="9"/>
      <c r="W1573" s="10"/>
      <c r="X1573" s="20"/>
      <c r="Y1573" s="20"/>
      <c r="Z1573" s="20"/>
      <c r="AA1573" s="20"/>
      <c r="AB1573" s="20"/>
      <c r="AC1573" s="20"/>
      <c r="AD1573" s="20"/>
      <c r="AE1573" s="20"/>
      <c r="AG1573" s="9"/>
      <c r="AH1573" s="9"/>
      <c r="AI1573" s="10"/>
      <c r="AJ1573" s="20"/>
      <c r="AK1573" s="20"/>
      <c r="AL1573" s="20"/>
      <c r="AM1573" s="20"/>
      <c r="AN1573" s="20"/>
      <c r="AO1573" s="20"/>
      <c r="AP1573" s="20"/>
      <c r="AQ1573" s="20"/>
      <c r="AS1573" s="9"/>
      <c r="AT1573" s="9"/>
      <c r="AU1573" s="10"/>
      <c r="AV1573" s="20"/>
      <c r="AW1573" s="20"/>
      <c r="AX1573" s="20"/>
      <c r="AY1573" s="20"/>
      <c r="AZ1573" s="20"/>
      <c r="BA1573" s="20"/>
      <c r="BB1573" s="20"/>
      <c r="BC1573" s="20"/>
      <c r="BE1573" s="20">
        <v>0.53568989071038253</v>
      </c>
      <c r="BF1573" s="9">
        <v>72.7</v>
      </c>
      <c r="BG1573" s="9">
        <v>70.078088846975135</v>
      </c>
      <c r="BH1573" s="9">
        <v>69.42302718072979</v>
      </c>
      <c r="BI1573" s="9">
        <v>53.109548342525756</v>
      </c>
      <c r="BJ1573" s="9">
        <v>71.122192481020051</v>
      </c>
      <c r="BK1573" s="9">
        <v>69.640463104652156</v>
      </c>
      <c r="BL1573" s="9">
        <v>68.490676798257596</v>
      </c>
      <c r="BM1573" s="9">
        <f ca="1"/>
        <v>68.837247294749758</v>
      </c>
      <c r="BN1573" s="9">
        <v>71.313501024725468</v>
      </c>
    </row>
    <row r="1574" spans="1:66" x14ac:dyDescent="0.25">
      <c r="A1574" s="6">
        <v>58.3</v>
      </c>
      <c r="B1574" s="7" t="b">
        <v>1</v>
      </c>
      <c r="U1574" s="9"/>
      <c r="V1574" s="9"/>
      <c r="W1574" s="10"/>
      <c r="X1574" s="20"/>
      <c r="Y1574" s="20"/>
      <c r="Z1574" s="20"/>
      <c r="AA1574" s="20"/>
      <c r="AB1574" s="20"/>
      <c r="AC1574" s="20"/>
      <c r="AD1574" s="20"/>
      <c r="AE1574" s="20"/>
      <c r="AG1574" s="9"/>
      <c r="AH1574" s="9"/>
      <c r="AI1574" s="10"/>
      <c r="AJ1574" s="20"/>
      <c r="AK1574" s="20"/>
      <c r="AL1574" s="20"/>
      <c r="AM1574" s="20"/>
      <c r="AN1574" s="20"/>
      <c r="AO1574" s="20"/>
      <c r="AP1574" s="20"/>
      <c r="AQ1574" s="20"/>
      <c r="AS1574" s="9"/>
      <c r="AT1574" s="9"/>
      <c r="AU1574" s="10"/>
      <c r="AV1574" s="20"/>
      <c r="AW1574" s="20"/>
      <c r="AX1574" s="20"/>
      <c r="AY1574" s="20"/>
      <c r="AZ1574" s="20"/>
      <c r="BA1574" s="20"/>
      <c r="BB1574" s="20"/>
      <c r="BC1574" s="20"/>
      <c r="BE1574" s="20">
        <v>0.5360314207650273</v>
      </c>
      <c r="BF1574" s="9">
        <v>72.7</v>
      </c>
      <c r="BG1574" s="9">
        <v>70.086275220028341</v>
      </c>
      <c r="BH1574" s="9">
        <v>69.431803379680673</v>
      </c>
      <c r="BI1574" s="9">
        <v>53.160486484407642</v>
      </c>
      <c r="BJ1574" s="9">
        <v>71.129677288694907</v>
      </c>
      <c r="BK1574" s="9">
        <v>69.649042910032534</v>
      </c>
      <c r="BL1574" s="9">
        <v>68.500953572000057</v>
      </c>
      <c r="BM1574" s="9">
        <f ca="1"/>
        <v>68.844524314309652</v>
      </c>
      <c r="BN1574" s="9">
        <v>71.322560751911737</v>
      </c>
    </row>
    <row r="1575" spans="1:66" x14ac:dyDescent="0.25">
      <c r="A1575" s="6">
        <v>57.6</v>
      </c>
      <c r="B1575" s="7" t="b">
        <v>1</v>
      </c>
      <c r="U1575" s="9"/>
      <c r="V1575" s="9"/>
      <c r="W1575" s="10"/>
      <c r="X1575" s="20"/>
      <c r="Y1575" s="20"/>
      <c r="Z1575" s="20"/>
      <c r="AA1575" s="20"/>
      <c r="AB1575" s="20"/>
      <c r="AC1575" s="20"/>
      <c r="AD1575" s="20"/>
      <c r="AE1575" s="20"/>
      <c r="AG1575" s="9"/>
      <c r="AH1575" s="9"/>
      <c r="AI1575" s="10"/>
      <c r="AJ1575" s="20"/>
      <c r="AK1575" s="20"/>
      <c r="AL1575" s="20"/>
      <c r="AM1575" s="20"/>
      <c r="AN1575" s="20"/>
      <c r="AO1575" s="20"/>
      <c r="AP1575" s="20"/>
      <c r="AQ1575" s="20"/>
      <c r="AS1575" s="9"/>
      <c r="AT1575" s="9"/>
      <c r="AU1575" s="10"/>
      <c r="AV1575" s="20"/>
      <c r="AW1575" s="20"/>
      <c r="AX1575" s="20"/>
      <c r="AY1575" s="20"/>
      <c r="AZ1575" s="20"/>
      <c r="BA1575" s="20"/>
      <c r="BB1575" s="20"/>
      <c r="BC1575" s="20"/>
      <c r="BE1575" s="20">
        <v>0.53637295081967218</v>
      </c>
      <c r="BF1575" s="9">
        <v>72.7</v>
      </c>
      <c r="BG1575" s="9">
        <v>70.09446222953494</v>
      </c>
      <c r="BH1575" s="9">
        <v>69.440581370524754</v>
      </c>
      <c r="BI1575" s="9">
        <v>53.211462135970322</v>
      </c>
      <c r="BJ1575" s="9">
        <v>71.137161219046618</v>
      </c>
      <c r="BK1575" s="9">
        <v>69.657624086872161</v>
      </c>
      <c r="BL1575" s="9">
        <v>68.51122707236317</v>
      </c>
      <c r="BM1575" s="9">
        <f ca="1"/>
        <v>68.851801214712438</v>
      </c>
      <c r="BN1575" s="9">
        <v>71.33161959361243</v>
      </c>
    </row>
    <row r="1576" spans="1:66" x14ac:dyDescent="0.25">
      <c r="A1576" s="6">
        <v>56.7</v>
      </c>
      <c r="B1576" s="7" t="b">
        <v>1</v>
      </c>
      <c r="U1576" s="9"/>
      <c r="V1576" s="9"/>
      <c r="W1576" s="10"/>
      <c r="X1576" s="20"/>
      <c r="Y1576" s="20"/>
      <c r="Z1576" s="20"/>
      <c r="AA1576" s="20"/>
      <c r="AB1576" s="20"/>
      <c r="AC1576" s="20"/>
      <c r="AD1576" s="20"/>
      <c r="AE1576" s="20"/>
      <c r="AG1576" s="9"/>
      <c r="AH1576" s="9"/>
      <c r="AI1576" s="10"/>
      <c r="AJ1576" s="20"/>
      <c r="AK1576" s="20"/>
      <c r="AL1576" s="20"/>
      <c r="AM1576" s="20"/>
      <c r="AN1576" s="20"/>
      <c r="AO1576" s="20"/>
      <c r="AP1576" s="20"/>
      <c r="AQ1576" s="20"/>
      <c r="AS1576" s="9"/>
      <c r="AT1576" s="9"/>
      <c r="AU1576" s="10"/>
      <c r="AV1576" s="20"/>
      <c r="AW1576" s="20"/>
      <c r="AX1576" s="20"/>
      <c r="AY1576" s="20"/>
      <c r="AZ1576" s="20"/>
      <c r="BA1576" s="20"/>
      <c r="BB1576" s="20"/>
      <c r="BC1576" s="20"/>
      <c r="BE1576" s="20">
        <v>0.53671448087431695</v>
      </c>
      <c r="BF1576" s="9">
        <v>72.7</v>
      </c>
      <c r="BG1576" s="9">
        <v>70.10264988164478</v>
      </c>
      <c r="BH1576" s="9">
        <v>69.449361160256245</v>
      </c>
      <c r="BI1576" s="9">
        <v>53.262475352496992</v>
      </c>
      <c r="BJ1576" s="9">
        <v>71.144644277653526</v>
      </c>
      <c r="BK1576" s="9">
        <v>69.66620664180364</v>
      </c>
      <c r="BL1576" s="9">
        <v>68.521497302472824</v>
      </c>
      <c r="BM1576" s="9">
        <f ca="1"/>
        <v>68.859078000404892</v>
      </c>
      <c r="BN1576" s="9">
        <v>71.340677554558567</v>
      </c>
    </row>
    <row r="1577" spans="1:66" x14ac:dyDescent="0.25">
      <c r="A1577" s="6">
        <v>55.3</v>
      </c>
      <c r="B1577" s="7" t="b">
        <v>1</v>
      </c>
      <c r="U1577" s="9"/>
      <c r="V1577" s="9"/>
      <c r="W1577" s="10"/>
      <c r="X1577" s="20"/>
      <c r="Y1577" s="20"/>
      <c r="Z1577" s="20"/>
      <c r="AA1577" s="20"/>
      <c r="AB1577" s="20"/>
      <c r="AC1577" s="20"/>
      <c r="AD1577" s="20"/>
      <c r="AE1577" s="20"/>
      <c r="AG1577" s="9"/>
      <c r="AH1577" s="9"/>
      <c r="AI1577" s="10"/>
      <c r="AJ1577" s="20"/>
      <c r="AK1577" s="20"/>
      <c r="AL1577" s="20"/>
      <c r="AM1577" s="20"/>
      <c r="AN1577" s="20"/>
      <c r="AO1577" s="20"/>
      <c r="AP1577" s="20"/>
      <c r="AQ1577" s="20"/>
      <c r="AS1577" s="9"/>
      <c r="AT1577" s="9"/>
      <c r="AU1577" s="10"/>
      <c r="AV1577" s="20"/>
      <c r="AW1577" s="20"/>
      <c r="AX1577" s="20"/>
      <c r="AY1577" s="20"/>
      <c r="AZ1577" s="20"/>
      <c r="BA1577" s="20"/>
      <c r="BB1577" s="20"/>
      <c r="BC1577" s="20"/>
      <c r="BE1577" s="20">
        <v>0.53705601092896171</v>
      </c>
      <c r="BF1577" s="9">
        <v>72.7</v>
      </c>
      <c r="BG1577" s="9">
        <v>70.110838182511031</v>
      </c>
      <c r="BH1577" s="9">
        <v>69.458142755876196</v>
      </c>
      <c r="BI1577" s="9">
        <v>53.313526189393251</v>
      </c>
      <c r="BJ1577" s="9">
        <v>71.152126470092966</v>
      </c>
      <c r="BK1577" s="9">
        <v>69.67479058146526</v>
      </c>
      <c r="BL1577" s="9">
        <v>68.53176426545005</v>
      </c>
      <c r="BM1577" s="9">
        <f ca="1"/>
        <v>68.866354675834543</v>
      </c>
      <c r="BN1577" s="9">
        <v>71.349734639480076</v>
      </c>
    </row>
    <row r="1578" spans="1:66" x14ac:dyDescent="0.25">
      <c r="A1578" s="6">
        <v>54.1</v>
      </c>
      <c r="B1578" s="7" t="b">
        <v>1</v>
      </c>
      <c r="U1578" s="9"/>
      <c r="V1578" s="9"/>
      <c r="W1578" s="10"/>
      <c r="X1578" s="20"/>
      <c r="Y1578" s="20"/>
      <c r="Z1578" s="20"/>
      <c r="AA1578" s="20"/>
      <c r="AB1578" s="20"/>
      <c r="AC1578" s="20"/>
      <c r="AD1578" s="20"/>
      <c r="AE1578" s="20"/>
      <c r="AG1578" s="9"/>
      <c r="AH1578" s="9"/>
      <c r="AI1578" s="10"/>
      <c r="AJ1578" s="20"/>
      <c r="AK1578" s="20"/>
      <c r="AL1578" s="20"/>
      <c r="AM1578" s="20"/>
      <c r="AN1578" s="20"/>
      <c r="AO1578" s="20"/>
      <c r="AP1578" s="20"/>
      <c r="AQ1578" s="20"/>
      <c r="AS1578" s="9"/>
      <c r="AT1578" s="9"/>
      <c r="AU1578" s="10"/>
      <c r="AV1578" s="20"/>
      <c r="AW1578" s="20"/>
      <c r="AX1578" s="20"/>
      <c r="AY1578" s="20"/>
      <c r="AZ1578" s="20"/>
      <c r="BA1578" s="20"/>
      <c r="BB1578" s="20"/>
      <c r="BC1578" s="20"/>
      <c r="BE1578" s="20">
        <v>0.53739754098360659</v>
      </c>
      <c r="BF1578" s="9">
        <v>72.7</v>
      </c>
      <c r="BG1578" s="9">
        <v>70.119027138290264</v>
      </c>
      <c r="BH1578" s="9">
        <v>69.466926164392873</v>
      </c>
      <c r="BI1578" s="9">
        <v>53.364614702187339</v>
      </c>
      <c r="BJ1578" s="9">
        <v>71.159607801941135</v>
      </c>
      <c r="BK1578" s="9">
        <v>69.683375912500992</v>
      </c>
      <c r="BL1578" s="9">
        <v>68.542027964410806</v>
      </c>
      <c r="BM1578" s="9">
        <f ca="1"/>
        <v>68.87363124544963</v>
      </c>
      <c r="BN1578" s="9">
        <v>71.358790853105873</v>
      </c>
    </row>
    <row r="1579" spans="1:66" x14ac:dyDescent="0.25">
      <c r="A1579" s="6">
        <v>52.9</v>
      </c>
      <c r="B1579" s="7" t="b">
        <v>1</v>
      </c>
      <c r="U1579" s="9"/>
      <c r="V1579" s="9"/>
      <c r="W1579" s="10"/>
      <c r="X1579" s="20"/>
      <c r="Y1579" s="20"/>
      <c r="Z1579" s="20"/>
      <c r="AA1579" s="20"/>
      <c r="AB1579" s="20"/>
      <c r="AC1579" s="20"/>
      <c r="AD1579" s="20"/>
      <c r="AE1579" s="20"/>
      <c r="AG1579" s="9"/>
      <c r="AH1579" s="9"/>
      <c r="AI1579" s="10"/>
      <c r="AJ1579" s="20"/>
      <c r="AK1579" s="20"/>
      <c r="AL1579" s="20"/>
      <c r="AM1579" s="20"/>
      <c r="AN1579" s="20"/>
      <c r="AO1579" s="20"/>
      <c r="AP1579" s="20"/>
      <c r="AQ1579" s="20"/>
      <c r="AS1579" s="9"/>
      <c r="AT1579" s="9"/>
      <c r="AU1579" s="10"/>
      <c r="AV1579" s="20"/>
      <c r="AW1579" s="20"/>
      <c r="AX1579" s="20"/>
      <c r="AY1579" s="20"/>
      <c r="AZ1579" s="20"/>
      <c r="BA1579" s="20"/>
      <c r="BB1579" s="20"/>
      <c r="BC1579" s="20"/>
      <c r="BE1579" s="20">
        <v>0.53773907103825136</v>
      </c>
      <c r="BF1579" s="9">
        <v>72.7</v>
      </c>
      <c r="BG1579" s="9">
        <v>70.127216755142427</v>
      </c>
      <c r="BH1579" s="9">
        <v>69.475711392821523</v>
      </c>
      <c r="BI1579" s="9">
        <v>53.415740946530462</v>
      </c>
      <c r="BJ1579" s="9">
        <v>71.167088278773278</v>
      </c>
      <c r="BK1579" s="9">
        <v>69.691962641560508</v>
      </c>
      <c r="BL1579" s="9">
        <v>68.552288402466161</v>
      </c>
      <c r="BM1579" s="9">
        <f ca="1"/>
        <v>68.880907713699173</v>
      </c>
      <c r="BN1579" s="9">
        <v>71.367846200163783</v>
      </c>
    </row>
    <row r="1580" spans="1:66" x14ac:dyDescent="0.25">
      <c r="A1580" s="6">
        <v>51.5</v>
      </c>
      <c r="B1580" s="7" t="b">
        <v>1</v>
      </c>
      <c r="U1580" s="9"/>
      <c r="V1580" s="9"/>
      <c r="W1580" s="10"/>
      <c r="X1580" s="20"/>
      <c r="Y1580" s="20"/>
      <c r="Z1580" s="20"/>
      <c r="AA1580" s="20"/>
      <c r="AB1580" s="20"/>
      <c r="AC1580" s="20"/>
      <c r="AD1580" s="20"/>
      <c r="AE1580" s="20"/>
      <c r="AG1580" s="9"/>
      <c r="AH1580" s="9"/>
      <c r="AI1580" s="10"/>
      <c r="AJ1580" s="20"/>
      <c r="AK1580" s="20"/>
      <c r="AL1580" s="20"/>
      <c r="AM1580" s="20"/>
      <c r="AN1580" s="20"/>
      <c r="AO1580" s="20"/>
      <c r="AP1580" s="20"/>
      <c r="AQ1580" s="20"/>
      <c r="AS1580" s="9"/>
      <c r="AT1580" s="9"/>
      <c r="AU1580" s="10"/>
      <c r="AV1580" s="20"/>
      <c r="AW1580" s="20"/>
      <c r="AX1580" s="20"/>
      <c r="AY1580" s="20"/>
      <c r="AZ1580" s="20"/>
      <c r="BA1580" s="20"/>
      <c r="BB1580" s="20"/>
      <c r="BC1580" s="20"/>
      <c r="BE1580" s="20">
        <v>0.53808060109289613</v>
      </c>
      <c r="BF1580" s="9">
        <v>72.7</v>
      </c>
      <c r="BG1580" s="9">
        <v>70.135407039230955</v>
      </c>
      <c r="BH1580" s="9">
        <v>69.484498448184553</v>
      </c>
      <c r="BI1580" s="9">
        <v>53.46690497819732</v>
      </c>
      <c r="BJ1580" s="9">
        <v>71.174567906163617</v>
      </c>
      <c r="BK1580" s="9">
        <v>69.700550775299263</v>
      </c>
      <c r="BL1580" s="9">
        <v>68.562545582722237</v>
      </c>
      <c r="BM1580" s="9">
        <f ca="1"/>
        <v>68.888184085032904</v>
      </c>
      <c r="BN1580" s="9">
        <v>71.376900685380662</v>
      </c>
    </row>
    <row r="1581" spans="1:66" x14ac:dyDescent="0.25">
      <c r="A1581" s="6">
        <v>50</v>
      </c>
      <c r="B1581" s="7" t="b">
        <v>1</v>
      </c>
      <c r="U1581" s="9"/>
      <c r="V1581" s="9"/>
      <c r="W1581" s="10"/>
      <c r="X1581" s="20"/>
      <c r="Y1581" s="20"/>
      <c r="Z1581" s="20"/>
      <c r="AA1581" s="20"/>
      <c r="AB1581" s="20"/>
      <c r="AC1581" s="20"/>
      <c r="AD1581" s="20"/>
      <c r="AE1581" s="20"/>
      <c r="AG1581" s="9"/>
      <c r="AH1581" s="9"/>
      <c r="AI1581" s="10"/>
      <c r="AJ1581" s="20"/>
      <c r="AK1581" s="20"/>
      <c r="AL1581" s="20"/>
      <c r="AM1581" s="20"/>
      <c r="AN1581" s="20"/>
      <c r="AO1581" s="20"/>
      <c r="AP1581" s="20"/>
      <c r="AQ1581" s="20"/>
      <c r="AS1581" s="9"/>
      <c r="AT1581" s="9"/>
      <c r="AU1581" s="10"/>
      <c r="AV1581" s="20"/>
      <c r="AW1581" s="20"/>
      <c r="AX1581" s="20"/>
      <c r="AY1581" s="20"/>
      <c r="AZ1581" s="20"/>
      <c r="BA1581" s="20"/>
      <c r="BB1581" s="20"/>
      <c r="BC1581" s="20"/>
      <c r="BE1581" s="20">
        <v>0.53842213114754101</v>
      </c>
      <c r="BF1581" s="9">
        <v>72.7</v>
      </c>
      <c r="BG1581" s="9">
        <v>70.143597996722761</v>
      </c>
      <c r="BH1581" s="9">
        <v>69.493287337511731</v>
      </c>
      <c r="BI1581" s="9">
        <v>53.518106853086323</v>
      </c>
      <c r="BJ1581" s="9">
        <v>71.182046689685407</v>
      </c>
      <c r="BK1581" s="9">
        <v>69.709140320378467</v>
      </c>
      <c r="BL1581" s="9">
        <v>68.572799508280241</v>
      </c>
      <c r="BM1581" s="9">
        <f ca="1"/>
        <v>68.895460363901392</v>
      </c>
      <c r="BN1581" s="9">
        <v>71.385954313482372</v>
      </c>
    </row>
    <row r="1582" spans="1:66" x14ac:dyDescent="0.25">
      <c r="A1582" s="6">
        <v>48.5</v>
      </c>
      <c r="B1582" s="7" t="b">
        <v>1</v>
      </c>
      <c r="U1582" s="9"/>
      <c r="V1582" s="9"/>
      <c r="W1582" s="10"/>
      <c r="X1582" s="20"/>
      <c r="Y1582" s="20"/>
      <c r="Z1582" s="20"/>
      <c r="AA1582" s="20"/>
      <c r="AB1582" s="20"/>
      <c r="AC1582" s="20"/>
      <c r="AD1582" s="20"/>
      <c r="AE1582" s="20"/>
      <c r="AG1582" s="9"/>
      <c r="AH1582" s="9"/>
      <c r="AI1582" s="10"/>
      <c r="AJ1582" s="20"/>
      <c r="AK1582" s="20"/>
      <c r="AL1582" s="20"/>
      <c r="AM1582" s="20"/>
      <c r="AN1582" s="20"/>
      <c r="AO1582" s="20"/>
      <c r="AP1582" s="20"/>
      <c r="AQ1582" s="20"/>
      <c r="AS1582" s="9"/>
      <c r="AT1582" s="9"/>
      <c r="AU1582" s="10"/>
      <c r="AV1582" s="20"/>
      <c r="AW1582" s="20"/>
      <c r="AX1582" s="20"/>
      <c r="AY1582" s="20"/>
      <c r="AZ1582" s="20"/>
      <c r="BA1582" s="20"/>
      <c r="BB1582" s="20"/>
      <c r="BC1582" s="20"/>
      <c r="BE1582" s="20">
        <v>0.53876366120218577</v>
      </c>
      <c r="BF1582" s="9">
        <v>72.7</v>
      </c>
      <c r="BG1582" s="9">
        <v>70.151789633788255</v>
      </c>
      <c r="BH1582" s="9">
        <v>69.502078067839847</v>
      </c>
      <c r="BI1582" s="9">
        <v>53.569346627219993</v>
      </c>
      <c r="BJ1582" s="9">
        <v>71.189524634910981</v>
      </c>
      <c r="BK1582" s="9">
        <v>69.717731283465213</v>
      </c>
      <c r="BL1582" s="9">
        <v>68.583050182236406</v>
      </c>
      <c r="BM1582" s="9">
        <f ca="1"/>
        <v>68.902736554756004</v>
      </c>
      <c r="BN1582" s="9">
        <v>71.39500708919374</v>
      </c>
    </row>
    <row r="1583" spans="1:66" x14ac:dyDescent="0.25">
      <c r="A1583" s="6">
        <v>47.1</v>
      </c>
      <c r="B1583" s="7" t="b">
        <v>1</v>
      </c>
      <c r="U1583" s="9"/>
      <c r="V1583" s="9"/>
      <c r="W1583" s="10"/>
      <c r="X1583" s="20"/>
      <c r="Y1583" s="20"/>
      <c r="Z1583" s="20"/>
      <c r="AA1583" s="20"/>
      <c r="AB1583" s="20"/>
      <c r="AC1583" s="20"/>
      <c r="AD1583" s="20"/>
      <c r="AE1583" s="20"/>
      <c r="AG1583" s="9"/>
      <c r="AH1583" s="9"/>
      <c r="AI1583" s="10"/>
      <c r="AJ1583" s="20"/>
      <c r="AK1583" s="20"/>
      <c r="AL1583" s="20"/>
      <c r="AM1583" s="20"/>
      <c r="AN1583" s="20"/>
      <c r="AO1583" s="20"/>
      <c r="AP1583" s="20"/>
      <c r="AQ1583" s="20"/>
      <c r="AS1583" s="9"/>
      <c r="AT1583" s="9"/>
      <c r="AU1583" s="10"/>
      <c r="AV1583" s="20"/>
      <c r="AW1583" s="20"/>
      <c r="AX1583" s="20"/>
      <c r="AY1583" s="20"/>
      <c r="AZ1583" s="20"/>
      <c r="BA1583" s="20"/>
      <c r="BB1583" s="20"/>
      <c r="BC1583" s="20"/>
      <c r="BE1583" s="20">
        <v>0.53910519125683065</v>
      </c>
      <c r="BF1583" s="9">
        <v>72.8</v>
      </c>
      <c r="BG1583" s="9">
        <v>70.159981956601385</v>
      </c>
      <c r="BH1583" s="9">
        <v>69.510870646213021</v>
      </c>
      <c r="BI1583" s="9">
        <v>53.620624356745402</v>
      </c>
      <c r="BJ1583" s="9">
        <v>71.197001747411775</v>
      </c>
      <c r="BK1583" s="9">
        <v>69.726323671232464</v>
      </c>
      <c r="BL1583" s="9">
        <v>68.593297607682132</v>
      </c>
      <c r="BM1583" s="9">
        <f ca="1"/>
        <v>68.910012662048999</v>
      </c>
      <c r="BN1583" s="9">
        <v>71.404059017238723</v>
      </c>
    </row>
    <row r="1584" spans="1:66" x14ac:dyDescent="0.25">
      <c r="A1584" s="6">
        <v>46</v>
      </c>
      <c r="B1584" s="7" t="b">
        <v>1</v>
      </c>
      <c r="U1584" s="9"/>
      <c r="V1584" s="9"/>
      <c r="W1584" s="10"/>
      <c r="X1584" s="20"/>
      <c r="Y1584" s="20"/>
      <c r="Z1584" s="20"/>
      <c r="AA1584" s="20"/>
      <c r="AB1584" s="20"/>
      <c r="AC1584" s="20"/>
      <c r="AD1584" s="20"/>
      <c r="AE1584" s="20"/>
      <c r="AG1584" s="9"/>
      <c r="AH1584" s="9"/>
      <c r="AI1584" s="10"/>
      <c r="AJ1584" s="20"/>
      <c r="AK1584" s="20"/>
      <c r="AL1584" s="20"/>
      <c r="AM1584" s="20"/>
      <c r="AN1584" s="20"/>
      <c r="AO1584" s="20"/>
      <c r="AP1584" s="20"/>
      <c r="AQ1584" s="20"/>
      <c r="AS1584" s="9"/>
      <c r="AT1584" s="9"/>
      <c r="AU1584" s="10"/>
      <c r="AV1584" s="20"/>
      <c r="AW1584" s="20"/>
      <c r="AX1584" s="20"/>
      <c r="AY1584" s="20"/>
      <c r="AZ1584" s="20"/>
      <c r="BA1584" s="20"/>
      <c r="BB1584" s="20"/>
      <c r="BC1584" s="20"/>
      <c r="BE1584" s="20">
        <v>0.53944672131147542</v>
      </c>
      <c r="BF1584" s="9">
        <v>72.8</v>
      </c>
      <c r="BG1584" s="9">
        <v>70.16817497133971</v>
      </c>
      <c r="BH1584" s="9">
        <v>69.51966507968271</v>
      </c>
      <c r="BI1584" s="9">
        <v>53.671940097934403</v>
      </c>
      <c r="BJ1584" s="9">
        <v>71.204478032758317</v>
      </c>
      <c r="BK1584" s="9">
        <v>69.734917490359024</v>
      </c>
      <c r="BL1584" s="9">
        <v>68.603541787703875</v>
      </c>
      <c r="BM1584" s="9">
        <f ca="1"/>
        <v>68.917288690233406</v>
      </c>
      <c r="BN1584" s="9">
        <v>71.413110102340269</v>
      </c>
    </row>
    <row r="1585" spans="1:66" x14ac:dyDescent="0.25">
      <c r="A1585" s="6">
        <v>45.1</v>
      </c>
      <c r="B1585" s="7" t="b">
        <v>1</v>
      </c>
      <c r="U1585" s="9"/>
      <c r="V1585" s="9"/>
      <c r="W1585" s="10"/>
      <c r="X1585" s="20"/>
      <c r="Y1585" s="20"/>
      <c r="Z1585" s="20"/>
      <c r="AA1585" s="20"/>
      <c r="AB1585" s="20"/>
      <c r="AC1585" s="20"/>
      <c r="AD1585" s="20"/>
      <c r="AE1585" s="20"/>
      <c r="AG1585" s="9"/>
      <c r="AH1585" s="9"/>
      <c r="AI1585" s="10"/>
      <c r="AJ1585" s="20"/>
      <c r="AK1585" s="20"/>
      <c r="AL1585" s="20"/>
      <c r="AM1585" s="20"/>
      <c r="AN1585" s="20"/>
      <c r="AO1585" s="20"/>
      <c r="AP1585" s="20"/>
      <c r="AQ1585" s="20"/>
      <c r="AS1585" s="9"/>
      <c r="AT1585" s="9"/>
      <c r="AU1585" s="10"/>
      <c r="AV1585" s="20"/>
      <c r="AW1585" s="20"/>
      <c r="AX1585" s="20"/>
      <c r="AY1585" s="20"/>
      <c r="AZ1585" s="20"/>
      <c r="BA1585" s="20"/>
      <c r="BB1585" s="20"/>
      <c r="BC1585" s="20"/>
      <c r="BE1585" s="20">
        <v>0.53978825136612019</v>
      </c>
      <c r="BF1585" s="9">
        <v>72.8</v>
      </c>
      <c r="BG1585" s="9">
        <v>70.176368684184396</v>
      </c>
      <c r="BH1585" s="9">
        <v>69.528461375307728</v>
      </c>
      <c r="BI1585" s="9">
        <v>53.723293907184164</v>
      </c>
      <c r="BJ1585" s="9">
        <v>71.211953496520294</v>
      </c>
      <c r="BK1585" s="9">
        <v>69.743512747529692</v>
      </c>
      <c r="BL1585" s="9">
        <v>68.613782725383231</v>
      </c>
      <c r="BM1585" s="9">
        <f ca="1"/>
        <v>68.92456464376319</v>
      </c>
      <c r="BN1585" s="9">
        <v>71.422160349220491</v>
      </c>
    </row>
    <row r="1586" spans="1:66" x14ac:dyDescent="0.25">
      <c r="A1586" s="6">
        <v>44.6</v>
      </c>
      <c r="B1586" s="7" t="b">
        <v>1</v>
      </c>
      <c r="U1586" s="9"/>
      <c r="V1586" s="9"/>
      <c r="W1586" s="10"/>
      <c r="X1586" s="20"/>
      <c r="Y1586" s="20"/>
      <c r="Z1586" s="20"/>
      <c r="AA1586" s="20"/>
      <c r="AB1586" s="20"/>
      <c r="AC1586" s="20"/>
      <c r="AD1586" s="20"/>
      <c r="AE1586" s="20"/>
      <c r="AG1586" s="9"/>
      <c r="AH1586" s="9"/>
      <c r="AI1586" s="10"/>
      <c r="AJ1586" s="20"/>
      <c r="AK1586" s="20"/>
      <c r="AL1586" s="20"/>
      <c r="AM1586" s="20"/>
      <c r="AN1586" s="20"/>
      <c r="AO1586" s="20"/>
      <c r="AP1586" s="20"/>
      <c r="AQ1586" s="20"/>
      <c r="AS1586" s="9"/>
      <c r="AT1586" s="9"/>
      <c r="AU1586" s="10"/>
      <c r="AV1586" s="20"/>
      <c r="AW1586" s="20"/>
      <c r="AX1586" s="20"/>
      <c r="AY1586" s="20"/>
      <c r="AZ1586" s="20"/>
      <c r="BA1586" s="20"/>
      <c r="BB1586" s="20"/>
      <c r="BC1586" s="20"/>
      <c r="BE1586" s="20">
        <v>0.54012978142076506</v>
      </c>
      <c r="BF1586" s="9">
        <v>72.8</v>
      </c>
      <c r="BG1586" s="9">
        <v>70.184563101320222</v>
      </c>
      <c r="BH1586" s="9">
        <v>69.537259540154295</v>
      </c>
      <c r="BI1586" s="9">
        <v>53.774685841017423</v>
      </c>
      <c r="BJ1586" s="9">
        <v>71.219428144266601</v>
      </c>
      <c r="BK1586" s="9">
        <v>69.752109449435267</v>
      </c>
      <c r="BL1586" s="9">
        <v>68.624020423796907</v>
      </c>
      <c r="BM1586" s="9">
        <f ca="1"/>
        <v>68.931840527093243</v>
      </c>
      <c r="BN1586" s="9">
        <v>71.431209762600531</v>
      </c>
    </row>
    <row r="1587" spans="1:66" x14ac:dyDescent="0.25">
      <c r="A1587" s="6">
        <v>44</v>
      </c>
      <c r="B1587" s="7" t="b">
        <v>1</v>
      </c>
      <c r="U1587" s="9"/>
      <c r="V1587" s="9"/>
      <c r="W1587" s="10"/>
      <c r="X1587" s="20"/>
      <c r="Y1587" s="20"/>
      <c r="Z1587" s="20"/>
      <c r="AA1587" s="20"/>
      <c r="AB1587" s="20"/>
      <c r="AC1587" s="20"/>
      <c r="AD1587" s="20"/>
      <c r="AE1587" s="20"/>
      <c r="AG1587" s="9"/>
      <c r="AH1587" s="9"/>
      <c r="AI1587" s="10"/>
      <c r="AJ1587" s="20"/>
      <c r="AK1587" s="20"/>
      <c r="AL1587" s="20"/>
      <c r="AM1587" s="20"/>
      <c r="AN1587" s="20"/>
      <c r="AO1587" s="20"/>
      <c r="AP1587" s="20"/>
      <c r="AQ1587" s="20"/>
      <c r="AS1587" s="9"/>
      <c r="AT1587" s="9"/>
      <c r="AU1587" s="10"/>
      <c r="AV1587" s="20"/>
      <c r="AW1587" s="20"/>
      <c r="AX1587" s="20"/>
      <c r="AY1587" s="20"/>
      <c r="AZ1587" s="20"/>
      <c r="BA1587" s="20"/>
      <c r="BB1587" s="20"/>
      <c r="BC1587" s="20"/>
      <c r="BE1587" s="20">
        <v>0.54047131147540983</v>
      </c>
      <c r="BF1587" s="9">
        <v>72.8</v>
      </c>
      <c r="BG1587" s="9">
        <v>70.192758228935674</v>
      </c>
      <c r="BH1587" s="9">
        <v>69.546059581295921</v>
      </c>
      <c r="BI1587" s="9">
        <v>53.826115956082894</v>
      </c>
      <c r="BJ1587" s="9">
        <v>71.226901981565291</v>
      </c>
      <c r="BK1587" s="9">
        <v>69.760707602772527</v>
      </c>
      <c r="BL1587" s="9">
        <v>68.634254886016734</v>
      </c>
      <c r="BM1587" s="9">
        <f ca="1"/>
        <v>68.939116344679334</v>
      </c>
      <c r="BN1587" s="9">
        <v>71.440258347200754</v>
      </c>
    </row>
    <row r="1588" spans="1:66" x14ac:dyDescent="0.25">
      <c r="A1588" s="6">
        <v>43.5</v>
      </c>
      <c r="B1588" s="7" t="b">
        <v>1</v>
      </c>
      <c r="U1588" s="9"/>
      <c r="V1588" s="9"/>
      <c r="W1588" s="10"/>
      <c r="X1588" s="20"/>
      <c r="Y1588" s="20"/>
      <c r="Z1588" s="20"/>
      <c r="AA1588" s="20"/>
      <c r="AB1588" s="20"/>
      <c r="AC1588" s="20"/>
      <c r="AD1588" s="20"/>
      <c r="AE1588" s="20"/>
      <c r="AG1588" s="9"/>
      <c r="AH1588" s="9"/>
      <c r="AI1588" s="10"/>
      <c r="AJ1588" s="20"/>
      <c r="AK1588" s="20"/>
      <c r="AL1588" s="20"/>
      <c r="AM1588" s="20"/>
      <c r="AN1588" s="20"/>
      <c r="AO1588" s="20"/>
      <c r="AP1588" s="20"/>
      <c r="AQ1588" s="20"/>
      <c r="AS1588" s="9"/>
      <c r="AT1588" s="9"/>
      <c r="AU1588" s="10"/>
      <c r="AV1588" s="20"/>
      <c r="AW1588" s="20"/>
      <c r="AX1588" s="20"/>
      <c r="AY1588" s="20"/>
      <c r="AZ1588" s="20"/>
      <c r="BA1588" s="20"/>
      <c r="BB1588" s="20"/>
      <c r="BC1588" s="20"/>
      <c r="BE1588" s="20">
        <v>0.5408128415300546</v>
      </c>
      <c r="BF1588" s="9">
        <v>72.8</v>
      </c>
      <c r="BG1588" s="9">
        <v>70.200954073222974</v>
      </c>
      <c r="BH1588" s="9">
        <v>69.554861505813733</v>
      </c>
      <c r="BI1588" s="9">
        <v>53.877584309155637</v>
      </c>
      <c r="BJ1588" s="9">
        <v>71.23437501398368</v>
      </c>
      <c r="BK1588" s="9">
        <v>69.769307214244307</v>
      </c>
      <c r="BL1588" s="9">
        <v>68.644486115109743</v>
      </c>
      <c r="BM1588" s="9">
        <f ca="1"/>
        <v>68.946392100978159</v>
      </c>
      <c r="BN1588" s="9">
        <v>71.449306107740597</v>
      </c>
    </row>
    <row r="1589" spans="1:66" x14ac:dyDescent="0.25">
      <c r="A1589" s="6">
        <v>43.1</v>
      </c>
      <c r="B1589" s="7" t="b">
        <v>1</v>
      </c>
      <c r="U1589" s="9"/>
      <c r="V1589" s="9"/>
      <c r="W1589" s="10"/>
      <c r="X1589" s="20"/>
      <c r="Y1589" s="20"/>
      <c r="Z1589" s="20"/>
      <c r="AA1589" s="20"/>
      <c r="AB1589" s="20"/>
      <c r="AC1589" s="20"/>
      <c r="AD1589" s="20"/>
      <c r="AE1589" s="20"/>
      <c r="AG1589" s="9"/>
      <c r="AH1589" s="9"/>
      <c r="AI1589" s="10"/>
      <c r="AJ1589" s="20"/>
      <c r="AK1589" s="20"/>
      <c r="AL1589" s="20"/>
      <c r="AM1589" s="20"/>
      <c r="AN1589" s="20"/>
      <c r="AO1589" s="20"/>
      <c r="AP1589" s="20"/>
      <c r="AQ1589" s="20"/>
      <c r="AS1589" s="9"/>
      <c r="AT1589" s="9"/>
      <c r="AU1589" s="10"/>
      <c r="AV1589" s="20"/>
      <c r="AW1589" s="20"/>
      <c r="AX1589" s="20"/>
      <c r="AY1589" s="20"/>
      <c r="AZ1589" s="20"/>
      <c r="BA1589" s="20"/>
      <c r="BB1589" s="20"/>
      <c r="BC1589" s="20"/>
      <c r="BE1589" s="20">
        <v>0.54115437158469948</v>
      </c>
      <c r="BF1589" s="9">
        <v>72.8</v>
      </c>
      <c r="BG1589" s="9">
        <v>70.209150640378056</v>
      </c>
      <c r="BH1589" s="9">
        <v>69.563665320796304</v>
      </c>
      <c r="BI1589" s="9">
        <v>53.929090957137504</v>
      </c>
      <c r="BJ1589" s="9">
        <v>71.241847247088359</v>
      </c>
      <c r="BK1589" s="9">
        <v>69.777908290559552</v>
      </c>
      <c r="BL1589" s="9">
        <v>68.654714114138073</v>
      </c>
      <c r="BM1589" s="9">
        <f ca="1"/>
        <v>68.953667800447462</v>
      </c>
      <c r="BN1589" s="9">
        <v>71.458353048938704</v>
      </c>
    </row>
    <row r="1590" spans="1:66" x14ac:dyDescent="0.25">
      <c r="A1590" s="6">
        <v>75</v>
      </c>
      <c r="B1590" s="7" t="b">
        <v>1</v>
      </c>
      <c r="U1590" s="9"/>
      <c r="V1590" s="9"/>
      <c r="W1590" s="10"/>
      <c r="X1590" s="20"/>
      <c r="Y1590" s="20"/>
      <c r="Z1590" s="20"/>
      <c r="AA1590" s="20"/>
      <c r="AB1590" s="20"/>
      <c r="AC1590" s="20"/>
      <c r="AD1590" s="20"/>
      <c r="AE1590" s="20"/>
      <c r="AG1590" s="9"/>
      <c r="AH1590" s="9"/>
      <c r="AI1590" s="10"/>
      <c r="AJ1590" s="20"/>
      <c r="AK1590" s="20"/>
      <c r="AL1590" s="20"/>
      <c r="AM1590" s="20"/>
      <c r="AN1590" s="20"/>
      <c r="AO1590" s="20"/>
      <c r="AP1590" s="20"/>
      <c r="AQ1590" s="20"/>
      <c r="AS1590" s="9"/>
      <c r="AT1590" s="9"/>
      <c r="AU1590" s="10"/>
      <c r="AV1590" s="20"/>
      <c r="AW1590" s="20"/>
      <c r="AX1590" s="20"/>
      <c r="AY1590" s="20"/>
      <c r="AZ1590" s="20"/>
      <c r="BA1590" s="20"/>
      <c r="BB1590" s="20"/>
      <c r="BC1590" s="20"/>
      <c r="BE1590" s="20">
        <v>0.54149590163934425</v>
      </c>
      <c r="BF1590" s="9">
        <v>72.8</v>
      </c>
      <c r="BG1590" s="9">
        <v>70.217347936600632</v>
      </c>
      <c r="BH1590" s="9">
        <v>69.572471033339795</v>
      </c>
      <c r="BI1590" s="9">
        <v>53.980635957057345</v>
      </c>
      <c r="BJ1590" s="9">
        <v>71.249318686445179</v>
      </c>
      <c r="BK1590" s="9">
        <v>69.78651083843333</v>
      </c>
      <c r="BL1590" s="9">
        <v>68.664938886159064</v>
      </c>
      <c r="BM1590" s="9">
        <f ca="1"/>
        <v>68.960943447545915</v>
      </c>
      <c r="BN1590" s="9">
        <v>71.467399175512938</v>
      </c>
    </row>
    <row r="1591" spans="1:66" x14ac:dyDescent="0.25">
      <c r="A1591" s="6">
        <v>74.8</v>
      </c>
      <c r="B1591" s="7" t="b">
        <v>1</v>
      </c>
      <c r="U1591" s="9"/>
      <c r="V1591" s="9"/>
      <c r="W1591" s="10"/>
      <c r="X1591" s="20"/>
      <c r="Y1591" s="20"/>
      <c r="Z1591" s="20"/>
      <c r="AA1591" s="20"/>
      <c r="AB1591" s="20"/>
      <c r="AC1591" s="20"/>
      <c r="AD1591" s="20"/>
      <c r="AE1591" s="20"/>
      <c r="AG1591" s="9"/>
      <c r="AH1591" s="9"/>
      <c r="AI1591" s="10"/>
      <c r="AJ1591" s="20"/>
      <c r="AK1591" s="20"/>
      <c r="AL1591" s="20"/>
      <c r="AM1591" s="20"/>
      <c r="AN1591" s="20"/>
      <c r="AO1591" s="20"/>
      <c r="AP1591" s="20"/>
      <c r="AQ1591" s="20"/>
      <c r="AS1591" s="9"/>
      <c r="AT1591" s="9"/>
      <c r="AU1591" s="10"/>
      <c r="AV1591" s="20"/>
      <c r="AW1591" s="20"/>
      <c r="AX1591" s="20"/>
      <c r="AY1591" s="20"/>
      <c r="AZ1591" s="20"/>
      <c r="BA1591" s="20"/>
      <c r="BB1591" s="20"/>
      <c r="BC1591" s="20"/>
      <c r="BE1591" s="20">
        <v>0.54183743169398912</v>
      </c>
      <c r="BF1591" s="9">
        <v>72.8</v>
      </c>
      <c r="BG1591" s="9">
        <v>70.225545968094281</v>
      </c>
      <c r="BH1591" s="9">
        <v>69.581278650547915</v>
      </c>
      <c r="BI1591" s="9">
        <v>54.032219366071615</v>
      </c>
      <c r="BJ1591" s="9">
        <v>71.256789337619352</v>
      </c>
      <c r="BK1591" s="9">
        <v>69.795114864586878</v>
      </c>
      <c r="BL1591" s="9">
        <v>68.675160434225205</v>
      </c>
      <c r="BM1591" s="9">
        <f ca="1"/>
        <v>68.968219046733211</v>
      </c>
      <c r="BN1591" s="9">
        <v>71.47644449218032</v>
      </c>
    </row>
    <row r="1592" spans="1:66" x14ac:dyDescent="0.25">
      <c r="A1592" s="6">
        <v>74.599999999999994</v>
      </c>
      <c r="B1592" s="7" t="b">
        <v>1</v>
      </c>
      <c r="U1592" s="9"/>
      <c r="V1592" s="9"/>
      <c r="W1592" s="10"/>
      <c r="X1592" s="20"/>
      <c r="Y1592" s="20"/>
      <c r="Z1592" s="20"/>
      <c r="AA1592" s="20"/>
      <c r="AB1592" s="20"/>
      <c r="AC1592" s="20"/>
      <c r="AD1592" s="20"/>
      <c r="AE1592" s="20"/>
      <c r="AG1592" s="9"/>
      <c r="AH1592" s="9"/>
      <c r="AI1592" s="10"/>
      <c r="AJ1592" s="20"/>
      <c r="AK1592" s="20"/>
      <c r="AL1592" s="20"/>
      <c r="AM1592" s="20"/>
      <c r="AN1592" s="20"/>
      <c r="AO1592" s="20"/>
      <c r="AP1592" s="20"/>
      <c r="AQ1592" s="20"/>
      <c r="AS1592" s="9"/>
      <c r="AT1592" s="9"/>
      <c r="AU1592" s="10"/>
      <c r="AV1592" s="20"/>
      <c r="AW1592" s="20"/>
      <c r="AX1592" s="20"/>
      <c r="AY1592" s="20"/>
      <c r="AZ1592" s="20"/>
      <c r="BA1592" s="20"/>
      <c r="BB1592" s="20"/>
      <c r="BC1592" s="20"/>
      <c r="BE1592" s="20">
        <v>0.54217896174863389</v>
      </c>
      <c r="BF1592" s="9">
        <v>72.8</v>
      </c>
      <c r="BG1592" s="9">
        <v>70.23374474106636</v>
      </c>
      <c r="BH1592" s="9">
        <v>69.590088179532003</v>
      </c>
      <c r="BI1592" s="9">
        <v>54.083841241464533</v>
      </c>
      <c r="BJ1592" s="9">
        <v>71.26425920617541</v>
      </c>
      <c r="BK1592" s="9">
        <v>69.803720375747659</v>
      </c>
      <c r="BL1592" s="9">
        <v>68.685378761384186</v>
      </c>
      <c r="BM1592" s="9">
        <f ca="1"/>
        <v>68.975494602470064</v>
      </c>
      <c r="BN1592" s="9">
        <v>71.485489003657165</v>
      </c>
    </row>
    <row r="1593" spans="1:66" x14ac:dyDescent="0.25">
      <c r="A1593" s="6">
        <v>74.5</v>
      </c>
      <c r="B1593" s="7" t="b">
        <v>1</v>
      </c>
      <c r="U1593" s="9"/>
      <c r="V1593" s="9"/>
      <c r="W1593" s="10"/>
      <c r="X1593" s="20"/>
      <c r="Y1593" s="20"/>
      <c r="Z1593" s="20"/>
      <c r="AA1593" s="20"/>
      <c r="AB1593" s="20"/>
      <c r="AC1593" s="20"/>
      <c r="AD1593" s="20"/>
      <c r="AE1593" s="20"/>
      <c r="AG1593" s="9"/>
      <c r="AH1593" s="9"/>
      <c r="AI1593" s="10"/>
      <c r="AJ1593" s="20"/>
      <c r="AK1593" s="20"/>
      <c r="AL1593" s="20"/>
      <c r="AM1593" s="20"/>
      <c r="AN1593" s="20"/>
      <c r="AO1593" s="20"/>
      <c r="AP1593" s="20"/>
      <c r="AQ1593" s="20"/>
      <c r="AS1593" s="9"/>
      <c r="AT1593" s="9"/>
      <c r="AU1593" s="10"/>
      <c r="AV1593" s="20"/>
      <c r="AW1593" s="20"/>
      <c r="AX1593" s="20"/>
      <c r="AY1593" s="20"/>
      <c r="AZ1593" s="20"/>
      <c r="BA1593" s="20"/>
      <c r="BB1593" s="20"/>
      <c r="BC1593" s="20"/>
      <c r="BE1593" s="20">
        <v>0.54252049180327866</v>
      </c>
      <c r="BF1593" s="9">
        <v>72.8</v>
      </c>
      <c r="BG1593" s="9">
        <v>70.24194426172815</v>
      </c>
      <c r="BH1593" s="9">
        <v>69.598899627411114</v>
      </c>
      <c r="BI1593" s="9">
        <v>54.135501640648627</v>
      </c>
      <c r="BJ1593" s="9">
        <v>71.271728297677242</v>
      </c>
      <c r="BK1593" s="9">
        <v>69.812327378649357</v>
      </c>
      <c r="BL1593" s="9">
        <v>68.695593870678948</v>
      </c>
      <c r="BM1593" s="9">
        <f ca="1"/>
        <v>68.982770119218301</v>
      </c>
      <c r="BN1593" s="9">
        <v>71.494532714659002</v>
      </c>
    </row>
    <row r="1594" spans="1:66" x14ac:dyDescent="0.25">
      <c r="A1594" s="6">
        <v>74.3</v>
      </c>
      <c r="B1594" s="7" t="b">
        <v>1</v>
      </c>
      <c r="U1594" s="9"/>
      <c r="V1594" s="9"/>
      <c r="W1594" s="10"/>
      <c r="X1594" s="20"/>
      <c r="Y1594" s="20"/>
      <c r="Z1594" s="20"/>
      <c r="AA1594" s="20"/>
      <c r="AB1594" s="20"/>
      <c r="AC1594" s="20"/>
      <c r="AD1594" s="20"/>
      <c r="AE1594" s="20"/>
      <c r="AG1594" s="9"/>
      <c r="AH1594" s="9"/>
      <c r="AI1594" s="10"/>
      <c r="AJ1594" s="20"/>
      <c r="AK1594" s="20"/>
      <c r="AL1594" s="20"/>
      <c r="AM1594" s="20"/>
      <c r="AN1594" s="20"/>
      <c r="AO1594" s="20"/>
      <c r="AP1594" s="20"/>
      <c r="AQ1594" s="20"/>
      <c r="AS1594" s="9"/>
      <c r="AT1594" s="9"/>
      <c r="AU1594" s="10"/>
      <c r="AV1594" s="20"/>
      <c r="AW1594" s="20"/>
      <c r="AX1594" s="20"/>
      <c r="AY1594" s="20"/>
      <c r="AZ1594" s="20"/>
      <c r="BA1594" s="20"/>
      <c r="BB1594" s="20"/>
      <c r="BC1594" s="20"/>
      <c r="BE1594" s="20">
        <v>0.54286202185792354</v>
      </c>
      <c r="BF1594" s="9">
        <v>72.8</v>
      </c>
      <c r="BG1594" s="9">
        <v>70.250144536294869</v>
      </c>
      <c r="BH1594" s="9">
        <v>69.607713001311978</v>
      </c>
      <c r="BI1594" s="9">
        <v>54.187200621165076</v>
      </c>
      <c r="BJ1594" s="9">
        <v>71.279196617688214</v>
      </c>
      <c r="BK1594" s="9">
        <v>69.820935880031925</v>
      </c>
      <c r="BL1594" s="9">
        <v>68.705805765147545</v>
      </c>
      <c r="BM1594" s="9">
        <f ca="1"/>
        <v>68.990045601440769</v>
      </c>
      <c r="BN1594" s="9">
        <v>71.503575629900666</v>
      </c>
    </row>
    <row r="1595" spans="1:66" x14ac:dyDescent="0.25">
      <c r="A1595" s="6">
        <v>74.099999999999994</v>
      </c>
      <c r="B1595" s="7" t="b">
        <v>1</v>
      </c>
      <c r="U1595" s="9"/>
      <c r="V1595" s="9"/>
      <c r="W1595" s="10"/>
      <c r="X1595" s="20"/>
      <c r="Y1595" s="20"/>
      <c r="Z1595" s="20"/>
      <c r="AA1595" s="20"/>
      <c r="AB1595" s="20"/>
      <c r="AC1595" s="20"/>
      <c r="AD1595" s="20"/>
      <c r="AE1595" s="20"/>
      <c r="AG1595" s="9"/>
      <c r="AH1595" s="9"/>
      <c r="AI1595" s="10"/>
      <c r="AJ1595" s="20"/>
      <c r="AK1595" s="20"/>
      <c r="AL1595" s="20"/>
      <c r="AM1595" s="20"/>
      <c r="AN1595" s="20"/>
      <c r="AO1595" s="20"/>
      <c r="AP1595" s="20"/>
      <c r="AQ1595" s="20"/>
      <c r="AS1595" s="9"/>
      <c r="AT1595" s="9"/>
      <c r="AU1595" s="10"/>
      <c r="AV1595" s="20"/>
      <c r="AW1595" s="20"/>
      <c r="AX1595" s="20"/>
      <c r="AY1595" s="20"/>
      <c r="AZ1595" s="20"/>
      <c r="BA1595" s="20"/>
      <c r="BB1595" s="20"/>
      <c r="BC1595" s="20"/>
      <c r="BE1595" s="20">
        <v>0.54320355191256831</v>
      </c>
      <c r="BF1595" s="9">
        <v>72.8</v>
      </c>
      <c r="BG1595" s="9">
        <v>70.258345570985625</v>
      </c>
      <c r="BH1595" s="9">
        <v>69.616528308369084</v>
      </c>
      <c r="BI1595" s="9">
        <v>54.238938240683986</v>
      </c>
      <c r="BJ1595" s="9">
        <v>71.286664171771037</v>
      </c>
      <c r="BK1595" s="9">
        <v>69.829545886641668</v>
      </c>
      <c r="BL1595" s="9">
        <v>68.716014447823355</v>
      </c>
      <c r="BM1595" s="9">
        <f ca="1"/>
        <v>68.997321053601425</v>
      </c>
      <c r="BN1595" s="9">
        <v>71.512617754096311</v>
      </c>
    </row>
    <row r="1596" spans="1:66" x14ac:dyDescent="0.25">
      <c r="A1596" s="6">
        <v>74</v>
      </c>
      <c r="B1596" s="7" t="b">
        <v>1</v>
      </c>
      <c r="U1596" s="9"/>
      <c r="V1596" s="9"/>
      <c r="W1596" s="10"/>
      <c r="X1596" s="20"/>
      <c r="Y1596" s="20"/>
      <c r="Z1596" s="20"/>
      <c r="AA1596" s="20"/>
      <c r="AB1596" s="20"/>
      <c r="AC1596" s="20"/>
      <c r="AD1596" s="20"/>
      <c r="AE1596" s="20"/>
      <c r="AG1596" s="9"/>
      <c r="AH1596" s="9"/>
      <c r="AI1596" s="10"/>
      <c r="AJ1596" s="20"/>
      <c r="AK1596" s="20"/>
      <c r="AL1596" s="20"/>
      <c r="AM1596" s="20"/>
      <c r="AN1596" s="20"/>
      <c r="AO1596" s="20"/>
      <c r="AP1596" s="20"/>
      <c r="AQ1596" s="20"/>
      <c r="AS1596" s="9"/>
      <c r="AT1596" s="9"/>
      <c r="AU1596" s="10"/>
      <c r="AV1596" s="20"/>
      <c r="AW1596" s="20"/>
      <c r="AX1596" s="20"/>
      <c r="AY1596" s="20"/>
      <c r="AZ1596" s="20"/>
      <c r="BA1596" s="20"/>
      <c r="BB1596" s="20"/>
      <c r="BC1596" s="20"/>
      <c r="BE1596" s="20">
        <v>0.54354508196721307</v>
      </c>
      <c r="BF1596" s="9">
        <v>72.8</v>
      </c>
      <c r="BG1596" s="9">
        <v>70.266547372023552</v>
      </c>
      <c r="BH1596" s="9">
        <v>69.625345555724763</v>
      </c>
      <c r="BI1596" s="9">
        <v>54.290714557004947</v>
      </c>
      <c r="BJ1596" s="9">
        <v>71.294130965487952</v>
      </c>
      <c r="BK1596" s="9">
        <v>69.838157405231215</v>
      </c>
      <c r="BL1596" s="9">
        <v>68.726219921734923</v>
      </c>
      <c r="BM1596" s="9">
        <f ca="1"/>
        <v>69.004596480165333</v>
      </c>
      <c r="BN1596" s="9">
        <v>71.521659091959322</v>
      </c>
    </row>
    <row r="1597" spans="1:66" x14ac:dyDescent="0.25">
      <c r="A1597" s="6">
        <v>73.8</v>
      </c>
      <c r="B1597" s="7" t="b">
        <v>1</v>
      </c>
      <c r="U1597" s="9"/>
      <c r="V1597" s="9"/>
      <c r="W1597" s="10"/>
      <c r="X1597" s="20"/>
      <c r="Y1597" s="20"/>
      <c r="Z1597" s="20"/>
      <c r="AA1597" s="20"/>
      <c r="AB1597" s="20"/>
      <c r="AC1597" s="20"/>
      <c r="AD1597" s="20"/>
      <c r="AE1597" s="20"/>
      <c r="AG1597" s="9"/>
      <c r="AH1597" s="9"/>
      <c r="AI1597" s="10"/>
      <c r="AJ1597" s="20"/>
      <c r="AK1597" s="20"/>
      <c r="AL1597" s="20"/>
      <c r="AM1597" s="20"/>
      <c r="AN1597" s="20"/>
      <c r="AO1597" s="20"/>
      <c r="AP1597" s="20"/>
      <c r="AQ1597" s="20"/>
      <c r="AS1597" s="9"/>
      <c r="AT1597" s="9"/>
      <c r="AU1597" s="10"/>
      <c r="AV1597" s="20"/>
      <c r="AW1597" s="20"/>
      <c r="AX1597" s="20"/>
      <c r="AY1597" s="20"/>
      <c r="AZ1597" s="20"/>
      <c r="BA1597" s="20"/>
      <c r="BB1597" s="20"/>
      <c r="BC1597" s="20"/>
      <c r="BE1597" s="20">
        <v>0.54388661202185795</v>
      </c>
      <c r="BF1597" s="9">
        <v>72.8</v>
      </c>
      <c r="BG1597" s="9">
        <v>70.274749945635804</v>
      </c>
      <c r="BH1597" s="9">
        <v>69.634164750529081</v>
      </c>
      <c r="BI1597" s="9">
        <v>54.342529628057328</v>
      </c>
      <c r="BJ1597" s="9">
        <v>71.301597004400676</v>
      </c>
      <c r="BK1597" s="9">
        <v>69.846770442559645</v>
      </c>
      <c r="BL1597" s="9">
        <v>68.736422189906051</v>
      </c>
      <c r="BM1597" s="9">
        <f ca="1"/>
        <v>69.011871885598751</v>
      </c>
      <c r="BN1597" s="9">
        <v>71.530699648202557</v>
      </c>
    </row>
    <row r="1598" spans="1:66" x14ac:dyDescent="0.25">
      <c r="A1598" s="6">
        <v>73.7</v>
      </c>
      <c r="B1598" s="7" t="b">
        <v>1</v>
      </c>
      <c r="U1598" s="9"/>
      <c r="V1598" s="9"/>
      <c r="W1598" s="10"/>
      <c r="X1598" s="20"/>
      <c r="Y1598" s="20"/>
      <c r="Z1598" s="20"/>
      <c r="AA1598" s="20"/>
      <c r="AB1598" s="20"/>
      <c r="AC1598" s="20"/>
      <c r="AD1598" s="20"/>
      <c r="AE1598" s="20"/>
      <c r="AG1598" s="9"/>
      <c r="AH1598" s="9"/>
      <c r="AI1598" s="10"/>
      <c r="AJ1598" s="20"/>
      <c r="AK1598" s="20"/>
      <c r="AL1598" s="20"/>
      <c r="AM1598" s="20"/>
      <c r="AN1598" s="20"/>
      <c r="AO1598" s="20"/>
      <c r="AP1598" s="20"/>
      <c r="AQ1598" s="20"/>
      <c r="AS1598" s="9"/>
      <c r="AT1598" s="9"/>
      <c r="AU1598" s="10"/>
      <c r="AV1598" s="20"/>
      <c r="AW1598" s="20"/>
      <c r="AX1598" s="20"/>
      <c r="AY1598" s="20"/>
      <c r="AZ1598" s="20"/>
      <c r="BA1598" s="20"/>
      <c r="BB1598" s="20"/>
      <c r="BC1598" s="20"/>
      <c r="BE1598" s="20">
        <v>0.54422814207650272</v>
      </c>
      <c r="BF1598" s="9">
        <v>72.8</v>
      </c>
      <c r="BG1598" s="9">
        <v>70.282953298053556</v>
      </c>
      <c r="BH1598" s="9">
        <v>69.642985899940058</v>
      </c>
      <c r="BI1598" s="9">
        <v>54.394383511900628</v>
      </c>
      <c r="BJ1598" s="9">
        <v>71.309062294070429</v>
      </c>
      <c r="BK1598" s="9">
        <v>69.855385005392407</v>
      </c>
      <c r="BL1598" s="9">
        <v>68.746621255355805</v>
      </c>
      <c r="BM1598" s="9">
        <f ca="1"/>
        <v>69.019147274369018</v>
      </c>
      <c r="BN1598" s="9">
        <v>71.539739427538109</v>
      </c>
    </row>
    <row r="1599" spans="1:66" x14ac:dyDescent="0.25">
      <c r="A1599" s="6">
        <v>73.599999999999994</v>
      </c>
      <c r="B1599" s="7" t="b">
        <v>1</v>
      </c>
      <c r="U1599" s="9"/>
      <c r="V1599" s="9"/>
      <c r="W1599" s="10"/>
      <c r="X1599" s="20"/>
      <c r="Y1599" s="20"/>
      <c r="Z1599" s="20"/>
      <c r="AA1599" s="20"/>
      <c r="AB1599" s="20"/>
      <c r="AC1599" s="20"/>
      <c r="AD1599" s="20"/>
      <c r="AE1599" s="20"/>
      <c r="AG1599" s="9"/>
      <c r="AH1599" s="9"/>
      <c r="AI1599" s="10"/>
      <c r="AJ1599" s="20"/>
      <c r="AK1599" s="20"/>
      <c r="AL1599" s="20"/>
      <c r="AM1599" s="20"/>
      <c r="AN1599" s="20"/>
      <c r="AO1599" s="20"/>
      <c r="AP1599" s="20"/>
      <c r="AQ1599" s="20"/>
      <c r="AS1599" s="9"/>
      <c r="AT1599" s="9"/>
      <c r="AU1599" s="10"/>
      <c r="AV1599" s="20"/>
      <c r="AW1599" s="20"/>
      <c r="AX1599" s="20"/>
      <c r="AY1599" s="20"/>
      <c r="AZ1599" s="20"/>
      <c r="BA1599" s="20"/>
      <c r="BB1599" s="20"/>
      <c r="BC1599" s="20"/>
      <c r="BE1599" s="20">
        <v>0.54456967213114749</v>
      </c>
      <c r="BF1599" s="9">
        <v>72.8</v>
      </c>
      <c r="BG1599" s="9">
        <v>70.291157435512119</v>
      </c>
      <c r="BH1599" s="9">
        <v>69.651809011123575</v>
      </c>
      <c r="BI1599" s="9">
        <v>54.446276266724958</v>
      </c>
      <c r="BJ1599" s="9">
        <v>71.316526840057989</v>
      </c>
      <c r="BK1599" s="9">
        <v>69.86400110050144</v>
      </c>
      <c r="BL1599" s="9">
        <v>68.756817121098521</v>
      </c>
      <c r="BM1599" s="9">
        <f ca="1"/>
        <v>69.026422650944752</v>
      </c>
      <c r="BN1599" s="9">
        <v>71.548778434677558</v>
      </c>
    </row>
    <row r="1600" spans="1:66" x14ac:dyDescent="0.25">
      <c r="A1600" s="6">
        <v>73.400000000000006</v>
      </c>
      <c r="B1600" s="7" t="b">
        <v>1</v>
      </c>
      <c r="U1600" s="9"/>
      <c r="V1600" s="9"/>
      <c r="W1600" s="10"/>
      <c r="X1600" s="20"/>
      <c r="Y1600" s="20"/>
      <c r="Z1600" s="20"/>
      <c r="AA1600" s="20"/>
      <c r="AB1600" s="20"/>
      <c r="AC1600" s="20"/>
      <c r="AD1600" s="20"/>
      <c r="AE1600" s="20"/>
      <c r="AG1600" s="9"/>
      <c r="AH1600" s="9"/>
      <c r="AI1600" s="10"/>
      <c r="AJ1600" s="20"/>
      <c r="AK1600" s="20"/>
      <c r="AL1600" s="20"/>
      <c r="AM1600" s="20"/>
      <c r="AN1600" s="20"/>
      <c r="AO1600" s="20"/>
      <c r="AP1600" s="20"/>
      <c r="AQ1600" s="20"/>
      <c r="AS1600" s="9"/>
      <c r="AT1600" s="9"/>
      <c r="AU1600" s="10"/>
      <c r="AV1600" s="20"/>
      <c r="AW1600" s="20"/>
      <c r="AX1600" s="20"/>
      <c r="AY1600" s="20"/>
      <c r="AZ1600" s="20"/>
      <c r="BA1600" s="20"/>
      <c r="BB1600" s="20"/>
      <c r="BC1600" s="20"/>
      <c r="BE1600" s="20">
        <v>0.54491120218579236</v>
      </c>
      <c r="BF1600" s="9">
        <v>72.8</v>
      </c>
      <c r="BG1600" s="9">
        <v>70.299362364250868</v>
      </c>
      <c r="BH1600" s="9">
        <v>69.660634091253613</v>
      </c>
      <c r="BI1600" s="9">
        <v>54.498207950851395</v>
      </c>
      <c r="BJ1600" s="9">
        <v>71.323990647923708</v>
      </c>
      <c r="BK1600" s="9">
        <v>69.872618734665252</v>
      </c>
      <c r="BL1600" s="9">
        <v>68.767009790143788</v>
      </c>
      <c r="BM1600" s="9">
        <f ca="1"/>
        <v>69.033698019795722</v>
      </c>
      <c r="BN1600" s="9">
        <v>71.557816674331832</v>
      </c>
    </row>
    <row r="1601" spans="1:66" x14ac:dyDescent="0.25">
      <c r="A1601" s="6">
        <v>73.2</v>
      </c>
      <c r="B1601" s="7" t="b">
        <v>1</v>
      </c>
      <c r="U1601" s="9"/>
      <c r="V1601" s="9"/>
      <c r="W1601" s="10"/>
      <c r="X1601" s="20"/>
      <c r="Y1601" s="20"/>
      <c r="Z1601" s="20"/>
      <c r="AA1601" s="20"/>
      <c r="AB1601" s="20"/>
      <c r="AC1601" s="20"/>
      <c r="AD1601" s="20"/>
      <c r="AE1601" s="20"/>
      <c r="AG1601" s="9"/>
      <c r="AH1601" s="9"/>
      <c r="AI1601" s="10"/>
      <c r="AJ1601" s="20"/>
      <c r="AK1601" s="20"/>
      <c r="AL1601" s="20"/>
      <c r="AM1601" s="20"/>
      <c r="AN1601" s="20"/>
      <c r="AO1601" s="20"/>
      <c r="AP1601" s="20"/>
      <c r="AQ1601" s="20"/>
      <c r="AS1601" s="9"/>
      <c r="AT1601" s="9"/>
      <c r="AU1601" s="10"/>
      <c r="AV1601" s="20"/>
      <c r="AW1601" s="20"/>
      <c r="AX1601" s="20"/>
      <c r="AY1601" s="20"/>
      <c r="AZ1601" s="20"/>
      <c r="BA1601" s="20"/>
      <c r="BB1601" s="20"/>
      <c r="BC1601" s="20"/>
      <c r="BE1601" s="20">
        <v>0.54525273224043713</v>
      </c>
      <c r="BF1601" s="9">
        <v>72.8</v>
      </c>
      <c r="BG1601" s="9">
        <v>70.307568090513385</v>
      </c>
      <c r="BH1601" s="9">
        <v>69.669461147511953</v>
      </c>
      <c r="BI1601" s="9">
        <v>54.550178622732325</v>
      </c>
      <c r="BJ1601" s="9">
        <v>71.331453723227568</v>
      </c>
      <c r="BK1601" s="9">
        <v>69.881237914668802</v>
      </c>
      <c r="BL1601" s="9">
        <v>68.777199265496506</v>
      </c>
      <c r="BM1601" s="9">
        <f ca="1"/>
        <v>69.040973385392888</v>
      </c>
      <c r="BN1601" s="9">
        <v>71.566854151211288</v>
      </c>
    </row>
    <row r="1602" spans="1:66" x14ac:dyDescent="0.25">
      <c r="A1602" s="6">
        <v>73.099999999999994</v>
      </c>
      <c r="B1602" s="7" t="b">
        <v>1</v>
      </c>
      <c r="U1602" s="9"/>
      <c r="V1602" s="9"/>
      <c r="W1602" s="10"/>
      <c r="X1602" s="20"/>
      <c r="Y1602" s="20"/>
      <c r="Z1602" s="20"/>
      <c r="AA1602" s="20"/>
      <c r="AB1602" s="20"/>
      <c r="AC1602" s="20"/>
      <c r="AD1602" s="20"/>
      <c r="AE1602" s="20"/>
      <c r="AG1602" s="9"/>
      <c r="AH1602" s="9"/>
      <c r="AI1602" s="10"/>
      <c r="AJ1602" s="20"/>
      <c r="AK1602" s="20"/>
      <c r="AL1602" s="20"/>
      <c r="AM1602" s="20"/>
      <c r="AN1602" s="20"/>
      <c r="AO1602" s="20"/>
      <c r="AP1602" s="20"/>
      <c r="AQ1602" s="20"/>
      <c r="AS1602" s="9"/>
      <c r="AT1602" s="9"/>
      <c r="AU1602" s="10"/>
      <c r="AV1602" s="20"/>
      <c r="AW1602" s="20"/>
      <c r="AX1602" s="20"/>
      <c r="AY1602" s="20"/>
      <c r="AZ1602" s="20"/>
      <c r="BA1602" s="20"/>
      <c r="BB1602" s="20"/>
      <c r="BC1602" s="20"/>
      <c r="BE1602" s="20">
        <v>0.54559426229508201</v>
      </c>
      <c r="BF1602" s="9">
        <v>72.900000000000006</v>
      </c>
      <c r="BG1602" s="9">
        <v>70.315774620547401</v>
      </c>
      <c r="BH1602" s="9">
        <v>69.678290187088592</v>
      </c>
      <c r="BI1602" s="9">
        <v>54.602188340951948</v>
      </c>
      <c r="BJ1602" s="9">
        <v>71.338916071529141</v>
      </c>
      <c r="BK1602" s="9">
        <v>69.889858647303711</v>
      </c>
      <c r="BL1602" s="9">
        <v>68.787385550156856</v>
      </c>
      <c r="BM1602" s="9">
        <f ca="1"/>
        <v>69.048248752208593</v>
      </c>
      <c r="BN1602" s="9">
        <v>71.575890870025759</v>
      </c>
    </row>
    <row r="1603" spans="1:66" x14ac:dyDescent="0.25">
      <c r="A1603" s="6">
        <v>72.900000000000006</v>
      </c>
      <c r="B1603" s="7" t="b">
        <v>1</v>
      </c>
      <c r="U1603" s="9"/>
      <c r="V1603" s="9"/>
      <c r="W1603" s="10"/>
      <c r="X1603" s="20"/>
      <c r="Y1603" s="20"/>
      <c r="Z1603" s="20"/>
      <c r="AA1603" s="20"/>
      <c r="AB1603" s="20"/>
      <c r="AC1603" s="20"/>
      <c r="AD1603" s="20"/>
      <c r="AE1603" s="20"/>
      <c r="AG1603" s="9"/>
      <c r="AH1603" s="9"/>
      <c r="AI1603" s="10"/>
      <c r="AJ1603" s="20"/>
      <c r="AK1603" s="20"/>
      <c r="AL1603" s="20"/>
      <c r="AM1603" s="20"/>
      <c r="AN1603" s="20"/>
      <c r="AO1603" s="20"/>
      <c r="AP1603" s="20"/>
      <c r="AQ1603" s="20"/>
      <c r="AS1603" s="9"/>
      <c r="AT1603" s="9"/>
      <c r="AU1603" s="10"/>
      <c r="AV1603" s="20"/>
      <c r="AW1603" s="20"/>
      <c r="AX1603" s="20"/>
      <c r="AY1603" s="20"/>
      <c r="AZ1603" s="20"/>
      <c r="BA1603" s="20"/>
      <c r="BB1603" s="20"/>
      <c r="BC1603" s="20"/>
      <c r="BE1603" s="20">
        <v>0.54593579234972678</v>
      </c>
      <c r="BF1603" s="9">
        <v>72.900000000000006</v>
      </c>
      <c r="BG1603" s="9">
        <v>70.323981960604883</v>
      </c>
      <c r="BH1603" s="9">
        <v>69.687121217181513</v>
      </c>
      <c r="BI1603" s="9">
        <v>54.654237164226522</v>
      </c>
      <c r="BJ1603" s="9">
        <v>71.346377698387698</v>
      </c>
      <c r="BK1603" s="9">
        <v>69.898480939368199</v>
      </c>
      <c r="BL1603" s="9">
        <v>68.797568647120301</v>
      </c>
      <c r="BM1603" s="9">
        <f ca="1"/>
        <v>69.055524124716285</v>
      </c>
      <c r="BN1603" s="9">
        <v>71.584926835484509</v>
      </c>
    </row>
    <row r="1604" spans="1:66" x14ac:dyDescent="0.25">
      <c r="A1604" s="6">
        <v>72.7</v>
      </c>
      <c r="B1604" s="7" t="b">
        <v>1</v>
      </c>
      <c r="U1604" s="9"/>
      <c r="V1604" s="9"/>
      <c r="W1604" s="10"/>
      <c r="X1604" s="20"/>
      <c r="Y1604" s="20"/>
      <c r="Z1604" s="20"/>
      <c r="AA1604" s="20"/>
      <c r="AB1604" s="20"/>
      <c r="AC1604" s="20"/>
      <c r="AD1604" s="20"/>
      <c r="AE1604" s="20"/>
      <c r="AG1604" s="9"/>
      <c r="AH1604" s="9"/>
      <c r="AI1604" s="10"/>
      <c r="AJ1604" s="20"/>
      <c r="AK1604" s="20"/>
      <c r="AL1604" s="20"/>
      <c r="AM1604" s="20"/>
      <c r="AN1604" s="20"/>
      <c r="AO1604" s="20"/>
      <c r="AP1604" s="20"/>
      <c r="AQ1604" s="20"/>
      <c r="AS1604" s="9"/>
      <c r="AT1604" s="9"/>
      <c r="AU1604" s="10"/>
      <c r="AV1604" s="20"/>
      <c r="AW1604" s="20"/>
      <c r="AX1604" s="20"/>
      <c r="AY1604" s="20"/>
      <c r="AZ1604" s="20"/>
      <c r="BA1604" s="20"/>
      <c r="BB1604" s="20"/>
      <c r="BC1604" s="20"/>
      <c r="BE1604" s="20">
        <v>0.54627732240437155</v>
      </c>
      <c r="BF1604" s="9">
        <v>72.900000000000006</v>
      </c>
      <c r="BG1604" s="9">
        <v>70.332190116942073</v>
      </c>
      <c r="BH1604" s="9">
        <v>69.69595424499677</v>
      </c>
      <c r="BI1604" s="9">
        <v>54.706325151404926</v>
      </c>
      <c r="BJ1604" s="9">
        <v>71.353838609362171</v>
      </c>
      <c r="BK1604" s="9">
        <v>69.907104797667159</v>
      </c>
      <c r="BL1604" s="9">
        <v>68.807748559377671</v>
      </c>
      <c r="BM1604" s="9">
        <f ca="1"/>
        <v>69.062799507390864</v>
      </c>
      <c r="BN1604" s="9">
        <v>71.593962052296334</v>
      </c>
    </row>
    <row r="1605" spans="1:66" x14ac:dyDescent="0.25">
      <c r="A1605" s="6">
        <v>72.400000000000006</v>
      </c>
      <c r="B1605" s="7" t="b">
        <v>1</v>
      </c>
      <c r="U1605" s="9"/>
      <c r="V1605" s="9"/>
      <c r="W1605" s="10"/>
      <c r="X1605" s="20"/>
      <c r="Y1605" s="20"/>
      <c r="Z1605" s="20"/>
      <c r="AA1605" s="20"/>
      <c r="AB1605" s="20"/>
      <c r="AC1605" s="20"/>
      <c r="AD1605" s="20"/>
      <c r="AE1605" s="20"/>
      <c r="AG1605" s="9"/>
      <c r="AH1605" s="9"/>
      <c r="AI1605" s="10"/>
      <c r="AJ1605" s="20"/>
      <c r="AK1605" s="20"/>
      <c r="AL1605" s="20"/>
      <c r="AM1605" s="20"/>
      <c r="AN1605" s="20"/>
      <c r="AO1605" s="20"/>
      <c r="AP1605" s="20"/>
      <c r="AQ1605" s="20"/>
      <c r="AS1605" s="9"/>
      <c r="AT1605" s="9"/>
      <c r="AU1605" s="10"/>
      <c r="AV1605" s="20"/>
      <c r="AW1605" s="20"/>
      <c r="AX1605" s="20"/>
      <c r="AY1605" s="20"/>
      <c r="AZ1605" s="20"/>
      <c r="BA1605" s="20"/>
      <c r="BB1605" s="20"/>
      <c r="BC1605" s="20"/>
      <c r="BE1605" s="20">
        <v>0.54661885245901642</v>
      </c>
      <c r="BF1605" s="9">
        <v>72.900000000000006</v>
      </c>
      <c r="BG1605" s="9">
        <v>70.340399095819478</v>
      </c>
      <c r="BH1605" s="9">
        <v>69.704789277748816</v>
      </c>
      <c r="BI1605" s="9">
        <v>54.758452361468954</v>
      </c>
      <c r="BJ1605" s="9">
        <v>71.361298810011263</v>
      </c>
      <c r="BK1605" s="9">
        <v>69.915730229012183</v>
      </c>
      <c r="BL1605" s="9">
        <v>68.817925289915081</v>
      </c>
      <c r="BM1605" s="9">
        <f ca="1"/>
        <v>69.07007490470842</v>
      </c>
      <c r="BN1605" s="9">
        <v>71.602996525169502</v>
      </c>
    </row>
    <row r="1606" spans="1:66" x14ac:dyDescent="0.25">
      <c r="A1606" s="6">
        <v>78.5</v>
      </c>
      <c r="B1606" s="7" t="b">
        <v>1</v>
      </c>
      <c r="U1606" s="9"/>
      <c r="V1606" s="9"/>
      <c r="W1606" s="10"/>
      <c r="X1606" s="20"/>
      <c r="Y1606" s="20"/>
      <c r="Z1606" s="20"/>
      <c r="AA1606" s="20"/>
      <c r="AB1606" s="20"/>
      <c r="AC1606" s="20"/>
      <c r="AD1606" s="20"/>
      <c r="AE1606" s="20"/>
      <c r="AG1606" s="9"/>
      <c r="AH1606" s="9"/>
      <c r="AI1606" s="10"/>
      <c r="AJ1606" s="20"/>
      <c r="AK1606" s="20"/>
      <c r="AL1606" s="20"/>
      <c r="AM1606" s="20"/>
      <c r="AN1606" s="20"/>
      <c r="AO1606" s="20"/>
      <c r="AP1606" s="20"/>
      <c r="AQ1606" s="20"/>
      <c r="AS1606" s="9"/>
      <c r="AT1606" s="9"/>
      <c r="AU1606" s="10"/>
      <c r="AV1606" s="20"/>
      <c r="AW1606" s="20"/>
      <c r="AX1606" s="20"/>
      <c r="AY1606" s="20"/>
      <c r="AZ1606" s="20"/>
      <c r="BA1606" s="20"/>
      <c r="BB1606" s="20"/>
      <c r="BC1606" s="20"/>
      <c r="BE1606" s="20">
        <v>0.54696038251366119</v>
      </c>
      <c r="BF1606" s="9">
        <v>72.900000000000006</v>
      </c>
      <c r="BG1606" s="9">
        <v>70.348608903501955</v>
      </c>
      <c r="BH1606" s="9">
        <v>69.713626322660076</v>
      </c>
      <c r="BI1606" s="9">
        <v>54.810618853533725</v>
      </c>
      <c r="BJ1606" s="9">
        <v>71.368758305893337</v>
      </c>
      <c r="BK1606" s="9">
        <v>69.924357240221582</v>
      </c>
      <c r="BL1606" s="9">
        <v>68.828098841713995</v>
      </c>
      <c r="BM1606" s="9">
        <f ca="1"/>
        <v>69.077350321146454</v>
      </c>
      <c r="BN1606" s="9">
        <v>71.612030258811814</v>
      </c>
    </row>
    <row r="1607" spans="1:66" x14ac:dyDescent="0.25">
      <c r="A1607" s="6">
        <v>78.2</v>
      </c>
      <c r="B1607" s="7" t="b">
        <v>1</v>
      </c>
      <c r="U1607" s="9"/>
      <c r="V1607" s="9"/>
      <c r="W1607" s="10"/>
      <c r="X1607" s="20"/>
      <c r="Y1607" s="20"/>
      <c r="Z1607" s="20"/>
      <c r="AA1607" s="20"/>
      <c r="AB1607" s="20"/>
      <c r="AC1607" s="20"/>
      <c r="AD1607" s="20"/>
      <c r="AE1607" s="20"/>
      <c r="AG1607" s="9"/>
      <c r="AH1607" s="9"/>
      <c r="AI1607" s="10"/>
      <c r="AJ1607" s="20"/>
      <c r="AK1607" s="20"/>
      <c r="AL1607" s="20"/>
      <c r="AM1607" s="20"/>
      <c r="AN1607" s="20"/>
      <c r="AO1607" s="20"/>
      <c r="AP1607" s="20"/>
      <c r="AQ1607" s="20"/>
      <c r="AS1607" s="9"/>
      <c r="AT1607" s="9"/>
      <c r="AU1607" s="10"/>
      <c r="AV1607" s="20"/>
      <c r="AW1607" s="20"/>
      <c r="AX1607" s="20"/>
      <c r="AY1607" s="20"/>
      <c r="AZ1607" s="20"/>
      <c r="BA1607" s="20"/>
      <c r="BB1607" s="20"/>
      <c r="BC1607" s="20"/>
      <c r="BE1607" s="20">
        <v>0.54730191256830596</v>
      </c>
      <c r="BF1607" s="9">
        <v>72.900000000000006</v>
      </c>
      <c r="BG1607" s="9">
        <v>70.356819546258706</v>
      </c>
      <c r="BH1607" s="9">
        <v>69.722465386961261</v>
      </c>
      <c r="BI1607" s="9">
        <v>54.862824686848114</v>
      </c>
      <c r="BJ1607" s="9">
        <v>71.376217102566642</v>
      </c>
      <c r="BK1607" s="9">
        <v>69.932985838120487</v>
      </c>
      <c r="BL1607" s="9">
        <v>68.838269217751218</v>
      </c>
      <c r="BM1607" s="9">
        <f ca="1"/>
        <v>69.084625761183815</v>
      </c>
      <c r="BN1607" s="9">
        <v>71.621063257930672</v>
      </c>
    </row>
    <row r="1608" spans="1:66" x14ac:dyDescent="0.25">
      <c r="A1608" s="6">
        <v>77.900000000000006</v>
      </c>
      <c r="B1608" s="7" t="b">
        <v>1</v>
      </c>
      <c r="U1608" s="9"/>
      <c r="V1608" s="9"/>
      <c r="W1608" s="10"/>
      <c r="X1608" s="20"/>
      <c r="Y1608" s="20"/>
      <c r="Z1608" s="20"/>
      <c r="AA1608" s="20"/>
      <c r="AB1608" s="20"/>
      <c r="AC1608" s="20"/>
      <c r="AD1608" s="20"/>
      <c r="AE1608" s="20"/>
      <c r="AG1608" s="9"/>
      <c r="AH1608" s="9"/>
      <c r="AI1608" s="10"/>
      <c r="AJ1608" s="20"/>
      <c r="AK1608" s="20"/>
      <c r="AL1608" s="20"/>
      <c r="AM1608" s="20"/>
      <c r="AN1608" s="20"/>
      <c r="AO1608" s="20"/>
      <c r="AP1608" s="20"/>
      <c r="AQ1608" s="20"/>
      <c r="AS1608" s="9"/>
      <c r="AT1608" s="9"/>
      <c r="AU1608" s="10"/>
      <c r="AV1608" s="20"/>
      <c r="AW1608" s="20"/>
      <c r="AX1608" s="20"/>
      <c r="AY1608" s="20"/>
      <c r="AZ1608" s="20"/>
      <c r="BA1608" s="20"/>
      <c r="BB1608" s="20"/>
      <c r="BC1608" s="20"/>
      <c r="BE1608" s="20">
        <v>0.54764344262295084</v>
      </c>
      <c r="BF1608" s="9">
        <v>72.900000000000006</v>
      </c>
      <c r="BG1608" s="9">
        <v>70.36503103036334</v>
      </c>
      <c r="BH1608" s="9">
        <v>69.731306477891607</v>
      </c>
      <c r="BI1608" s="9">
        <v>54.91506992079519</v>
      </c>
      <c r="BJ1608" s="9">
        <v>71.383675205589157</v>
      </c>
      <c r="BK1608" s="9">
        <v>69.941616029540825</v>
      </c>
      <c r="BL1608" s="9">
        <v>68.848436420998951</v>
      </c>
      <c r="BM1608" s="9">
        <f ca="1"/>
        <v>69.091901229300731</v>
      </c>
      <c r="BN1608" s="9">
        <v>71.63009552723301</v>
      </c>
    </row>
    <row r="1609" spans="1:66" x14ac:dyDescent="0.25">
      <c r="A1609" s="6">
        <v>77.599999999999994</v>
      </c>
      <c r="B1609" s="7" t="b">
        <v>1</v>
      </c>
      <c r="U1609" s="9"/>
      <c r="V1609" s="9"/>
      <c r="W1609" s="10"/>
      <c r="X1609" s="20"/>
      <c r="Y1609" s="20"/>
      <c r="Z1609" s="20"/>
      <c r="AA1609" s="20"/>
      <c r="AB1609" s="20"/>
      <c r="AC1609" s="20"/>
      <c r="AD1609" s="20"/>
      <c r="AE1609" s="20"/>
      <c r="AG1609" s="9"/>
      <c r="AH1609" s="9"/>
      <c r="AI1609" s="10"/>
      <c r="AJ1609" s="20"/>
      <c r="AK1609" s="20"/>
      <c r="AL1609" s="20"/>
      <c r="AM1609" s="20"/>
      <c r="AN1609" s="20"/>
      <c r="AO1609" s="20"/>
      <c r="AP1609" s="20"/>
      <c r="AQ1609" s="20"/>
      <c r="AS1609" s="9"/>
      <c r="AT1609" s="9"/>
      <c r="AU1609" s="10"/>
      <c r="AV1609" s="20"/>
      <c r="AW1609" s="20"/>
      <c r="AX1609" s="20"/>
      <c r="AY1609" s="20"/>
      <c r="AZ1609" s="20"/>
      <c r="BA1609" s="20"/>
      <c r="BB1609" s="20"/>
      <c r="BC1609" s="20"/>
      <c r="BE1609" s="20">
        <v>0.54798497267759561</v>
      </c>
      <c r="BF1609" s="9">
        <v>72.900000000000006</v>
      </c>
      <c r="BG1609" s="9">
        <v>70.373243362093888</v>
      </c>
      <c r="BH1609" s="9">
        <v>69.740149602698366</v>
      </c>
      <c r="BI1609" s="9">
        <v>54.967354614892479</v>
      </c>
      <c r="BJ1609" s="9">
        <v>71.391132620518704</v>
      </c>
      <c r="BK1609" s="9">
        <v>69.950247821321398</v>
      </c>
      <c r="BL1609" s="9">
        <v>68.858600454424703</v>
      </c>
      <c r="BM1609" s="9">
        <f ca="1"/>
        <v>69.099176729978822</v>
      </c>
      <c r="BN1609" s="9">
        <v>71.639127071425349</v>
      </c>
    </row>
    <row r="1610" spans="1:66" x14ac:dyDescent="0.25">
      <c r="A1610" s="6">
        <v>77.3</v>
      </c>
      <c r="B1610" s="7" t="b">
        <v>1</v>
      </c>
      <c r="U1610" s="9"/>
      <c r="V1610" s="9"/>
      <c r="W1610" s="10"/>
      <c r="X1610" s="20"/>
      <c r="Y1610" s="20"/>
      <c r="Z1610" s="20"/>
      <c r="AA1610" s="20"/>
      <c r="AB1610" s="20"/>
      <c r="AC1610" s="20"/>
      <c r="AD1610" s="20"/>
      <c r="AE1610" s="20"/>
      <c r="AG1610" s="9"/>
      <c r="AH1610" s="9"/>
      <c r="AI1610" s="10"/>
      <c r="AJ1610" s="20"/>
      <c r="AK1610" s="20"/>
      <c r="AL1610" s="20"/>
      <c r="AM1610" s="20"/>
      <c r="AN1610" s="20"/>
      <c r="AO1610" s="20"/>
      <c r="AP1610" s="20"/>
      <c r="AQ1610" s="20"/>
      <c r="AS1610" s="9"/>
      <c r="AT1610" s="9"/>
      <c r="AU1610" s="10"/>
      <c r="AV1610" s="20"/>
      <c r="AW1610" s="20"/>
      <c r="AX1610" s="20"/>
      <c r="AY1610" s="20"/>
      <c r="AZ1610" s="20"/>
      <c r="BA1610" s="20"/>
      <c r="BB1610" s="20"/>
      <c r="BC1610" s="20"/>
      <c r="BE1610" s="20">
        <v>0.54832650273224048</v>
      </c>
      <c r="BF1610" s="9">
        <v>72.900000000000006</v>
      </c>
      <c r="BG1610" s="9">
        <v>70.381456547732853</v>
      </c>
      <c r="BH1610" s="9">
        <v>69.748994768637345</v>
      </c>
      <c r="BI1610" s="9">
        <v>55.019678828792557</v>
      </c>
      <c r="BJ1610" s="9">
        <v>71.398589352913007</v>
      </c>
      <c r="BK1610" s="9">
        <v>69.958881220307902</v>
      </c>
      <c r="BL1610" s="9">
        <v>68.868761320991382</v>
      </c>
      <c r="BM1610" s="9">
        <f ca="1"/>
        <v>69.106452267701172</v>
      </c>
      <c r="BN1610" s="9">
        <v>71.64815789521387</v>
      </c>
    </row>
    <row r="1611" spans="1:66" x14ac:dyDescent="0.25">
      <c r="A1611" s="6">
        <v>76.7</v>
      </c>
      <c r="B1611" s="7" t="b">
        <v>1</v>
      </c>
      <c r="U1611" s="9"/>
      <c r="V1611" s="9"/>
      <c r="W1611" s="10"/>
      <c r="X1611" s="20"/>
      <c r="Y1611" s="20"/>
      <c r="Z1611" s="20"/>
      <c r="AA1611" s="20"/>
      <c r="AB1611" s="20"/>
      <c r="AC1611" s="20"/>
      <c r="AD1611" s="20"/>
      <c r="AE1611" s="20"/>
      <c r="AG1611" s="9"/>
      <c r="AH1611" s="9"/>
      <c r="AI1611" s="10"/>
      <c r="AJ1611" s="20"/>
      <c r="AK1611" s="20"/>
      <c r="AL1611" s="20"/>
      <c r="AM1611" s="20"/>
      <c r="AN1611" s="20"/>
      <c r="AO1611" s="20"/>
      <c r="AP1611" s="20"/>
      <c r="AQ1611" s="20"/>
      <c r="AS1611" s="9"/>
      <c r="AT1611" s="9"/>
      <c r="AU1611" s="10"/>
      <c r="AV1611" s="20"/>
      <c r="AW1611" s="20"/>
      <c r="AX1611" s="20"/>
      <c r="AY1611" s="20"/>
      <c r="AZ1611" s="20"/>
      <c r="BA1611" s="20"/>
      <c r="BB1611" s="20"/>
      <c r="BC1611" s="20"/>
      <c r="BE1611" s="20">
        <v>0.54866803278688525</v>
      </c>
      <c r="BF1611" s="9">
        <v>72.900000000000006</v>
      </c>
      <c r="BG1611" s="9">
        <v>70.389670593567232</v>
      </c>
      <c r="BH1611" s="9">
        <v>69.757841982972778</v>
      </c>
      <c r="BI1611" s="9">
        <v>55.07204262228332</v>
      </c>
      <c r="BJ1611" s="9">
        <v>71.406045408329632</v>
      </c>
      <c r="BK1611" s="9">
        <v>69.967516233352953</v>
      </c>
      <c r="BL1611" s="9">
        <v>68.878919023657289</v>
      </c>
      <c r="BM1611" s="9">
        <f ca="1"/>
        <v>69.113727846952258</v>
      </c>
      <c r="BN1611" s="9">
        <v>71.657188003304327</v>
      </c>
    </row>
    <row r="1612" spans="1:66" x14ac:dyDescent="0.25">
      <c r="A1612" s="6">
        <v>76.3</v>
      </c>
      <c r="B1612" s="7" t="b">
        <v>1</v>
      </c>
      <c r="U1612" s="9"/>
      <c r="V1612" s="9"/>
      <c r="W1612" s="10"/>
      <c r="X1612" s="20"/>
      <c r="Y1612" s="20"/>
      <c r="Z1612" s="20"/>
      <c r="AA1612" s="20"/>
      <c r="AB1612" s="20"/>
      <c r="AC1612" s="20"/>
      <c r="AD1612" s="20"/>
      <c r="AE1612" s="20"/>
      <c r="AG1612" s="9"/>
      <c r="AH1612" s="9"/>
      <c r="AI1612" s="10"/>
      <c r="AJ1612" s="20"/>
      <c r="AK1612" s="20"/>
      <c r="AL1612" s="20"/>
      <c r="AM1612" s="20"/>
      <c r="AN1612" s="20"/>
      <c r="AO1612" s="20"/>
      <c r="AP1612" s="20"/>
      <c r="AQ1612" s="20"/>
      <c r="AS1612" s="9"/>
      <c r="AT1612" s="9"/>
      <c r="AU1612" s="10"/>
      <c r="AV1612" s="20"/>
      <c r="AW1612" s="20"/>
      <c r="AX1612" s="20"/>
      <c r="AY1612" s="20"/>
      <c r="AZ1612" s="20"/>
      <c r="BA1612" s="20"/>
      <c r="BB1612" s="20"/>
      <c r="BC1612" s="20"/>
      <c r="BE1612" s="20">
        <v>0.54900956284153002</v>
      </c>
      <c r="BF1612" s="9">
        <v>72.900000000000006</v>
      </c>
      <c r="BG1612" s="9">
        <v>70.397885505888553</v>
      </c>
      <c r="BH1612" s="9">
        <v>69.766691252977282</v>
      </c>
      <c r="BI1612" s="9">
        <v>55.124446055288438</v>
      </c>
      <c r="BJ1612" s="9">
        <v>71.413500792326076</v>
      </c>
      <c r="BK1612" s="9">
        <v>69.976152867316159</v>
      </c>
      <c r="BL1612" s="9">
        <v>68.889073565376151</v>
      </c>
      <c r="BM1612" s="9">
        <f ca="1"/>
        <v>69.121003472218092</v>
      </c>
      <c r="BN1612" s="9">
        <v>71.666217400402189</v>
      </c>
    </row>
    <row r="1613" spans="1:66" x14ac:dyDescent="0.25">
      <c r="A1613" s="6">
        <v>75.900000000000006</v>
      </c>
      <c r="B1613" s="7" t="b">
        <v>1</v>
      </c>
      <c r="U1613" s="9"/>
      <c r="V1613" s="9"/>
      <c r="W1613" s="10"/>
      <c r="X1613" s="20"/>
      <c r="Y1613" s="20"/>
      <c r="Z1613" s="20"/>
      <c r="AA1613" s="20"/>
      <c r="AB1613" s="20"/>
      <c r="AC1613" s="20"/>
      <c r="AD1613" s="20"/>
      <c r="AE1613" s="20"/>
      <c r="AG1613" s="9"/>
      <c r="AH1613" s="9"/>
      <c r="AI1613" s="10"/>
      <c r="AJ1613" s="20"/>
      <c r="AK1613" s="20"/>
      <c r="AL1613" s="20"/>
      <c r="AM1613" s="20"/>
      <c r="AN1613" s="20"/>
      <c r="AO1613" s="20"/>
      <c r="AP1613" s="20"/>
      <c r="AQ1613" s="20"/>
      <c r="AS1613" s="9"/>
      <c r="AT1613" s="9"/>
      <c r="AU1613" s="10"/>
      <c r="AV1613" s="20"/>
      <c r="AW1613" s="20"/>
      <c r="AX1613" s="20"/>
      <c r="AY1613" s="20"/>
      <c r="AZ1613" s="20"/>
      <c r="BA1613" s="20"/>
      <c r="BB1613" s="20"/>
      <c r="BC1613" s="20"/>
      <c r="BE1613" s="20">
        <v>0.5493510928961749</v>
      </c>
      <c r="BF1613" s="9">
        <v>72.900000000000006</v>
      </c>
      <c r="BG1613" s="9">
        <v>70.40610129099295</v>
      </c>
      <c r="BH1613" s="9">
        <v>69.775542585932101</v>
      </c>
      <c r="BI1613" s="9">
        <v>55.176889187867836</v>
      </c>
      <c r="BJ1613" s="9">
        <v>71.420955510459848</v>
      </c>
      <c r="BK1613" s="9">
        <v>69.984791129064149</v>
      </c>
      <c r="BL1613" s="9">
        <v>68.899224949097032</v>
      </c>
      <c r="BM1613" s="9">
        <f ca="1"/>
        <v>69.128279147986134</v>
      </c>
      <c r="BN1613" s="9">
        <v>71.675246091212585</v>
      </c>
    </row>
    <row r="1614" spans="1:66" x14ac:dyDescent="0.25">
      <c r="A1614" s="6">
        <v>75.400000000000006</v>
      </c>
      <c r="B1614" s="7" t="b">
        <v>1</v>
      </c>
      <c r="U1614" s="9"/>
      <c r="V1614" s="9"/>
      <c r="W1614" s="10"/>
      <c r="X1614" s="20"/>
      <c r="Y1614" s="20"/>
      <c r="Z1614" s="20"/>
      <c r="AA1614" s="20"/>
      <c r="AB1614" s="20"/>
      <c r="AC1614" s="20"/>
      <c r="AD1614" s="20"/>
      <c r="AE1614" s="20"/>
      <c r="AG1614" s="9"/>
      <c r="AH1614" s="9"/>
      <c r="AI1614" s="10"/>
      <c r="AJ1614" s="20"/>
      <c r="AK1614" s="20"/>
      <c r="AL1614" s="20"/>
      <c r="AM1614" s="20"/>
      <c r="AN1614" s="20"/>
      <c r="AO1614" s="20"/>
      <c r="AP1614" s="20"/>
      <c r="AQ1614" s="20"/>
      <c r="AS1614" s="9"/>
      <c r="AT1614" s="9"/>
      <c r="AU1614" s="10"/>
      <c r="AV1614" s="20"/>
      <c r="AW1614" s="20"/>
      <c r="AX1614" s="20"/>
      <c r="AY1614" s="20"/>
      <c r="AZ1614" s="20"/>
      <c r="BA1614" s="20"/>
      <c r="BB1614" s="20"/>
      <c r="BC1614" s="20"/>
      <c r="BE1614" s="20">
        <v>0.54969262295081966</v>
      </c>
      <c r="BF1614" s="9">
        <v>72.900000000000006</v>
      </c>
      <c r="BG1614" s="9">
        <v>70.414317955181104</v>
      </c>
      <c r="BH1614" s="9">
        <v>69.784395989126949</v>
      </c>
      <c r="BI1614" s="9">
        <v>55.229372080217956</v>
      </c>
      <c r="BJ1614" s="9">
        <v>71.42840956828833</v>
      </c>
      <c r="BK1614" s="9">
        <v>69.993431025470599</v>
      </c>
      <c r="BL1614" s="9">
        <v>68.909373177764479</v>
      </c>
      <c r="BM1614" s="9">
        <f ca="1"/>
        <v>69.135554878745367</v>
      </c>
      <c r="BN1614" s="9">
        <v>71.684274080440332</v>
      </c>
    </row>
    <row r="1615" spans="1:66" x14ac:dyDescent="0.25">
      <c r="A1615" s="6">
        <v>75</v>
      </c>
      <c r="B1615" s="7" t="b">
        <v>1</v>
      </c>
      <c r="U1615" s="9"/>
      <c r="V1615" s="9"/>
      <c r="W1615" s="10"/>
      <c r="X1615" s="20"/>
      <c r="Y1615" s="20"/>
      <c r="Z1615" s="20"/>
      <c r="AA1615" s="20"/>
      <c r="AB1615" s="20"/>
      <c r="AC1615" s="20"/>
      <c r="AD1615" s="20"/>
      <c r="AE1615" s="20"/>
      <c r="AG1615" s="9"/>
      <c r="AH1615" s="9"/>
      <c r="AI1615" s="10"/>
      <c r="AJ1615" s="20"/>
      <c r="AK1615" s="20"/>
      <c r="AL1615" s="20"/>
      <c r="AM1615" s="20"/>
      <c r="AN1615" s="20"/>
      <c r="AO1615" s="20"/>
      <c r="AP1615" s="20"/>
      <c r="AQ1615" s="20"/>
      <c r="AS1615" s="9"/>
      <c r="AT1615" s="9"/>
      <c r="AU1615" s="10"/>
      <c r="AV1615" s="20"/>
      <c r="AW1615" s="20"/>
      <c r="AX1615" s="20"/>
      <c r="AY1615" s="20"/>
      <c r="AZ1615" s="20"/>
      <c r="BA1615" s="20"/>
      <c r="BB1615" s="20"/>
      <c r="BC1615" s="20"/>
      <c r="BE1615" s="20">
        <v>0.55003415300546443</v>
      </c>
      <c r="BF1615" s="9">
        <v>72.900000000000006</v>
      </c>
      <c r="BG1615" s="9">
        <v>70.422535504758386</v>
      </c>
      <c r="BH1615" s="9">
        <v>69.793251469860138</v>
      </c>
      <c r="BI1615" s="9">
        <v>55.281894792672311</v>
      </c>
      <c r="BJ1615" s="9">
        <v>71.435862971369005</v>
      </c>
      <c r="BK1615" s="9">
        <v>70.002072563416291</v>
      </c>
      <c r="BL1615" s="9">
        <v>68.919518254318405</v>
      </c>
      <c r="BM1615" s="9">
        <f ca="1"/>
        <v>69.142830668986349</v>
      </c>
      <c r="BN1615" s="9">
        <v>71.693301372789989</v>
      </c>
    </row>
    <row r="1616" spans="1:66" x14ac:dyDescent="0.25">
      <c r="A1616" s="6">
        <v>74.3</v>
      </c>
      <c r="B1616" s="7" t="b">
        <v>1</v>
      </c>
      <c r="U1616" s="9"/>
      <c r="V1616" s="9"/>
      <c r="W1616" s="10"/>
      <c r="X1616" s="20"/>
      <c r="Y1616" s="20"/>
      <c r="Z1616" s="20"/>
      <c r="AA1616" s="20"/>
      <c r="AB1616" s="20"/>
      <c r="AC1616" s="20"/>
      <c r="AD1616" s="20"/>
      <c r="AE1616" s="20"/>
      <c r="AG1616" s="9"/>
      <c r="AH1616" s="9"/>
      <c r="AI1616" s="10"/>
      <c r="AJ1616" s="20"/>
      <c r="AK1616" s="20"/>
      <c r="AL1616" s="20"/>
      <c r="AM1616" s="20"/>
      <c r="AN1616" s="20"/>
      <c r="AO1616" s="20"/>
      <c r="AP1616" s="20"/>
      <c r="AQ1616" s="20"/>
      <c r="AS1616" s="9"/>
      <c r="AT1616" s="9"/>
      <c r="AU1616" s="10"/>
      <c r="AV1616" s="20"/>
      <c r="AW1616" s="20"/>
      <c r="AX1616" s="20"/>
      <c r="AY1616" s="20"/>
      <c r="AZ1616" s="20"/>
      <c r="BA1616" s="20"/>
      <c r="BB1616" s="20"/>
      <c r="BC1616" s="20"/>
      <c r="BE1616" s="20">
        <v>0.55037568306010931</v>
      </c>
      <c r="BF1616" s="9">
        <v>72.900000000000006</v>
      </c>
      <c r="BG1616" s="9">
        <v>70.430753946034812</v>
      </c>
      <c r="BH1616" s="9">
        <v>69.80210903543859</v>
      </c>
      <c r="BI1616" s="9">
        <v>55.334457385701853</v>
      </c>
      <c r="BJ1616" s="9">
        <v>71.443315725259339</v>
      </c>
      <c r="BK1616" s="9">
        <v>70.010715749789142</v>
      </c>
      <c r="BL1616" s="9">
        <v>68.92966018169426</v>
      </c>
      <c r="BM1616" s="9">
        <f ca="1"/>
        <v>69.150106523201131</v>
      </c>
      <c r="BN1616" s="9">
        <v>71.70232797296589</v>
      </c>
    </row>
    <row r="1617" spans="1:66" x14ac:dyDescent="0.25">
      <c r="A1617" s="6">
        <v>73.400000000000006</v>
      </c>
      <c r="B1617" s="7" t="b">
        <v>1</v>
      </c>
      <c r="U1617" s="9"/>
      <c r="V1617" s="9"/>
      <c r="W1617" s="10"/>
      <c r="X1617" s="20"/>
      <c r="Y1617" s="20"/>
      <c r="Z1617" s="20"/>
      <c r="AA1617" s="20"/>
      <c r="AB1617" s="20"/>
      <c r="AC1617" s="20"/>
      <c r="AD1617" s="20"/>
      <c r="AE1617" s="20"/>
      <c r="AG1617" s="9"/>
      <c r="AH1617" s="9"/>
      <c r="AI1617" s="10"/>
      <c r="AJ1617" s="20"/>
      <c r="AK1617" s="20"/>
      <c r="AL1617" s="20"/>
      <c r="AM1617" s="20"/>
      <c r="AN1617" s="20"/>
      <c r="AO1617" s="20"/>
      <c r="AP1617" s="20"/>
      <c r="AQ1617" s="20"/>
      <c r="AS1617" s="9"/>
      <c r="AT1617" s="9"/>
      <c r="AU1617" s="10"/>
      <c r="AV1617" s="20"/>
      <c r="AW1617" s="20"/>
      <c r="AX1617" s="20"/>
      <c r="AY1617" s="20"/>
      <c r="AZ1617" s="20"/>
      <c r="BA1617" s="20"/>
      <c r="BB1617" s="20"/>
      <c r="BC1617" s="20"/>
      <c r="BE1617" s="20">
        <v>0.55071721311475408</v>
      </c>
      <c r="BF1617" s="9">
        <v>72.900000000000006</v>
      </c>
      <c r="BG1617" s="9">
        <v>70.438973285325133</v>
      </c>
      <c r="BH1617" s="9">
        <v>69.810968693177912</v>
      </c>
      <c r="BI1617" s="9">
        <v>55.387059919915338</v>
      </c>
      <c r="BJ1617" s="9">
        <v>71.450767835516857</v>
      </c>
      <c r="BK1617" s="9">
        <v>70.019360591484215</v>
      </c>
      <c r="BL1617" s="9">
        <v>68.939798962822806</v>
      </c>
      <c r="BM1617" s="9">
        <f ca="1"/>
        <v>69.157382445883414</v>
      </c>
      <c r="BN1617" s="9">
        <v>71.711353885672025</v>
      </c>
    </row>
    <row r="1618" spans="1:66" x14ac:dyDescent="0.25">
      <c r="A1618" s="6">
        <v>72.7</v>
      </c>
      <c r="B1618" s="7" t="b">
        <v>1</v>
      </c>
      <c r="U1618" s="9"/>
      <c r="V1618" s="9"/>
      <c r="W1618" s="10"/>
      <c r="X1618" s="20"/>
      <c r="Y1618" s="20"/>
      <c r="Z1618" s="20"/>
      <c r="AA1618" s="20"/>
      <c r="AB1618" s="20"/>
      <c r="AC1618" s="20"/>
      <c r="AD1618" s="20"/>
      <c r="AE1618" s="20"/>
      <c r="AG1618" s="9"/>
      <c r="AH1618" s="9"/>
      <c r="AI1618" s="10"/>
      <c r="AJ1618" s="20"/>
      <c r="AK1618" s="20"/>
      <c r="AL1618" s="20"/>
      <c r="AM1618" s="20"/>
      <c r="AN1618" s="20"/>
      <c r="AO1618" s="20"/>
      <c r="AP1618" s="20"/>
      <c r="AQ1618" s="20"/>
      <c r="AS1618" s="9"/>
      <c r="AT1618" s="9"/>
      <c r="AU1618" s="10"/>
      <c r="AV1618" s="20"/>
      <c r="AW1618" s="20"/>
      <c r="AX1618" s="20"/>
      <c r="AY1618" s="20"/>
      <c r="AZ1618" s="20"/>
      <c r="BA1618" s="20"/>
      <c r="BB1618" s="20"/>
      <c r="BC1618" s="20"/>
      <c r="BE1618" s="20">
        <v>0.55105874316939896</v>
      </c>
      <c r="BF1618" s="9">
        <v>72.900000000000006</v>
      </c>
      <c r="BG1618" s="9">
        <v>70.447193528948816</v>
      </c>
      <c r="BH1618" s="9">
        <v>69.819830450402591</v>
      </c>
      <c r="BI1618" s="9">
        <v>55.439702456059855</v>
      </c>
      <c r="BJ1618" s="9">
        <v>71.45821930769921</v>
      </c>
      <c r="BK1618" s="9">
        <v>70.028007095403822</v>
      </c>
      <c r="BL1618" s="9">
        <v>68.949934600630371</v>
      </c>
      <c r="BM1618" s="9">
        <f ca="1"/>
        <v>69.164658441528474</v>
      </c>
      <c r="BN1618" s="9">
        <v>71.720379115612289</v>
      </c>
    </row>
    <row r="1619" spans="1:66" x14ac:dyDescent="0.25">
      <c r="A1619" s="6">
        <v>71.8</v>
      </c>
      <c r="B1619" s="7" t="b">
        <v>1</v>
      </c>
      <c r="U1619" s="9"/>
      <c r="V1619" s="9"/>
      <c r="W1619" s="10"/>
      <c r="X1619" s="20"/>
      <c r="Y1619" s="20"/>
      <c r="Z1619" s="20"/>
      <c r="AA1619" s="20"/>
      <c r="AB1619" s="20"/>
      <c r="AC1619" s="20"/>
      <c r="AD1619" s="20"/>
      <c r="AE1619" s="20"/>
      <c r="AG1619" s="9"/>
      <c r="AH1619" s="9"/>
      <c r="AI1619" s="10"/>
      <c r="AJ1619" s="20"/>
      <c r="AK1619" s="20"/>
      <c r="AL1619" s="20"/>
      <c r="AM1619" s="20"/>
      <c r="AN1619" s="20"/>
      <c r="AO1619" s="20"/>
      <c r="AP1619" s="20"/>
      <c r="AQ1619" s="20"/>
      <c r="AS1619" s="9"/>
      <c r="AT1619" s="9"/>
      <c r="AU1619" s="10"/>
      <c r="AV1619" s="20"/>
      <c r="AW1619" s="20"/>
      <c r="AX1619" s="20"/>
      <c r="AY1619" s="20"/>
      <c r="AZ1619" s="20"/>
      <c r="BA1619" s="20"/>
      <c r="BB1619" s="20"/>
      <c r="BC1619" s="20"/>
      <c r="BE1619" s="20">
        <v>0.55140027322404372</v>
      </c>
      <c r="BF1619" s="9">
        <v>72.900000000000006</v>
      </c>
      <c r="BG1619" s="9">
        <v>70.455414683230117</v>
      </c>
      <c r="BH1619" s="9">
        <v>69.828694314445698</v>
      </c>
      <c r="BI1619" s="9">
        <v>55.49238505502111</v>
      </c>
      <c r="BJ1619" s="9">
        <v>71.46567014736415</v>
      </c>
      <c r="BK1619" s="9">
        <v>70.036655268457523</v>
      </c>
      <c r="BL1619" s="9">
        <v>68.960067098038678</v>
      </c>
      <c r="BM1619" s="9">
        <f ca="1"/>
        <v>69.171934514633193</v>
      </c>
      <c r="BN1619" s="9">
        <v>71.729403667490317</v>
      </c>
    </row>
    <row r="1620" spans="1:66" x14ac:dyDescent="0.25">
      <c r="A1620" s="6">
        <v>78</v>
      </c>
      <c r="B1620" s="7" t="b">
        <v>1</v>
      </c>
      <c r="U1620" s="9"/>
      <c r="V1620" s="9"/>
      <c r="W1620" s="10"/>
      <c r="X1620" s="20"/>
      <c r="Y1620" s="20"/>
      <c r="Z1620" s="20"/>
      <c r="AA1620" s="20"/>
      <c r="AB1620" s="20"/>
      <c r="AC1620" s="20"/>
      <c r="AD1620" s="20"/>
      <c r="AE1620" s="20"/>
      <c r="AG1620" s="9"/>
      <c r="AH1620" s="9"/>
      <c r="AI1620" s="10"/>
      <c r="AJ1620" s="20"/>
      <c r="AK1620" s="20"/>
      <c r="AL1620" s="20"/>
      <c r="AM1620" s="20"/>
      <c r="AN1620" s="20"/>
      <c r="AO1620" s="20"/>
      <c r="AP1620" s="20"/>
      <c r="AQ1620" s="20"/>
      <c r="AS1620" s="9"/>
      <c r="AT1620" s="9"/>
      <c r="AU1620" s="10"/>
      <c r="AV1620" s="20"/>
      <c r="AW1620" s="20"/>
      <c r="AX1620" s="20"/>
      <c r="AY1620" s="20"/>
      <c r="AZ1620" s="20"/>
      <c r="BA1620" s="20"/>
      <c r="BB1620" s="20"/>
      <c r="BC1620" s="20"/>
      <c r="BE1620" s="20">
        <v>0.55174180327868849</v>
      </c>
      <c r="BF1620" s="9">
        <v>72.900000000000006</v>
      </c>
      <c r="BG1620" s="9">
        <v>70.46363675449814</v>
      </c>
      <c r="BH1620" s="9">
        <v>69.837560292649144</v>
      </c>
      <c r="BI1620" s="9">
        <v>55.545107777823986</v>
      </c>
      <c r="BJ1620" s="9">
        <v>71.473120360069586</v>
      </c>
      <c r="BK1620" s="9">
        <v>70.045305117562151</v>
      </c>
      <c r="BL1620" s="9">
        <v>68.970196457965002</v>
      </c>
      <c r="BM1620" s="9">
        <f ca="1"/>
        <v>69.179210669696133</v>
      </c>
      <c r="BN1620" s="9">
        <v>71.738427546009575</v>
      </c>
    </row>
    <row r="1621" spans="1:66" x14ac:dyDescent="0.25">
      <c r="A1621" s="6">
        <v>69.599999999999994</v>
      </c>
      <c r="B1621" s="7" t="b">
        <v>1</v>
      </c>
      <c r="U1621" s="9"/>
      <c r="V1621" s="9"/>
      <c r="W1621" s="10"/>
      <c r="X1621" s="20"/>
      <c r="Y1621" s="20"/>
      <c r="Z1621" s="20"/>
      <c r="AA1621" s="20"/>
      <c r="AB1621" s="20"/>
      <c r="AC1621" s="20"/>
      <c r="AD1621" s="20"/>
      <c r="AE1621" s="20"/>
      <c r="AG1621" s="9"/>
      <c r="AH1621" s="9"/>
      <c r="AI1621" s="10"/>
      <c r="AJ1621" s="20"/>
      <c r="AK1621" s="20"/>
      <c r="AL1621" s="20"/>
      <c r="AM1621" s="20"/>
      <c r="AN1621" s="20"/>
      <c r="AO1621" s="20"/>
      <c r="AP1621" s="20"/>
      <c r="AQ1621" s="20"/>
      <c r="AS1621" s="9"/>
      <c r="AT1621" s="9"/>
      <c r="AU1621" s="10"/>
      <c r="AV1621" s="20"/>
      <c r="AW1621" s="20"/>
      <c r="AX1621" s="20"/>
      <c r="AY1621" s="20"/>
      <c r="AZ1621" s="20"/>
      <c r="BA1621" s="20"/>
      <c r="BB1621" s="20"/>
      <c r="BC1621" s="20"/>
      <c r="BE1621" s="20">
        <v>0.55208333333333337</v>
      </c>
      <c r="BF1621" s="9">
        <v>73</v>
      </c>
      <c r="BG1621" s="9">
        <v>70.471859749086818</v>
      </c>
      <c r="BH1621" s="9">
        <v>69.846428392363691</v>
      </c>
      <c r="BI1621" s="9">
        <v>55.597870685632913</v>
      </c>
      <c r="BJ1621" s="9">
        <v>71.48056995137361</v>
      </c>
      <c r="BK1621" s="9">
        <v>70.053956649641918</v>
      </c>
      <c r="BL1621" s="9">
        <v>68.980322683322044</v>
      </c>
      <c r="BM1621" s="9">
        <f ca="1"/>
        <v>69.186486911217557</v>
      </c>
      <c r="BN1621" s="9">
        <v>71.747450755873388</v>
      </c>
    </row>
    <row r="1622" spans="1:66" x14ac:dyDescent="0.25">
      <c r="A1622" s="6">
        <v>58.2</v>
      </c>
      <c r="B1622" s="7" t="b">
        <v>1</v>
      </c>
      <c r="U1622" s="9"/>
      <c r="V1622" s="9"/>
      <c r="W1622" s="10"/>
      <c r="X1622" s="20"/>
      <c r="Y1622" s="20"/>
      <c r="Z1622" s="20"/>
      <c r="AA1622" s="20"/>
      <c r="AB1622" s="20"/>
      <c r="AC1622" s="20"/>
      <c r="AD1622" s="20"/>
      <c r="AE1622" s="20"/>
      <c r="AG1622" s="9"/>
      <c r="AH1622" s="9"/>
      <c r="AI1622" s="10"/>
      <c r="AJ1622" s="20"/>
      <c r="AK1622" s="20"/>
      <c r="AL1622" s="20"/>
      <c r="AM1622" s="20"/>
      <c r="AN1622" s="20"/>
      <c r="AO1622" s="20"/>
      <c r="AP1622" s="20"/>
      <c r="AQ1622" s="20"/>
      <c r="AS1622" s="9"/>
      <c r="AT1622" s="9"/>
      <c r="AU1622" s="10"/>
      <c r="AV1622" s="20"/>
      <c r="AW1622" s="20"/>
      <c r="AX1622" s="20"/>
      <c r="AY1622" s="20"/>
      <c r="AZ1622" s="20"/>
      <c r="BA1622" s="20"/>
      <c r="BB1622" s="20"/>
      <c r="BC1622" s="20"/>
      <c r="BE1622" s="20">
        <v>0.55242486338797814</v>
      </c>
      <c r="BF1622" s="9">
        <v>73</v>
      </c>
      <c r="BG1622" s="9">
        <v>70.480083673334946</v>
      </c>
      <c r="BH1622" s="9">
        <v>69.8552986209491</v>
      </c>
      <c r="BI1622" s="9">
        <v>55.650673839752208</v>
      </c>
      <c r="BJ1622" s="9">
        <v>71.488018926834513</v>
      </c>
      <c r="BK1622" s="9">
        <v>70.062609871628354</v>
      </c>
      <c r="BL1622" s="9">
        <v>68.990445777017996</v>
      </c>
      <c r="BM1622" s="9">
        <f ca="1"/>
        <v>69.193763243699337</v>
      </c>
      <c r="BN1622" s="9">
        <v>71.756473301785007</v>
      </c>
    </row>
    <row r="1623" spans="1:66" x14ac:dyDescent="0.25">
      <c r="A1623" s="6">
        <v>57.8</v>
      </c>
      <c r="B1623" s="7" t="b">
        <v>1</v>
      </c>
      <c r="U1623" s="9"/>
      <c r="V1623" s="9"/>
      <c r="W1623" s="10"/>
      <c r="X1623" s="20"/>
      <c r="Y1623" s="20"/>
      <c r="Z1623" s="20"/>
      <c r="AA1623" s="20"/>
      <c r="AB1623" s="20"/>
      <c r="AC1623" s="20"/>
      <c r="AD1623" s="20"/>
      <c r="AE1623" s="20"/>
      <c r="AG1623" s="9"/>
      <c r="AH1623" s="9"/>
      <c r="AI1623" s="10"/>
      <c r="AJ1623" s="20"/>
      <c r="AK1623" s="20"/>
      <c r="AL1623" s="20"/>
      <c r="AM1623" s="20"/>
      <c r="AN1623" s="20"/>
      <c r="AO1623" s="20"/>
      <c r="AP1623" s="20"/>
      <c r="AQ1623" s="20"/>
      <c r="AS1623" s="9"/>
      <c r="AT1623" s="9"/>
      <c r="AU1623" s="10"/>
      <c r="AV1623" s="20"/>
      <c r="AW1623" s="20"/>
      <c r="AX1623" s="20"/>
      <c r="AY1623" s="20"/>
      <c r="AZ1623" s="20"/>
      <c r="BA1623" s="20"/>
      <c r="BB1623" s="20"/>
      <c r="BC1623" s="20"/>
      <c r="BE1623" s="20">
        <v>0.55276639344262291</v>
      </c>
      <c r="BF1623" s="9">
        <v>73</v>
      </c>
      <c r="BG1623" s="9">
        <v>70.488308533586292</v>
      </c>
      <c r="BH1623" s="9">
        <v>69.864170985773995</v>
      </c>
      <c r="BI1623" s="9">
        <v>55.703517301626654</v>
      </c>
      <c r="BJ1623" s="9">
        <v>71.495467292010829</v>
      </c>
      <c r="BK1623" s="9">
        <v>70.071264790460461</v>
      </c>
      <c r="BL1623" s="9">
        <v>69.000565741956592</v>
      </c>
      <c r="BM1623" s="9">
        <f ca="1"/>
        <v>69.201039671645148</v>
      </c>
      <c r="BN1623" s="9">
        <v>71.76549518844746</v>
      </c>
    </row>
    <row r="1624" spans="1:66" x14ac:dyDescent="0.25">
      <c r="A1624" s="6">
        <v>57.3</v>
      </c>
      <c r="B1624" s="7" t="b">
        <v>1</v>
      </c>
      <c r="U1624" s="9"/>
      <c r="V1624" s="9"/>
      <c r="W1624" s="10"/>
      <c r="X1624" s="20"/>
      <c r="Y1624" s="20"/>
      <c r="Z1624" s="20"/>
      <c r="AA1624" s="20"/>
      <c r="AB1624" s="20"/>
      <c r="AC1624" s="20"/>
      <c r="AD1624" s="20"/>
      <c r="AE1624" s="20"/>
      <c r="AG1624" s="9"/>
      <c r="AH1624" s="9"/>
      <c r="AI1624" s="10"/>
      <c r="AJ1624" s="20"/>
      <c r="AK1624" s="20"/>
      <c r="AL1624" s="20"/>
      <c r="AM1624" s="20"/>
      <c r="AN1624" s="20"/>
      <c r="AO1624" s="20"/>
      <c r="AP1624" s="20"/>
      <c r="AQ1624" s="20"/>
      <c r="AS1624" s="9"/>
      <c r="AT1624" s="9"/>
      <c r="AU1624" s="10"/>
      <c r="AV1624" s="20"/>
      <c r="AW1624" s="20"/>
      <c r="AX1624" s="20"/>
      <c r="AY1624" s="20"/>
      <c r="AZ1624" s="20"/>
      <c r="BA1624" s="20"/>
      <c r="BB1624" s="20"/>
      <c r="BC1624" s="20"/>
      <c r="BE1624" s="20">
        <v>0.55310792349726778</v>
      </c>
      <c r="BF1624" s="9">
        <v>73</v>
      </c>
      <c r="BG1624" s="9">
        <v>70.496534336189541</v>
      </c>
      <c r="BH1624" s="9">
        <v>69.873045494215972</v>
      </c>
      <c r="BI1624" s="9">
        <v>55.756401132841837</v>
      </c>
      <c r="BJ1624" s="9">
        <v>71.502915052461361</v>
      </c>
      <c r="BK1624" s="9">
        <v>70.079921413084676</v>
      </c>
      <c r="BL1624" s="9">
        <v>69.010682581037074</v>
      </c>
      <c r="BM1624" s="9">
        <f ca="1"/>
        <v>69.208316199560343</v>
      </c>
      <c r="BN1624" s="9">
        <v>71.774516420563799</v>
      </c>
    </row>
    <row r="1625" spans="1:66" x14ac:dyDescent="0.25">
      <c r="A1625" s="6">
        <v>57.2</v>
      </c>
      <c r="B1625" s="7" t="b">
        <v>1</v>
      </c>
      <c r="U1625" s="9"/>
      <c r="V1625" s="9"/>
      <c r="W1625" s="10"/>
      <c r="X1625" s="20"/>
      <c r="Y1625" s="20"/>
      <c r="Z1625" s="20"/>
      <c r="AA1625" s="20"/>
      <c r="AB1625" s="20"/>
      <c r="AC1625" s="20"/>
      <c r="AD1625" s="20"/>
      <c r="AE1625" s="20"/>
      <c r="AG1625" s="9"/>
      <c r="AH1625" s="9"/>
      <c r="AI1625" s="10"/>
      <c r="AJ1625" s="20"/>
      <c r="AK1625" s="20"/>
      <c r="AL1625" s="20"/>
      <c r="AM1625" s="20"/>
      <c r="AN1625" s="20"/>
      <c r="AO1625" s="20"/>
      <c r="AP1625" s="20"/>
      <c r="AQ1625" s="20"/>
      <c r="AS1625" s="9"/>
      <c r="AT1625" s="9"/>
      <c r="AU1625" s="10"/>
      <c r="AV1625" s="20"/>
      <c r="AW1625" s="20"/>
      <c r="AX1625" s="20"/>
      <c r="AY1625" s="20"/>
      <c r="AZ1625" s="20"/>
      <c r="BA1625" s="20"/>
      <c r="BB1625" s="20"/>
      <c r="BC1625" s="20"/>
      <c r="BE1625" s="20">
        <v>0.55344945355191255</v>
      </c>
      <c r="BF1625" s="9">
        <v>73</v>
      </c>
      <c r="BG1625" s="9">
        <v>70.504761087498409</v>
      </c>
      <c r="BH1625" s="9">
        <v>69.881922153661648</v>
      </c>
      <c r="BI1625" s="9">
        <v>55.809325395124574</v>
      </c>
      <c r="BJ1625" s="9">
        <v>71.510362213745182</v>
      </c>
      <c r="BK1625" s="9">
        <v>70.088579746454911</v>
      </c>
      <c r="BL1625" s="9">
        <v>69.020796297154192</v>
      </c>
      <c r="BM1625" s="9">
        <f ca="1"/>
        <v>69.215592831952065</v>
      </c>
      <c r="BN1625" s="9">
        <v>71.783537002836908</v>
      </c>
    </row>
    <row r="1626" spans="1:66" x14ac:dyDescent="0.25">
      <c r="A1626" s="6">
        <v>56.8</v>
      </c>
      <c r="B1626" s="7" t="b">
        <v>1</v>
      </c>
      <c r="U1626" s="9"/>
      <c r="V1626" s="9"/>
      <c r="W1626" s="10"/>
      <c r="X1626" s="20"/>
      <c r="Y1626" s="20"/>
      <c r="Z1626" s="20"/>
      <c r="AA1626" s="20"/>
      <c r="AB1626" s="20"/>
      <c r="AC1626" s="20"/>
      <c r="AD1626" s="20"/>
      <c r="AE1626" s="20"/>
      <c r="AG1626" s="9"/>
      <c r="AH1626" s="9"/>
      <c r="AI1626" s="10"/>
      <c r="AJ1626" s="20"/>
      <c r="AK1626" s="20"/>
      <c r="AL1626" s="20"/>
      <c r="AM1626" s="20"/>
      <c r="AN1626" s="20"/>
      <c r="AO1626" s="20"/>
      <c r="AP1626" s="20"/>
      <c r="AQ1626" s="20"/>
      <c r="AS1626" s="9"/>
      <c r="AT1626" s="9"/>
      <c r="AU1626" s="10"/>
      <c r="AV1626" s="20"/>
      <c r="AW1626" s="20"/>
      <c r="AX1626" s="20"/>
      <c r="AY1626" s="20"/>
      <c r="AZ1626" s="20"/>
      <c r="BA1626" s="20"/>
      <c r="BB1626" s="20"/>
      <c r="BC1626" s="20"/>
      <c r="BE1626" s="20">
        <v>0.55379098360655743</v>
      </c>
      <c r="BF1626" s="9">
        <v>73</v>
      </c>
      <c r="BG1626" s="9">
        <v>70.5129887938716</v>
      </c>
      <c r="BH1626" s="9">
        <v>69.89080097150682</v>
      </c>
      <c r="BI1626" s="9">
        <v>55.862290150343391</v>
      </c>
      <c r="BJ1626" s="9">
        <v>71.517808781421735</v>
      </c>
      <c r="BK1626" s="9">
        <v>70.097239797532652</v>
      </c>
      <c r="BL1626" s="9">
        <v>69.030906893198249</v>
      </c>
      <c r="BM1626" s="9">
        <f ca="1"/>
        <v>69.222869573329248</v>
      </c>
      <c r="BN1626" s="9">
        <v>71.792556939969728</v>
      </c>
    </row>
    <row r="1627" spans="1:66" x14ac:dyDescent="0.25">
      <c r="A1627" s="6">
        <v>56.5</v>
      </c>
      <c r="B1627" s="7" t="b">
        <v>1</v>
      </c>
      <c r="U1627" s="9"/>
      <c r="V1627" s="9"/>
      <c r="W1627" s="10"/>
      <c r="X1627" s="20"/>
      <c r="Y1627" s="20"/>
      <c r="Z1627" s="20"/>
      <c r="AA1627" s="20"/>
      <c r="AB1627" s="20"/>
      <c r="AC1627" s="20"/>
      <c r="AD1627" s="20"/>
      <c r="AE1627" s="20"/>
      <c r="AG1627" s="9"/>
      <c r="AH1627" s="9"/>
      <c r="AI1627" s="10"/>
      <c r="AJ1627" s="20"/>
      <c r="AK1627" s="20"/>
      <c r="AL1627" s="20"/>
      <c r="AM1627" s="20"/>
      <c r="AN1627" s="20"/>
      <c r="AO1627" s="20"/>
      <c r="AP1627" s="20"/>
      <c r="AQ1627" s="20"/>
      <c r="AS1627" s="9"/>
      <c r="AT1627" s="9"/>
      <c r="AU1627" s="10"/>
      <c r="AV1627" s="20"/>
      <c r="AW1627" s="20"/>
      <c r="AX1627" s="20"/>
      <c r="AY1627" s="20"/>
      <c r="AZ1627" s="20"/>
      <c r="BA1627" s="20"/>
      <c r="BB1627" s="20"/>
      <c r="BC1627" s="20"/>
      <c r="BE1627" s="20">
        <v>0.5541325136612022</v>
      </c>
      <c r="BF1627" s="9">
        <v>73</v>
      </c>
      <c r="BG1627" s="9">
        <v>70.521217461672919</v>
      </c>
      <c r="BH1627" s="9">
        <v>69.899681955156282</v>
      </c>
      <c r="BI1627" s="9">
        <v>55.915295460508894</v>
      </c>
      <c r="BJ1627" s="9">
        <v>71.525254761050761</v>
      </c>
      <c r="BK1627" s="9">
        <v>70.105901573286943</v>
      </c>
      <c r="BL1627" s="9">
        <v>69.041014372055088</v>
      </c>
      <c r="BM1627" s="9">
        <f ca="1"/>
        <v>69.230146428202644</v>
      </c>
      <c r="BN1627" s="9">
        <v>71.801576236665113</v>
      </c>
    </row>
    <row r="1628" spans="1:66" x14ac:dyDescent="0.25">
      <c r="A1628" s="6">
        <v>56</v>
      </c>
      <c r="B1628" s="7" t="b">
        <v>1</v>
      </c>
      <c r="U1628" s="9"/>
      <c r="V1628" s="9"/>
      <c r="W1628" s="10"/>
      <c r="X1628" s="20"/>
      <c r="Y1628" s="20"/>
      <c r="Z1628" s="20"/>
      <c r="AA1628" s="20"/>
      <c r="AB1628" s="20"/>
      <c r="AC1628" s="20"/>
      <c r="AD1628" s="20"/>
      <c r="AE1628" s="20"/>
      <c r="AG1628" s="9"/>
      <c r="AH1628" s="9"/>
      <c r="AI1628" s="10"/>
      <c r="AJ1628" s="20"/>
      <c r="AK1628" s="20"/>
      <c r="AL1628" s="20"/>
      <c r="AM1628" s="20"/>
      <c r="AN1628" s="20"/>
      <c r="AO1628" s="20"/>
      <c r="AP1628" s="20"/>
      <c r="AQ1628" s="20"/>
      <c r="AS1628" s="9"/>
      <c r="AT1628" s="9"/>
      <c r="AU1628" s="10"/>
      <c r="AV1628" s="20"/>
      <c r="AW1628" s="20"/>
      <c r="AX1628" s="20"/>
      <c r="AY1628" s="20"/>
      <c r="AZ1628" s="20"/>
      <c r="BA1628" s="20"/>
      <c r="BB1628" s="20"/>
      <c r="BC1628" s="20"/>
      <c r="BE1628" s="20">
        <v>0.55447404371584696</v>
      </c>
      <c r="BF1628" s="9">
        <v>73</v>
      </c>
      <c r="BG1628" s="9">
        <v>70.529447097271259</v>
      </c>
      <c r="BH1628" s="9">
        <v>69.908565112024007</v>
      </c>
      <c r="BI1628" s="9">
        <v>55.968341387774288</v>
      </c>
      <c r="BJ1628" s="9">
        <v>71.532700158192441</v>
      </c>
      <c r="BK1628" s="9">
        <v>70.114565080694433</v>
      </c>
      <c r="BL1628" s="9">
        <v>69.051118736606085</v>
      </c>
      <c r="BM1628" s="9">
        <f ca="1"/>
        <v>69.237423401084769</v>
      </c>
      <c r="BN1628" s="9">
        <v>71.810594897625919</v>
      </c>
    </row>
    <row r="1629" spans="1:66" x14ac:dyDescent="0.25">
      <c r="A1629" s="6">
        <v>55.5</v>
      </c>
      <c r="B1629" s="7" t="b">
        <v>1</v>
      </c>
      <c r="U1629" s="9"/>
      <c r="V1629" s="9"/>
      <c r="W1629" s="10"/>
      <c r="X1629" s="20"/>
      <c r="Y1629" s="20"/>
      <c r="Z1629" s="20"/>
      <c r="AA1629" s="20"/>
      <c r="AB1629" s="20"/>
      <c r="AC1629" s="20"/>
      <c r="AD1629" s="20"/>
      <c r="AE1629" s="20"/>
      <c r="AG1629" s="9"/>
      <c r="AH1629" s="9"/>
      <c r="AI1629" s="10"/>
      <c r="AJ1629" s="20"/>
      <c r="AK1629" s="20"/>
      <c r="AL1629" s="20"/>
      <c r="AM1629" s="20"/>
      <c r="AN1629" s="20"/>
      <c r="AO1629" s="20"/>
      <c r="AP1629" s="20"/>
      <c r="AQ1629" s="20"/>
      <c r="AS1629" s="9"/>
      <c r="AT1629" s="9"/>
      <c r="AU1629" s="10"/>
      <c r="AV1629" s="20"/>
      <c r="AW1629" s="20"/>
      <c r="AX1629" s="20"/>
      <c r="AY1629" s="20"/>
      <c r="AZ1629" s="20"/>
      <c r="BA1629" s="20"/>
      <c r="BB1629" s="20"/>
      <c r="BC1629" s="20"/>
      <c r="BE1629" s="20">
        <v>0.55481557377049184</v>
      </c>
      <c r="BF1629" s="9">
        <v>73</v>
      </c>
      <c r="BG1629" s="9">
        <v>70.537677707040658</v>
      </c>
      <c r="BH1629" s="9">
        <v>69.917450449533277</v>
      </c>
      <c r="BI1629" s="9">
        <v>56.021427994435747</v>
      </c>
      <c r="BJ1629" s="9">
        <v>71.540144978407326</v>
      </c>
      <c r="BK1629" s="9">
        <v>70.12323032673946</v>
      </c>
      <c r="BL1629" s="9">
        <v>69.061219989728215</v>
      </c>
      <c r="BM1629" s="9">
        <f ca="1"/>
        <v>69.244700496490069</v>
      </c>
      <c r="BN1629" s="9">
        <v>71.819612927555028</v>
      </c>
    </row>
    <row r="1630" spans="1:66" x14ac:dyDescent="0.25">
      <c r="A1630" s="6">
        <v>55</v>
      </c>
      <c r="B1630" s="7" t="b">
        <v>1</v>
      </c>
      <c r="U1630" s="9"/>
      <c r="V1630" s="9"/>
      <c r="W1630" s="10"/>
      <c r="X1630" s="20"/>
      <c r="Y1630" s="20"/>
      <c r="Z1630" s="20"/>
      <c r="AA1630" s="20"/>
      <c r="AB1630" s="20"/>
      <c r="AC1630" s="20"/>
      <c r="AD1630" s="20"/>
      <c r="AE1630" s="20"/>
      <c r="AG1630" s="9"/>
      <c r="AH1630" s="9"/>
      <c r="AI1630" s="10"/>
      <c r="AJ1630" s="20"/>
      <c r="AK1630" s="20"/>
      <c r="AL1630" s="20"/>
      <c r="AM1630" s="20"/>
      <c r="AN1630" s="20"/>
      <c r="AO1630" s="20"/>
      <c r="AP1630" s="20"/>
      <c r="AQ1630" s="20"/>
      <c r="AS1630" s="9"/>
      <c r="AT1630" s="9"/>
      <c r="AU1630" s="10"/>
      <c r="AV1630" s="20"/>
      <c r="AW1630" s="20"/>
      <c r="AX1630" s="20"/>
      <c r="AY1630" s="20"/>
      <c r="AZ1630" s="20"/>
      <c r="BA1630" s="20"/>
      <c r="BB1630" s="20"/>
      <c r="BC1630" s="20"/>
      <c r="BE1630" s="20">
        <v>0.55515710382513661</v>
      </c>
      <c r="BF1630" s="9">
        <v>73</v>
      </c>
      <c r="BG1630" s="9">
        <v>70.545909297360325</v>
      </c>
      <c r="BH1630" s="9">
        <v>69.926337975116553</v>
      </c>
      <c r="BI1630" s="9">
        <v>56.074555342932861</v>
      </c>
      <c r="BJ1630" s="9">
        <v>71.547589227256424</v>
      </c>
      <c r="BK1630" s="9">
        <v>70.131897318414062</v>
      </c>
      <c r="BL1630" s="9">
        <v>69.071318134293989</v>
      </c>
      <c r="BM1630" s="9">
        <f ca="1"/>
        <v>69.25197771893481</v>
      </c>
      <c r="BN1630" s="9">
        <v>71.828630331155409</v>
      </c>
    </row>
    <row r="1631" spans="1:66" x14ac:dyDescent="0.25">
      <c r="A1631" s="6">
        <v>54.3</v>
      </c>
      <c r="B1631" s="7" t="b">
        <v>1</v>
      </c>
      <c r="U1631" s="9"/>
      <c r="V1631" s="9"/>
      <c r="W1631" s="10"/>
      <c r="X1631" s="20"/>
      <c r="Y1631" s="20"/>
      <c r="Z1631" s="20"/>
      <c r="AA1631" s="20"/>
      <c r="AB1631" s="20"/>
      <c r="AC1631" s="20"/>
      <c r="AD1631" s="20"/>
      <c r="AE1631" s="20"/>
      <c r="AG1631" s="9"/>
      <c r="AH1631" s="9"/>
      <c r="AI1631" s="10"/>
      <c r="AJ1631" s="20"/>
      <c r="AK1631" s="20"/>
      <c r="AL1631" s="20"/>
      <c r="AM1631" s="20"/>
      <c r="AN1631" s="20"/>
      <c r="AO1631" s="20"/>
      <c r="AP1631" s="20"/>
      <c r="AQ1631" s="20"/>
      <c r="AS1631" s="9"/>
      <c r="AT1631" s="9"/>
      <c r="AU1631" s="10"/>
      <c r="AV1631" s="20"/>
      <c r="AW1631" s="20"/>
      <c r="AX1631" s="20"/>
      <c r="AY1631" s="20"/>
      <c r="AZ1631" s="20"/>
      <c r="BA1631" s="20"/>
      <c r="BB1631" s="20"/>
      <c r="BC1631" s="20"/>
      <c r="BE1631" s="20">
        <v>0.55549863387978138</v>
      </c>
      <c r="BF1631" s="9">
        <v>73</v>
      </c>
      <c r="BG1631" s="9">
        <v>70.554141874614658</v>
      </c>
      <c r="BH1631" s="9">
        <v>69.93522769621552</v>
      </c>
      <c r="BI1631" s="9">
        <v>56.127723495849118</v>
      </c>
      <c r="BJ1631" s="9">
        <v>71.555032910301193</v>
      </c>
      <c r="BK1631" s="9">
        <v>70.140566062717994</v>
      </c>
      <c r="BL1631" s="9">
        <v>69.081413173171541</v>
      </c>
      <c r="BM1631" s="9">
        <f ca="1"/>
        <v>69.259255072937208</v>
      </c>
      <c r="BN1631" s="9">
        <v>71.837647113130004</v>
      </c>
    </row>
    <row r="1632" spans="1:66" x14ac:dyDescent="0.25">
      <c r="A1632" s="6">
        <v>53.6</v>
      </c>
      <c r="B1632" s="7" t="b">
        <v>1</v>
      </c>
      <c r="U1632" s="9"/>
      <c r="V1632" s="9"/>
      <c r="W1632" s="10"/>
      <c r="X1632" s="20"/>
      <c r="Y1632" s="20"/>
      <c r="Z1632" s="20"/>
      <c r="AA1632" s="20"/>
      <c r="AB1632" s="20"/>
      <c r="AC1632" s="20"/>
      <c r="AD1632" s="20"/>
      <c r="AE1632" s="20"/>
      <c r="AG1632" s="9"/>
      <c r="AH1632" s="9"/>
      <c r="AI1632" s="10"/>
      <c r="AJ1632" s="20"/>
      <c r="AK1632" s="20"/>
      <c r="AL1632" s="20"/>
      <c r="AM1632" s="20"/>
      <c r="AN1632" s="20"/>
      <c r="AO1632" s="20"/>
      <c r="AP1632" s="20"/>
      <c r="AQ1632" s="20"/>
      <c r="AS1632" s="9"/>
      <c r="AT1632" s="9"/>
      <c r="AU1632" s="10"/>
      <c r="AV1632" s="20"/>
      <c r="AW1632" s="20"/>
      <c r="AX1632" s="20"/>
      <c r="AY1632" s="20"/>
      <c r="AZ1632" s="20"/>
      <c r="BA1632" s="20"/>
      <c r="BB1632" s="20"/>
      <c r="BC1632" s="20"/>
      <c r="BE1632" s="20">
        <v>0.55584016393442626</v>
      </c>
      <c r="BF1632" s="9">
        <v>73</v>
      </c>
      <c r="BG1632" s="9">
        <v>70.562375445193354</v>
      </c>
      <c r="BH1632" s="9">
        <v>69.94411962028137</v>
      </c>
      <c r="BI1632" s="9">
        <v>56.180932515912311</v>
      </c>
      <c r="BJ1632" s="9">
        <v>71.562476033103607</v>
      </c>
      <c r="BK1632" s="9">
        <v>70.149236566658828</v>
      </c>
      <c r="BL1632" s="9">
        <v>69.09150510922457</v>
      </c>
      <c r="BM1632" s="9">
        <f ca="1"/>
        <v>69.26653256301735</v>
      </c>
      <c r="BN1632" s="9">
        <v>71.846663278181921</v>
      </c>
    </row>
    <row r="1633" spans="1:66" x14ac:dyDescent="0.25">
      <c r="A1633" s="6">
        <v>52.8</v>
      </c>
      <c r="B1633" s="7" t="b">
        <v>1</v>
      </c>
      <c r="U1633" s="9"/>
      <c r="V1633" s="9"/>
      <c r="W1633" s="10"/>
      <c r="X1633" s="20"/>
      <c r="Y1633" s="20"/>
      <c r="Z1633" s="20"/>
      <c r="AA1633" s="20"/>
      <c r="AB1633" s="20"/>
      <c r="AC1633" s="20"/>
      <c r="AD1633" s="20"/>
      <c r="AE1633" s="20"/>
      <c r="AG1633" s="9"/>
      <c r="AH1633" s="9"/>
      <c r="AI1633" s="10"/>
      <c r="AJ1633" s="20"/>
      <c r="AK1633" s="20"/>
      <c r="AL1633" s="20"/>
      <c r="AM1633" s="20"/>
      <c r="AN1633" s="20"/>
      <c r="AO1633" s="20"/>
      <c r="AP1633" s="20"/>
      <c r="AQ1633" s="20"/>
      <c r="AS1633" s="9"/>
      <c r="AT1633" s="9"/>
      <c r="AU1633" s="10"/>
      <c r="AV1633" s="20"/>
      <c r="AW1633" s="20"/>
      <c r="AX1633" s="20"/>
      <c r="AY1633" s="20"/>
      <c r="AZ1633" s="20"/>
      <c r="BA1633" s="20"/>
      <c r="BB1633" s="20"/>
      <c r="BC1633" s="20"/>
      <c r="BE1633" s="20">
        <v>0.55618169398907102</v>
      </c>
      <c r="BF1633" s="9">
        <v>73</v>
      </c>
      <c r="BG1633" s="9">
        <v>70.570610015491326</v>
      </c>
      <c r="BH1633" s="9">
        <v>69.953013754774489</v>
      </c>
      <c r="BI1633" s="9">
        <v>56.234182465994955</v>
      </c>
      <c r="BJ1633" s="9">
        <v>71.569918601226178</v>
      </c>
      <c r="BK1633" s="9">
        <v>70.15790883725191</v>
      </c>
      <c r="BL1633" s="9">
        <v>69.101593945312374</v>
      </c>
      <c r="BM1633" s="9">
        <f ca="1"/>
        <v>69.273810193697287</v>
      </c>
      <c r="BN1633" s="9">
        <v>71.855678831014302</v>
      </c>
    </row>
    <row r="1634" spans="1:66" x14ac:dyDescent="0.25">
      <c r="A1634" s="6">
        <v>52</v>
      </c>
      <c r="B1634" s="7" t="b">
        <v>1</v>
      </c>
      <c r="U1634" s="9"/>
      <c r="V1634" s="9"/>
      <c r="W1634" s="10"/>
      <c r="X1634" s="20"/>
      <c r="Y1634" s="20"/>
      <c r="Z1634" s="20"/>
      <c r="AA1634" s="20"/>
      <c r="AB1634" s="20"/>
      <c r="AC1634" s="20"/>
      <c r="AD1634" s="20"/>
      <c r="AE1634" s="20"/>
      <c r="AG1634" s="9"/>
      <c r="AH1634" s="9"/>
      <c r="AI1634" s="10"/>
      <c r="AJ1634" s="20"/>
      <c r="AK1634" s="20"/>
      <c r="AL1634" s="20"/>
      <c r="AM1634" s="20"/>
      <c r="AN1634" s="20"/>
      <c r="AO1634" s="20"/>
      <c r="AP1634" s="20"/>
      <c r="AQ1634" s="20"/>
      <c r="AS1634" s="9"/>
      <c r="AT1634" s="9"/>
      <c r="AU1634" s="10"/>
      <c r="AV1634" s="20"/>
      <c r="AW1634" s="20"/>
      <c r="AX1634" s="20"/>
      <c r="AY1634" s="20"/>
      <c r="AZ1634" s="20"/>
      <c r="BA1634" s="20"/>
      <c r="BB1634" s="20"/>
      <c r="BC1634" s="20"/>
      <c r="BE1634" s="20">
        <v>0.55652322404371579</v>
      </c>
      <c r="BF1634" s="9">
        <v>73</v>
      </c>
      <c r="BG1634" s="9">
        <v>70.578845591908859</v>
      </c>
      <c r="BH1634" s="9">
        <v>69.961910107164925</v>
      </c>
      <c r="BI1634" s="9">
        <v>56.287473409114817</v>
      </c>
      <c r="BJ1634" s="9">
        <v>71.577360620231943</v>
      </c>
      <c r="BK1634" s="9">
        <v>70.166582881520526</v>
      </c>
      <c r="BL1634" s="9">
        <v>69.111679684289896</v>
      </c>
      <c r="BM1634" s="9">
        <f ca="1"/>
        <v>69.281087969501058</v>
      </c>
      <c r="BN1634" s="9">
        <v>71.864693776330483</v>
      </c>
    </row>
    <row r="1635" spans="1:66" x14ac:dyDescent="0.25">
      <c r="A1635" s="6">
        <v>51.2</v>
      </c>
      <c r="B1635" s="7" t="b">
        <v>1</v>
      </c>
      <c r="U1635" s="9"/>
      <c r="V1635" s="9"/>
      <c r="W1635" s="10"/>
      <c r="X1635" s="20"/>
      <c r="Y1635" s="20"/>
      <c r="Z1635" s="20"/>
      <c r="AA1635" s="20"/>
      <c r="AB1635" s="20"/>
      <c r="AC1635" s="20"/>
      <c r="AD1635" s="20"/>
      <c r="AE1635" s="20"/>
      <c r="AG1635" s="9"/>
      <c r="AH1635" s="9"/>
      <c r="AI1635" s="10"/>
      <c r="AJ1635" s="20"/>
      <c r="AK1635" s="20"/>
      <c r="AL1635" s="20"/>
      <c r="AM1635" s="20"/>
      <c r="AN1635" s="20"/>
      <c r="AO1635" s="20"/>
      <c r="AP1635" s="20"/>
      <c r="AQ1635" s="20"/>
      <c r="AS1635" s="9"/>
      <c r="AT1635" s="9"/>
      <c r="AU1635" s="10"/>
      <c r="AV1635" s="20"/>
      <c r="AW1635" s="20"/>
      <c r="AX1635" s="20"/>
      <c r="AY1635" s="20"/>
      <c r="AZ1635" s="20"/>
      <c r="BA1635" s="20"/>
      <c r="BB1635" s="20"/>
      <c r="BC1635" s="20"/>
      <c r="BE1635" s="20">
        <v>0.55686475409836067</v>
      </c>
      <c r="BF1635" s="9">
        <v>73</v>
      </c>
      <c r="BG1635" s="9">
        <v>70.587082180851596</v>
      </c>
      <c r="BH1635" s="9">
        <v>69.970808684931953</v>
      </c>
      <c r="BI1635" s="9">
        <v>56.340805408435301</v>
      </c>
      <c r="BJ1635" s="9">
        <v>71.584802095684552</v>
      </c>
      <c r="BK1635" s="9">
        <v>70.175258706495782</v>
      </c>
      <c r="BL1635" s="9">
        <v>69.121762329007638</v>
      </c>
      <c r="BM1635" s="9">
        <f ca="1"/>
        <v>69.288365894954623</v>
      </c>
      <c r="BN1635" s="9">
        <v>71.873708118833918</v>
      </c>
    </row>
    <row r="1636" spans="1:66" x14ac:dyDescent="0.25">
      <c r="A1636" s="6">
        <v>55</v>
      </c>
      <c r="B1636" s="7" t="b">
        <v>1</v>
      </c>
      <c r="U1636" s="9"/>
      <c r="V1636" s="9"/>
      <c r="W1636" s="10"/>
      <c r="X1636" s="20"/>
      <c r="Y1636" s="20"/>
      <c r="Z1636" s="20"/>
      <c r="AA1636" s="20"/>
      <c r="AB1636" s="20"/>
      <c r="AC1636" s="20"/>
      <c r="AD1636" s="20"/>
      <c r="AE1636" s="20"/>
      <c r="AG1636" s="9"/>
      <c r="AH1636" s="9"/>
      <c r="AI1636" s="10"/>
      <c r="AJ1636" s="20"/>
      <c r="AK1636" s="20"/>
      <c r="AL1636" s="20"/>
      <c r="AM1636" s="20"/>
      <c r="AN1636" s="20"/>
      <c r="AO1636" s="20"/>
      <c r="AP1636" s="20"/>
      <c r="AQ1636" s="20"/>
      <c r="AS1636" s="9"/>
      <c r="AT1636" s="9"/>
      <c r="AU1636" s="10"/>
      <c r="AV1636" s="20"/>
      <c r="AW1636" s="20"/>
      <c r="AX1636" s="20"/>
      <c r="AY1636" s="20"/>
      <c r="AZ1636" s="20"/>
      <c r="BA1636" s="20"/>
      <c r="BB1636" s="20"/>
      <c r="BC1636" s="20"/>
      <c r="BE1636" s="20">
        <v>0.55720628415300544</v>
      </c>
      <c r="BF1636" s="9">
        <v>73</v>
      </c>
      <c r="BG1636" s="9">
        <v>70.595319788730507</v>
      </c>
      <c r="BH1636" s="9">
        <v>69.979709495564578</v>
      </c>
      <c r="BI1636" s="9">
        <v>56.394178527265872</v>
      </c>
      <c r="BJ1636" s="9">
        <v>71.592243033148264</v>
      </c>
      <c r="BK1636" s="9">
        <v>70.183936319216826</v>
      </c>
      <c r="BL1636" s="9">
        <v>69.13184188231179</v>
      </c>
      <c r="BM1636" s="9">
        <f ca="1"/>
        <v>69.295643974586042</v>
      </c>
      <c r="BN1636" s="9">
        <v>71.882721863228198</v>
      </c>
    </row>
    <row r="1637" spans="1:66" x14ac:dyDescent="0.25">
      <c r="A1637" s="6">
        <v>49.8</v>
      </c>
      <c r="B1637" s="7" t="b">
        <v>1</v>
      </c>
      <c r="U1637" s="9"/>
      <c r="V1637" s="9"/>
      <c r="W1637" s="10"/>
      <c r="X1637" s="20"/>
      <c r="Y1637" s="20"/>
      <c r="Z1637" s="20"/>
      <c r="AA1637" s="20"/>
      <c r="AB1637" s="20"/>
      <c r="AC1637" s="20"/>
      <c r="AD1637" s="20"/>
      <c r="AE1637" s="20"/>
      <c r="AG1637" s="9"/>
      <c r="AH1637" s="9"/>
      <c r="AI1637" s="10"/>
      <c r="AJ1637" s="20"/>
      <c r="AK1637" s="20"/>
      <c r="AL1637" s="20"/>
      <c r="AM1637" s="20"/>
      <c r="AN1637" s="20"/>
      <c r="AO1637" s="20"/>
      <c r="AP1637" s="20"/>
      <c r="AQ1637" s="20"/>
      <c r="AS1637" s="9"/>
      <c r="AT1637" s="9"/>
      <c r="AU1637" s="10"/>
      <c r="AV1637" s="20"/>
      <c r="AW1637" s="20"/>
      <c r="AX1637" s="20"/>
      <c r="AY1637" s="20"/>
      <c r="AZ1637" s="20"/>
      <c r="BA1637" s="20"/>
      <c r="BB1637" s="20"/>
      <c r="BC1637" s="20"/>
      <c r="BE1637" s="20">
        <v>0.55754781420765032</v>
      </c>
      <c r="BF1637" s="9">
        <v>73</v>
      </c>
      <c r="BG1637" s="9">
        <v>70.603558421962077</v>
      </c>
      <c r="BH1637" s="9">
        <v>69.988612546561257</v>
      </c>
      <c r="BI1637" s="9">
        <v>56.447592829062607</v>
      </c>
      <c r="BJ1637" s="9">
        <v>71.599683438187952</v>
      </c>
      <c r="BK1637" s="9">
        <v>70.192615726730736</v>
      </c>
      <c r="BL1637" s="9">
        <v>69.141918347044168</v>
      </c>
      <c r="BM1637" s="9">
        <f ca="1"/>
        <v>69.302922212925338</v>
      </c>
      <c r="BN1637" s="9">
        <v>71.891735014217147</v>
      </c>
    </row>
    <row r="1638" spans="1:66" x14ac:dyDescent="0.25">
      <c r="A1638" s="6">
        <v>81.7</v>
      </c>
      <c r="B1638" s="7" t="b">
        <v>1</v>
      </c>
      <c r="U1638" s="9"/>
      <c r="V1638" s="9"/>
      <c r="W1638" s="10"/>
      <c r="X1638" s="20"/>
      <c r="Y1638" s="20"/>
      <c r="Z1638" s="20"/>
      <c r="AA1638" s="20"/>
      <c r="AB1638" s="20"/>
      <c r="AC1638" s="20"/>
      <c r="AD1638" s="20"/>
      <c r="AE1638" s="20"/>
      <c r="AG1638" s="9"/>
      <c r="AH1638" s="9"/>
      <c r="AI1638" s="10"/>
      <c r="AJ1638" s="20"/>
      <c r="AK1638" s="20"/>
      <c r="AL1638" s="20"/>
      <c r="AM1638" s="20"/>
      <c r="AN1638" s="20"/>
      <c r="AO1638" s="20"/>
      <c r="AP1638" s="20"/>
      <c r="AQ1638" s="20"/>
      <c r="AS1638" s="9"/>
      <c r="AT1638" s="9"/>
      <c r="AU1638" s="10"/>
      <c r="AV1638" s="20"/>
      <c r="AW1638" s="20"/>
      <c r="AX1638" s="20"/>
      <c r="AY1638" s="20"/>
      <c r="AZ1638" s="20"/>
      <c r="BA1638" s="20"/>
      <c r="BB1638" s="20"/>
      <c r="BC1638" s="20"/>
      <c r="BE1638" s="20">
        <v>0.55788934426229508</v>
      </c>
      <c r="BF1638" s="9">
        <v>73</v>
      </c>
      <c r="BG1638" s="9">
        <v>70.611798086968193</v>
      </c>
      <c r="BH1638" s="9">
        <v>69.997517845430096</v>
      </c>
      <c r="BI1638" s="9">
        <v>56.501048377428503</v>
      </c>
      <c r="BJ1638" s="9">
        <v>71.607123316369211</v>
      </c>
      <c r="BK1638" s="9">
        <v>70.201296936092618</v>
      </c>
      <c r="BL1638" s="9">
        <v>69.151991726042212</v>
      </c>
      <c r="BM1638" s="9">
        <f ca="1"/>
        <v>69.310200614504623</v>
      </c>
      <c r="BN1638" s="9">
        <v>71.900747576504799</v>
      </c>
    </row>
    <row r="1639" spans="1:66" x14ac:dyDescent="0.25">
      <c r="A1639" s="6">
        <v>81.400000000000006</v>
      </c>
      <c r="B1639" s="7" t="b">
        <v>1</v>
      </c>
      <c r="U1639" s="9"/>
      <c r="V1639" s="9"/>
      <c r="W1639" s="10"/>
      <c r="X1639" s="20"/>
      <c r="Y1639" s="20"/>
      <c r="Z1639" s="20"/>
      <c r="AA1639" s="20"/>
      <c r="AB1639" s="20"/>
      <c r="AC1639" s="20"/>
      <c r="AD1639" s="20"/>
      <c r="AE1639" s="20"/>
      <c r="AG1639" s="9"/>
      <c r="AH1639" s="9"/>
      <c r="AI1639" s="10"/>
      <c r="AJ1639" s="20"/>
      <c r="AK1639" s="20"/>
      <c r="AL1639" s="20"/>
      <c r="AM1639" s="20"/>
      <c r="AN1639" s="20"/>
      <c r="AO1639" s="20"/>
      <c r="AP1639" s="20"/>
      <c r="AQ1639" s="20"/>
      <c r="AS1639" s="9"/>
      <c r="AT1639" s="9"/>
      <c r="AU1639" s="10"/>
      <c r="AV1639" s="20"/>
      <c r="AW1639" s="20"/>
      <c r="AX1639" s="20"/>
      <c r="AY1639" s="20"/>
      <c r="AZ1639" s="20"/>
      <c r="BA1639" s="20"/>
      <c r="BB1639" s="20"/>
      <c r="BC1639" s="20"/>
      <c r="BE1639" s="20">
        <v>0.55823087431693985</v>
      </c>
      <c r="BF1639" s="9">
        <v>73</v>
      </c>
      <c r="BG1639" s="9">
        <v>70.620038790176267</v>
      </c>
      <c r="BH1639" s="9">
        <v>70.006425399688865</v>
      </c>
      <c r="BI1639" s="9">
        <v>56.554545236114109</v>
      </c>
      <c r="BJ1639" s="9">
        <v>71.614562673258305</v>
      </c>
      <c r="BK1639" s="9">
        <v>70.209979954365707</v>
      </c>
      <c r="BL1639" s="9">
        <v>69.162062022139054</v>
      </c>
      <c r="BM1639" s="9">
        <f ca="1"/>
        <v>69.317479183858097</v>
      </c>
      <c r="BN1639" s="9">
        <v>71.9097595547954</v>
      </c>
    </row>
    <row r="1640" spans="1:66" x14ac:dyDescent="0.25">
      <c r="A1640" s="6">
        <v>81.099999999999994</v>
      </c>
      <c r="B1640" s="7" t="b">
        <v>1</v>
      </c>
      <c r="U1640" s="9"/>
      <c r="V1640" s="9"/>
      <c r="W1640" s="10"/>
      <c r="X1640" s="20"/>
      <c r="Y1640" s="20"/>
      <c r="Z1640" s="20"/>
      <c r="AA1640" s="20"/>
      <c r="AB1640" s="20"/>
      <c r="AC1640" s="20"/>
      <c r="AD1640" s="20"/>
      <c r="AE1640" s="20"/>
      <c r="AG1640" s="9"/>
      <c r="AH1640" s="9"/>
      <c r="AI1640" s="10"/>
      <c r="AJ1640" s="20"/>
      <c r="AK1640" s="20"/>
      <c r="AL1640" s="20"/>
      <c r="AM1640" s="20"/>
      <c r="AN1640" s="20"/>
      <c r="AO1640" s="20"/>
      <c r="AP1640" s="20"/>
      <c r="AQ1640" s="20"/>
      <c r="AS1640" s="9"/>
      <c r="AT1640" s="9"/>
      <c r="AU1640" s="10"/>
      <c r="AV1640" s="20"/>
      <c r="AW1640" s="20"/>
      <c r="AX1640" s="20"/>
      <c r="AY1640" s="20"/>
      <c r="AZ1640" s="20"/>
      <c r="BA1640" s="20"/>
      <c r="BB1640" s="20"/>
      <c r="BC1640" s="20"/>
      <c r="BE1640" s="20">
        <v>0.55857240437158473</v>
      </c>
      <c r="BF1640" s="9">
        <v>73</v>
      </c>
      <c r="BG1640" s="9">
        <v>70.628280538019268</v>
      </c>
      <c r="BH1640" s="9">
        <v>70.015335216865026</v>
      </c>
      <c r="BI1640" s="9">
        <v>56.608083469017842</v>
      </c>
      <c r="BJ1640" s="9">
        <v>71.622001514422237</v>
      </c>
      <c r="BK1640" s="9">
        <v>70.218664788621311</v>
      </c>
      <c r="BL1640" s="9">
        <v>69.17212923816345</v>
      </c>
      <c r="BM1640" s="9">
        <f ca="1"/>
        <v>69.324757925522036</v>
      </c>
      <c r="BN1640" s="9">
        <v>71.918770953793455</v>
      </c>
    </row>
    <row r="1641" spans="1:66" x14ac:dyDescent="0.25">
      <c r="A1641" s="6">
        <v>81</v>
      </c>
      <c r="B1641" s="7" t="b">
        <v>1</v>
      </c>
      <c r="U1641" s="9"/>
      <c r="V1641" s="9"/>
      <c r="W1641" s="10"/>
      <c r="X1641" s="20"/>
      <c r="Y1641" s="20"/>
      <c r="Z1641" s="20"/>
      <c r="AA1641" s="20"/>
      <c r="AB1641" s="20"/>
      <c r="AC1641" s="20"/>
      <c r="AD1641" s="20"/>
      <c r="AE1641" s="20"/>
      <c r="AG1641" s="9"/>
      <c r="AH1641" s="9"/>
      <c r="AI1641" s="10"/>
      <c r="AJ1641" s="20"/>
      <c r="AK1641" s="20"/>
      <c r="AL1641" s="20"/>
      <c r="AM1641" s="20"/>
      <c r="AN1641" s="20"/>
      <c r="AO1641" s="20"/>
      <c r="AP1641" s="20"/>
      <c r="AQ1641" s="20"/>
      <c r="AS1641" s="9"/>
      <c r="AT1641" s="9"/>
      <c r="AU1641" s="10"/>
      <c r="AV1641" s="20"/>
      <c r="AW1641" s="20"/>
      <c r="AX1641" s="20"/>
      <c r="AY1641" s="20"/>
      <c r="AZ1641" s="20"/>
      <c r="BA1641" s="20"/>
      <c r="BB1641" s="20"/>
      <c r="BC1641" s="20"/>
      <c r="BE1641" s="20">
        <v>0.5589139344262295</v>
      </c>
      <c r="BF1641" s="9">
        <v>73</v>
      </c>
      <c r="BG1641" s="9">
        <v>70.63652333693571</v>
      </c>
      <c r="BH1641" s="9">
        <v>70.02424730449583</v>
      </c>
      <c r="BI1641" s="9">
        <v>56.661663140186441</v>
      </c>
      <c r="BJ1641" s="9">
        <v>71.629439845428777</v>
      </c>
      <c r="BK1641" s="9">
        <v>70.227351445938908</v>
      </c>
      <c r="BL1641" s="9">
        <v>69.182193376939892</v>
      </c>
      <c r="BM1641" s="9">
        <f ca="1"/>
        <v>69.332036844034889</v>
      </c>
      <c r="BN1641" s="9">
        <v>71.927781778203752</v>
      </c>
    </row>
    <row r="1642" spans="1:66" x14ac:dyDescent="0.25">
      <c r="A1642" s="6">
        <v>87</v>
      </c>
      <c r="B1642" s="7" t="b">
        <v>1</v>
      </c>
      <c r="U1642" s="9"/>
      <c r="V1642" s="9"/>
      <c r="W1642" s="10"/>
      <c r="X1642" s="20"/>
      <c r="Y1642" s="20"/>
      <c r="Z1642" s="20"/>
      <c r="AA1642" s="20"/>
      <c r="AB1642" s="20"/>
      <c r="AC1642" s="20"/>
      <c r="AD1642" s="20"/>
      <c r="AE1642" s="20"/>
      <c r="AG1642" s="9"/>
      <c r="AH1642" s="9"/>
      <c r="AI1642" s="10"/>
      <c r="AJ1642" s="20"/>
      <c r="AK1642" s="20"/>
      <c r="AL1642" s="20"/>
      <c r="AM1642" s="20"/>
      <c r="AN1642" s="20"/>
      <c r="AO1642" s="20"/>
      <c r="AP1642" s="20"/>
      <c r="AQ1642" s="20"/>
      <c r="AS1642" s="9"/>
      <c r="AT1642" s="9"/>
      <c r="AU1642" s="10"/>
      <c r="AV1642" s="20"/>
      <c r="AW1642" s="20"/>
      <c r="AX1642" s="20"/>
      <c r="AY1642" s="20"/>
      <c r="AZ1642" s="20"/>
      <c r="BA1642" s="20"/>
      <c r="BB1642" s="20"/>
      <c r="BC1642" s="20"/>
      <c r="BE1642" s="20">
        <v>0.55925546448087426</v>
      </c>
      <c r="BF1642" s="9">
        <v>73</v>
      </c>
      <c r="BG1642" s="9">
        <v>70.644767193369731</v>
      </c>
      <c r="BH1642" s="9">
        <v>70.033161670128223</v>
      </c>
      <c r="BI1642" s="9">
        <v>56.715284313815566</v>
      </c>
      <c r="BJ1642" s="9">
        <v>71.636877671846477</v>
      </c>
      <c r="BK1642" s="9">
        <v>70.236039933406175</v>
      </c>
      <c r="BL1642" s="9">
        <v>69.192254441288512</v>
      </c>
      <c r="BM1642" s="9">
        <f ca="1"/>
        <v>69.33931594393718</v>
      </c>
      <c r="BN1642" s="9">
        <v>71.93679203273139</v>
      </c>
    </row>
    <row r="1643" spans="1:66" x14ac:dyDescent="0.25">
      <c r="A1643" s="6">
        <v>83</v>
      </c>
      <c r="B1643" s="7" t="b">
        <v>1</v>
      </c>
      <c r="U1643" s="9"/>
      <c r="V1643" s="9"/>
      <c r="W1643" s="10"/>
      <c r="X1643" s="20"/>
      <c r="Y1643" s="20"/>
      <c r="Z1643" s="20"/>
      <c r="AA1643" s="20"/>
      <c r="AB1643" s="20"/>
      <c r="AC1643" s="20"/>
      <c r="AD1643" s="20"/>
      <c r="AE1643" s="20"/>
      <c r="AG1643" s="9"/>
      <c r="AH1643" s="9"/>
      <c r="AI1643" s="10"/>
      <c r="AJ1643" s="20"/>
      <c r="AK1643" s="20"/>
      <c r="AL1643" s="20"/>
      <c r="AM1643" s="20"/>
      <c r="AN1643" s="20"/>
      <c r="AO1643" s="20"/>
      <c r="AP1643" s="20"/>
      <c r="AQ1643" s="20"/>
      <c r="AS1643" s="9"/>
      <c r="AT1643" s="9"/>
      <c r="AU1643" s="10"/>
      <c r="AV1643" s="20"/>
      <c r="AW1643" s="20"/>
      <c r="AX1643" s="20"/>
      <c r="AY1643" s="20"/>
      <c r="AZ1643" s="20"/>
      <c r="BA1643" s="20"/>
      <c r="BB1643" s="20"/>
      <c r="BC1643" s="20"/>
      <c r="BE1643" s="20">
        <v>0.55959699453551914</v>
      </c>
      <c r="BF1643" s="9">
        <v>73</v>
      </c>
      <c r="BG1643" s="9">
        <v>70.65301211377114</v>
      </c>
      <c r="BH1643" s="9">
        <v>70.042078321319167</v>
      </c>
      <c r="BI1643" s="9">
        <v>56.768947054250134</v>
      </c>
      <c r="BJ1643" s="9">
        <v>71.644314999244713</v>
      </c>
      <c r="BK1643" s="9">
        <v>70.244730258119048</v>
      </c>
      <c r="BL1643" s="9">
        <v>69.202312434025146</v>
      </c>
      <c r="BM1643" s="9">
        <f ca="1"/>
        <v>69.346595229771694</v>
      </c>
      <c r="BN1643" s="9">
        <v>71.945801722081768</v>
      </c>
    </row>
    <row r="1644" spans="1:66" x14ac:dyDescent="0.25">
      <c r="A1644" s="6">
        <v>82</v>
      </c>
      <c r="B1644" s="7" t="b">
        <v>1</v>
      </c>
      <c r="U1644" s="9"/>
      <c r="V1644" s="9"/>
      <c r="W1644" s="10"/>
      <c r="X1644" s="20"/>
      <c r="Y1644" s="20"/>
      <c r="Z1644" s="20"/>
      <c r="AA1644" s="20"/>
      <c r="AB1644" s="20"/>
      <c r="AC1644" s="20"/>
      <c r="AD1644" s="20"/>
      <c r="AE1644" s="20"/>
      <c r="AG1644" s="9"/>
      <c r="AH1644" s="9"/>
      <c r="AI1644" s="10"/>
      <c r="AJ1644" s="20"/>
      <c r="AK1644" s="20"/>
      <c r="AL1644" s="20"/>
      <c r="AM1644" s="20"/>
      <c r="AN1644" s="20"/>
      <c r="AO1644" s="20"/>
      <c r="AP1644" s="20"/>
      <c r="AQ1644" s="20"/>
      <c r="AS1644" s="9"/>
      <c r="AT1644" s="9"/>
      <c r="AU1644" s="10"/>
      <c r="AV1644" s="20"/>
      <c r="AW1644" s="20"/>
      <c r="AX1644" s="20"/>
      <c r="AY1644" s="20"/>
      <c r="AZ1644" s="20"/>
      <c r="BA1644" s="20"/>
      <c r="BB1644" s="20"/>
      <c r="BC1644" s="20"/>
      <c r="BE1644" s="20">
        <v>0.55993852459016391</v>
      </c>
      <c r="BF1644" s="9">
        <v>73</v>
      </c>
      <c r="BG1644" s="9">
        <v>70.66125810459539</v>
      </c>
      <c r="BH1644" s="9">
        <v>70.050997265635331</v>
      </c>
      <c r="BI1644" s="9">
        <v>56.822651425984773</v>
      </c>
      <c r="BJ1644" s="9">
        <v>71.651751833193728</v>
      </c>
      <c r="BK1644" s="9">
        <v>70.253422427181746</v>
      </c>
      <c r="BL1644" s="9">
        <v>69.212367357961341</v>
      </c>
      <c r="BM1644" s="9">
        <f ca="1"/>
        <v>69.353874706083317</v>
      </c>
      <c r="BN1644" s="9">
        <v>71.954810850960612</v>
      </c>
    </row>
    <row r="1645" spans="1:66" x14ac:dyDescent="0.25">
      <c r="A1645" s="6">
        <v>80</v>
      </c>
      <c r="B1645" s="7" t="b">
        <v>1</v>
      </c>
      <c r="U1645" s="9"/>
      <c r="V1645" s="9"/>
      <c r="W1645" s="10"/>
      <c r="X1645" s="20"/>
      <c r="Y1645" s="20"/>
      <c r="Z1645" s="20"/>
      <c r="AA1645" s="20"/>
      <c r="AB1645" s="20"/>
      <c r="AC1645" s="20"/>
      <c r="AD1645" s="20"/>
      <c r="AE1645" s="20"/>
      <c r="AG1645" s="9"/>
      <c r="AH1645" s="9"/>
      <c r="AI1645" s="10"/>
      <c r="AJ1645" s="20"/>
      <c r="AK1645" s="20"/>
      <c r="AL1645" s="20"/>
      <c r="AM1645" s="20"/>
      <c r="AN1645" s="20"/>
      <c r="AO1645" s="20"/>
      <c r="AP1645" s="20"/>
      <c r="AQ1645" s="20"/>
      <c r="AS1645" s="9"/>
      <c r="AT1645" s="9"/>
      <c r="AU1645" s="10"/>
      <c r="AV1645" s="20"/>
      <c r="AW1645" s="20"/>
      <c r="AX1645" s="20"/>
      <c r="AY1645" s="20"/>
      <c r="AZ1645" s="20"/>
      <c r="BA1645" s="20"/>
      <c r="BB1645" s="20"/>
      <c r="BC1645" s="20"/>
      <c r="BE1645" s="20">
        <v>0.56028005464480879</v>
      </c>
      <c r="BF1645" s="9">
        <v>73</v>
      </c>
      <c r="BG1645" s="9">
        <v>70.669505172303701</v>
      </c>
      <c r="BH1645" s="9">
        <v>70.059918510653489</v>
      </c>
      <c r="BI1645" s="9">
        <v>56.876397493664399</v>
      </c>
      <c r="BJ1645" s="9">
        <v>71.659188179264603</v>
      </c>
      <c r="BK1645" s="9">
        <v>70.262116447706788</v>
      </c>
      <c r="BL1645" s="9">
        <v>69.222419215904353</v>
      </c>
      <c r="BM1645" s="9">
        <f ca="1"/>
        <v>69.361154377419226</v>
      </c>
      <c r="BN1645" s="9">
        <v>71.963819424074046</v>
      </c>
    </row>
    <row r="1646" spans="1:66" x14ac:dyDescent="0.25">
      <c r="A1646" s="6">
        <v>79.599999999999994</v>
      </c>
      <c r="B1646" s="7" t="b">
        <v>1</v>
      </c>
      <c r="U1646" s="9"/>
      <c r="V1646" s="9"/>
      <c r="W1646" s="10"/>
      <c r="X1646" s="20"/>
      <c r="Y1646" s="20"/>
      <c r="Z1646" s="20"/>
      <c r="AA1646" s="20"/>
      <c r="AB1646" s="20"/>
      <c r="AC1646" s="20"/>
      <c r="AD1646" s="20"/>
      <c r="AE1646" s="20"/>
      <c r="AG1646" s="9"/>
      <c r="AH1646" s="9"/>
      <c r="AI1646" s="10"/>
      <c r="AJ1646" s="20"/>
      <c r="AK1646" s="20"/>
      <c r="AL1646" s="20"/>
      <c r="AM1646" s="20"/>
      <c r="AN1646" s="20"/>
      <c r="AO1646" s="20"/>
      <c r="AP1646" s="20"/>
      <c r="AQ1646" s="20"/>
      <c r="AS1646" s="9"/>
      <c r="AT1646" s="9"/>
      <c r="AU1646" s="10"/>
      <c r="AV1646" s="20"/>
      <c r="AW1646" s="20"/>
      <c r="AX1646" s="20"/>
      <c r="AY1646" s="20"/>
      <c r="AZ1646" s="20"/>
      <c r="BA1646" s="20"/>
      <c r="BB1646" s="20"/>
      <c r="BC1646" s="20"/>
      <c r="BE1646" s="20">
        <v>0.56062158469945356</v>
      </c>
      <c r="BF1646" s="9">
        <v>73</v>
      </c>
      <c r="BG1646" s="9">
        <v>70.677753323363035</v>
      </c>
      <c r="BH1646" s="9">
        <v>70.068842063960219</v>
      </c>
      <c r="BI1646" s="9">
        <v>56.930185322084562</v>
      </c>
      <c r="BJ1646" s="9">
        <v>71.666624043029358</v>
      </c>
      <c r="BK1646" s="9">
        <v>70.270812326815104</v>
      </c>
      <c r="BL1646" s="9">
        <v>69.232468010657158</v>
      </c>
      <c r="BM1646" s="9">
        <f ca="1"/>
        <v>69.368434248328825</v>
      </c>
      <c r="BN1646" s="9">
        <v>71.972827446128548</v>
      </c>
    </row>
    <row r="1647" spans="1:66" x14ac:dyDescent="0.25">
      <c r="A1647" s="6">
        <v>79.3</v>
      </c>
      <c r="B1647" s="7" t="b">
        <v>1</v>
      </c>
      <c r="U1647" s="9"/>
      <c r="V1647" s="9"/>
      <c r="W1647" s="10"/>
      <c r="X1647" s="20"/>
      <c r="Y1647" s="20"/>
      <c r="Z1647" s="20"/>
      <c r="AA1647" s="20"/>
      <c r="AB1647" s="20"/>
      <c r="AC1647" s="20"/>
      <c r="AD1647" s="20"/>
      <c r="AE1647" s="20"/>
      <c r="AG1647" s="9"/>
      <c r="AH1647" s="9"/>
      <c r="AI1647" s="10"/>
      <c r="AJ1647" s="20"/>
      <c r="AK1647" s="20"/>
      <c r="AL1647" s="20"/>
      <c r="AM1647" s="20"/>
      <c r="AN1647" s="20"/>
      <c r="AO1647" s="20"/>
      <c r="AP1647" s="20"/>
      <c r="AQ1647" s="20"/>
      <c r="AS1647" s="9"/>
      <c r="AT1647" s="9"/>
      <c r="AU1647" s="10"/>
      <c r="AV1647" s="20"/>
      <c r="AW1647" s="20"/>
      <c r="AX1647" s="20"/>
      <c r="AY1647" s="20"/>
      <c r="AZ1647" s="20"/>
      <c r="BA1647" s="20"/>
      <c r="BB1647" s="20"/>
      <c r="BC1647" s="20"/>
      <c r="BE1647" s="20">
        <v>0.56096311475409832</v>
      </c>
      <c r="BF1647" s="9">
        <v>73</v>
      </c>
      <c r="BG1647" s="9">
        <v>70.686002564246152</v>
      </c>
      <c r="BH1647" s="9">
        <v>70.077767933152344</v>
      </c>
      <c r="BI1647" s="9">
        <v>56.984014976192</v>
      </c>
      <c r="BJ1647" s="9">
        <v>71.674059430060936</v>
      </c>
      <c r="BK1647" s="9">
        <v>70.279510071636011</v>
      </c>
      <c r="BL1647" s="9">
        <v>69.242513745018485</v>
      </c>
      <c r="BM1647" s="9">
        <f ca="1"/>
        <v>69.375714323363766</v>
      </c>
      <c r="BN1647" s="9">
        <v>71.981834921831023</v>
      </c>
    </row>
    <row r="1648" spans="1:66" x14ac:dyDescent="0.25">
      <c r="A1648" s="6">
        <v>79</v>
      </c>
      <c r="B1648" s="7" t="b">
        <v>1</v>
      </c>
      <c r="U1648" s="9"/>
      <c r="V1648" s="9"/>
      <c r="W1648" s="10"/>
      <c r="X1648" s="20"/>
      <c r="Y1648" s="20"/>
      <c r="Z1648" s="20"/>
      <c r="AA1648" s="20"/>
      <c r="AB1648" s="20"/>
      <c r="AC1648" s="20"/>
      <c r="AD1648" s="20"/>
      <c r="AE1648" s="20"/>
      <c r="AG1648" s="9"/>
      <c r="AH1648" s="9"/>
      <c r="AI1648" s="10"/>
      <c r="AJ1648" s="20"/>
      <c r="AK1648" s="20"/>
      <c r="AL1648" s="20"/>
      <c r="AM1648" s="20"/>
      <c r="AN1648" s="20"/>
      <c r="AO1648" s="20"/>
      <c r="AP1648" s="20"/>
      <c r="AQ1648" s="20"/>
      <c r="AS1648" s="9"/>
      <c r="AT1648" s="9"/>
      <c r="AU1648" s="10"/>
      <c r="AV1648" s="20"/>
      <c r="AW1648" s="20"/>
      <c r="AX1648" s="20"/>
      <c r="AY1648" s="20"/>
      <c r="AZ1648" s="20"/>
      <c r="BA1648" s="20"/>
      <c r="BB1648" s="20"/>
      <c r="BC1648" s="20"/>
      <c r="BE1648" s="20">
        <v>0.5613046448087432</v>
      </c>
      <c r="BF1648" s="9">
        <v>73</v>
      </c>
      <c r="BG1648" s="9">
        <v>70.694252901431653</v>
      </c>
      <c r="BH1648" s="9">
        <v>70.086696125836525</v>
      </c>
      <c r="BI1648" s="9">
        <v>57.037886521085085</v>
      </c>
      <c r="BJ1648" s="9">
        <v>71.68149434593326</v>
      </c>
      <c r="BK1648" s="9">
        <v>70.288209689307322</v>
      </c>
      <c r="BL1648" s="9">
        <v>69.252556421782771</v>
      </c>
      <c r="BM1648" s="9">
        <f ca="1"/>
        <v>69.382994607078004</v>
      </c>
      <c r="BN1648" s="9">
        <v>71.990841855888817</v>
      </c>
    </row>
    <row r="1649" spans="1:66" x14ac:dyDescent="0.25">
      <c r="A1649" s="6">
        <v>78.7</v>
      </c>
      <c r="B1649" s="7" t="b">
        <v>1</v>
      </c>
      <c r="U1649" s="9"/>
      <c r="V1649" s="9"/>
      <c r="W1649" s="10"/>
      <c r="X1649" s="20"/>
      <c r="Y1649" s="20"/>
      <c r="Z1649" s="20"/>
      <c r="AA1649" s="20"/>
      <c r="AB1649" s="20"/>
      <c r="AC1649" s="20"/>
      <c r="AD1649" s="20"/>
      <c r="AE1649" s="20"/>
      <c r="AG1649" s="9"/>
      <c r="AH1649" s="9"/>
      <c r="AI1649" s="10"/>
      <c r="AJ1649" s="20"/>
      <c r="AK1649" s="20"/>
      <c r="AL1649" s="20"/>
      <c r="AM1649" s="20"/>
      <c r="AN1649" s="20"/>
      <c r="AO1649" s="20"/>
      <c r="AP1649" s="20"/>
      <c r="AQ1649" s="20"/>
      <c r="AS1649" s="9"/>
      <c r="AT1649" s="9"/>
      <c r="AU1649" s="10"/>
      <c r="AV1649" s="20"/>
      <c r="AW1649" s="20"/>
      <c r="AX1649" s="20"/>
      <c r="AY1649" s="20"/>
      <c r="AZ1649" s="20"/>
      <c r="BA1649" s="20"/>
      <c r="BB1649" s="20"/>
      <c r="BC1649" s="20"/>
      <c r="BE1649" s="20">
        <v>0.56164617486338797</v>
      </c>
      <c r="BF1649" s="9">
        <v>73</v>
      </c>
      <c r="BG1649" s="9">
        <v>70.702504341404023</v>
      </c>
      <c r="BH1649" s="9">
        <v>70.095626649629736</v>
      </c>
      <c r="BI1649" s="9">
        <v>57.091800022014247</v>
      </c>
      <c r="BJ1649" s="9">
        <v>71.688928796221248</v>
      </c>
      <c r="BK1649" s="9">
        <v>70.296911186975308</v>
      </c>
      <c r="BL1649" s="9">
        <v>69.262596043740231</v>
      </c>
      <c r="BM1649" s="9">
        <f ca="1"/>
        <v>69.390275104027793</v>
      </c>
      <c r="BN1649" s="9">
        <v>71.99984825300966</v>
      </c>
    </row>
    <row r="1650" spans="1:66" x14ac:dyDescent="0.25">
      <c r="A1650" s="6">
        <v>78.5</v>
      </c>
      <c r="B1650" s="7" t="b">
        <v>1</v>
      </c>
      <c r="U1650" s="9"/>
      <c r="V1650" s="9"/>
      <c r="W1650" s="10"/>
      <c r="X1650" s="20"/>
      <c r="Y1650" s="20"/>
      <c r="Z1650" s="20"/>
      <c r="AA1650" s="20"/>
      <c r="AB1650" s="20"/>
      <c r="AC1650" s="20"/>
      <c r="AD1650" s="20"/>
      <c r="AE1650" s="20"/>
      <c r="AG1650" s="9"/>
      <c r="AH1650" s="9"/>
      <c r="AI1650" s="10"/>
      <c r="AJ1650" s="20"/>
      <c r="AK1650" s="20"/>
      <c r="AL1650" s="20"/>
      <c r="AM1650" s="20"/>
      <c r="AN1650" s="20"/>
      <c r="AO1650" s="20"/>
      <c r="AP1650" s="20"/>
      <c r="AQ1650" s="20"/>
      <c r="AS1650" s="9"/>
      <c r="AT1650" s="9"/>
      <c r="AU1650" s="10"/>
      <c r="AV1650" s="20"/>
      <c r="AW1650" s="20"/>
      <c r="AX1650" s="20"/>
      <c r="AY1650" s="20"/>
      <c r="AZ1650" s="20"/>
      <c r="BA1650" s="20"/>
      <c r="BB1650" s="20"/>
      <c r="BC1650" s="20"/>
      <c r="BE1650" s="20">
        <v>0.56198770491803274</v>
      </c>
      <c r="BF1650" s="9">
        <v>73</v>
      </c>
      <c r="BG1650" s="9">
        <v>70.710756890653641</v>
      </c>
      <c r="BH1650" s="9">
        <v>70.104559512159014</v>
      </c>
      <c r="BI1650" s="9">
        <v>57.145755544382517</v>
      </c>
      <c r="BJ1650" s="9">
        <v>71.696362786500814</v>
      </c>
      <c r="BK1650" s="9">
        <v>70.305614571794791</v>
      </c>
      <c r="BL1650" s="9">
        <v>69.272632613676819</v>
      </c>
      <c r="BM1650" s="9">
        <f ca="1"/>
        <v>69.397555818771735</v>
      </c>
      <c r="BN1650" s="9">
        <v>72.008854117901819</v>
      </c>
    </row>
    <row r="1651" spans="1:66" x14ac:dyDescent="0.25">
      <c r="A1651" s="6">
        <v>78.2</v>
      </c>
      <c r="B1651" s="7" t="b">
        <v>1</v>
      </c>
      <c r="U1651" s="9"/>
      <c r="V1651" s="9"/>
      <c r="W1651" s="10"/>
      <c r="X1651" s="20"/>
      <c r="Y1651" s="20"/>
      <c r="Z1651" s="20"/>
      <c r="AA1651" s="20"/>
      <c r="AB1651" s="20"/>
      <c r="AC1651" s="20"/>
      <c r="AD1651" s="20"/>
      <c r="AE1651" s="20"/>
      <c r="AG1651" s="9"/>
      <c r="AH1651" s="9"/>
      <c r="AI1651" s="10"/>
      <c r="AJ1651" s="20"/>
      <c r="AK1651" s="20"/>
      <c r="AL1651" s="20"/>
      <c r="AM1651" s="20"/>
      <c r="AN1651" s="20"/>
      <c r="AO1651" s="20"/>
      <c r="AP1651" s="20"/>
      <c r="AQ1651" s="20"/>
      <c r="AS1651" s="9"/>
      <c r="AT1651" s="9"/>
      <c r="AU1651" s="10"/>
      <c r="AV1651" s="20"/>
      <c r="AW1651" s="20"/>
      <c r="AX1651" s="20"/>
      <c r="AY1651" s="20"/>
      <c r="AZ1651" s="20"/>
      <c r="BA1651" s="20"/>
      <c r="BB1651" s="20"/>
      <c r="BC1651" s="20"/>
      <c r="BE1651" s="20">
        <v>0.56232923497267762</v>
      </c>
      <c r="BF1651" s="9">
        <v>73</v>
      </c>
      <c r="BG1651" s="9">
        <v>70.719010555676846</v>
      </c>
      <c r="BH1651" s="9">
        <v>70.113494721061713</v>
      </c>
      <c r="BI1651" s="9">
        <v>57.199753153746002</v>
      </c>
      <c r="BJ1651" s="9">
        <v>71.703796322348992</v>
      </c>
      <c r="BK1651" s="9">
        <v>70.314319850929223</v>
      </c>
      <c r="BL1651" s="9">
        <v>69.282666134374267</v>
      </c>
      <c r="BM1651" s="9">
        <f ca="1"/>
        <v>69.404836755870761</v>
      </c>
      <c r="BN1651" s="9">
        <v>72.017859455274007</v>
      </c>
    </row>
    <row r="1652" spans="1:66" x14ac:dyDescent="0.25">
      <c r="A1652" s="6">
        <v>77.8</v>
      </c>
      <c r="B1652" s="7" t="b">
        <v>1</v>
      </c>
      <c r="U1652" s="9"/>
      <c r="V1652" s="9"/>
      <c r="W1652" s="10"/>
      <c r="X1652" s="20"/>
      <c r="Y1652" s="20"/>
      <c r="Z1652" s="20"/>
      <c r="AA1652" s="20"/>
      <c r="AB1652" s="20"/>
      <c r="AC1652" s="20"/>
      <c r="AD1652" s="20"/>
      <c r="AE1652" s="20"/>
      <c r="AG1652" s="9"/>
      <c r="AH1652" s="9"/>
      <c r="AI1652" s="10"/>
      <c r="AJ1652" s="20"/>
      <c r="AK1652" s="20"/>
      <c r="AL1652" s="20"/>
      <c r="AM1652" s="20"/>
      <c r="AN1652" s="20"/>
      <c r="AO1652" s="20"/>
      <c r="AP1652" s="20"/>
      <c r="AQ1652" s="20"/>
      <c r="AS1652" s="9"/>
      <c r="AT1652" s="9"/>
      <c r="AU1652" s="10"/>
      <c r="AV1652" s="20"/>
      <c r="AW1652" s="20"/>
      <c r="AX1652" s="20"/>
      <c r="AY1652" s="20"/>
      <c r="AZ1652" s="20"/>
      <c r="BA1652" s="20"/>
      <c r="BB1652" s="20"/>
      <c r="BC1652" s="20"/>
      <c r="BE1652" s="20">
        <v>0.56267076502732238</v>
      </c>
      <c r="BF1652" s="9">
        <v>73</v>
      </c>
      <c r="BG1652" s="9">
        <v>70.727265342975954</v>
      </c>
      <c r="BH1652" s="9">
        <v>70.122432283985432</v>
      </c>
      <c r="BI1652" s="9">
        <v>57.253792915814273</v>
      </c>
      <c r="BJ1652" s="9">
        <v>71.711229409343829</v>
      </c>
      <c r="BK1652" s="9">
        <v>70.323027031550609</v>
      </c>
      <c r="BL1652" s="9">
        <v>69.292696608610072</v>
      </c>
      <c r="BM1652" s="9">
        <f ca="1"/>
        <v>69.412117919888246</v>
      </c>
      <c r="BN1652" s="9">
        <v>72.026864269835499</v>
      </c>
    </row>
    <row r="1653" spans="1:66" x14ac:dyDescent="0.25">
      <c r="A1653" s="6">
        <v>77.5</v>
      </c>
      <c r="B1653" s="7" t="b">
        <v>1</v>
      </c>
      <c r="U1653" s="9"/>
      <c r="V1653" s="9"/>
      <c r="W1653" s="10"/>
      <c r="X1653" s="20"/>
      <c r="Y1653" s="20"/>
      <c r="Z1653" s="20"/>
      <c r="AA1653" s="20"/>
      <c r="AB1653" s="20"/>
      <c r="AC1653" s="20"/>
      <c r="AD1653" s="20"/>
      <c r="AE1653" s="20"/>
      <c r="AG1653" s="9"/>
      <c r="AH1653" s="9"/>
      <c r="AI1653" s="10"/>
      <c r="AJ1653" s="20"/>
      <c r="AK1653" s="20"/>
      <c r="AL1653" s="20"/>
      <c r="AM1653" s="20"/>
      <c r="AN1653" s="20"/>
      <c r="AO1653" s="20"/>
      <c r="AP1653" s="20"/>
      <c r="AQ1653" s="20"/>
      <c r="AS1653" s="9"/>
      <c r="AT1653" s="9"/>
      <c r="AU1653" s="10"/>
      <c r="AV1653" s="20"/>
      <c r="AW1653" s="20"/>
      <c r="AX1653" s="20"/>
      <c r="AY1653" s="20"/>
      <c r="AZ1653" s="20"/>
      <c r="BA1653" s="20"/>
      <c r="BB1653" s="20"/>
      <c r="BC1653" s="20"/>
      <c r="BE1653" s="20">
        <v>0.56301229508196726</v>
      </c>
      <c r="BF1653" s="9">
        <v>73</v>
      </c>
      <c r="BG1653" s="9">
        <v>70.73552125905934</v>
      </c>
      <c r="BH1653" s="9">
        <v>70.131372208587948</v>
      </c>
      <c r="BI1653" s="9">
        <v>57.307874896450969</v>
      </c>
      <c r="BJ1653" s="9">
        <v>71.718662053064534</v>
      </c>
      <c r="BK1653" s="9">
        <v>70.331736120839722</v>
      </c>
      <c r="BL1653" s="9">
        <v>69.302724039157539</v>
      </c>
      <c r="BM1653" s="9">
        <f ca="1"/>
        <v>69.419399315389882</v>
      </c>
      <c r="BN1653" s="9">
        <v>72.03586856629606</v>
      </c>
    </row>
    <row r="1654" spans="1:66" x14ac:dyDescent="0.25">
      <c r="A1654" s="6" t="str">
        <v/>
      </c>
      <c r="B1654" s="7" t="b">
        <v>0</v>
      </c>
      <c r="U1654" s="9"/>
      <c r="V1654" s="9"/>
      <c r="W1654" s="10"/>
      <c r="X1654" s="20"/>
      <c r="Y1654" s="20"/>
      <c r="Z1654" s="20"/>
      <c r="AA1654" s="20"/>
      <c r="AB1654" s="20"/>
      <c r="AC1654" s="20"/>
      <c r="AD1654" s="20"/>
      <c r="AE1654" s="20"/>
      <c r="AG1654" s="9"/>
      <c r="AH1654" s="9"/>
      <c r="AI1654" s="10"/>
      <c r="AJ1654" s="20"/>
      <c r="AK1654" s="20"/>
      <c r="AL1654" s="20"/>
      <c r="AM1654" s="20"/>
      <c r="AN1654" s="20"/>
      <c r="AO1654" s="20"/>
      <c r="AP1654" s="20"/>
      <c r="AQ1654" s="20"/>
      <c r="AS1654" s="9"/>
      <c r="AT1654" s="9"/>
      <c r="AU1654" s="10"/>
      <c r="AV1654" s="20"/>
      <c r="AW1654" s="20"/>
      <c r="AX1654" s="20"/>
      <c r="AY1654" s="20"/>
      <c r="AZ1654" s="20"/>
      <c r="BA1654" s="20"/>
      <c r="BB1654" s="20"/>
      <c r="BC1654" s="20"/>
      <c r="BE1654" s="20">
        <v>0.56335382513661203</v>
      </c>
      <c r="BF1654" s="9">
        <v>73</v>
      </c>
      <c r="BG1654" s="9">
        <v>70.7437783104414</v>
      </c>
      <c r="BH1654" s="9">
        <v>70.140314502537507</v>
      </c>
      <c r="BI1654" s="9">
        <v>57.361999161674142</v>
      </c>
      <c r="BJ1654" s="9">
        <v>71.72609425909144</v>
      </c>
      <c r="BK1654" s="9">
        <v>70.340447125985975</v>
      </c>
      <c r="BL1654" s="9">
        <v>69.312748428785767</v>
      </c>
      <c r="BM1654" s="9">
        <f ca="1"/>
        <v>69.426680946943875</v>
      </c>
      <c r="BN1654" s="9">
        <v>72.044872349366031</v>
      </c>
    </row>
    <row r="1655" spans="1:66" x14ac:dyDescent="0.25">
      <c r="A1655" s="6">
        <v>63.1</v>
      </c>
      <c r="B1655" s="7" t="b">
        <v>1</v>
      </c>
      <c r="U1655" s="9"/>
      <c r="V1655" s="9"/>
      <c r="W1655" s="10"/>
      <c r="X1655" s="20"/>
      <c r="Y1655" s="20"/>
      <c r="Z1655" s="20"/>
      <c r="AA1655" s="20"/>
      <c r="AB1655" s="20"/>
      <c r="AC1655" s="20"/>
      <c r="AD1655" s="20"/>
      <c r="AE1655" s="20"/>
      <c r="AG1655" s="9"/>
      <c r="AH1655" s="9"/>
      <c r="AI1655" s="10"/>
      <c r="AJ1655" s="20"/>
      <c r="AK1655" s="20"/>
      <c r="AL1655" s="20"/>
      <c r="AM1655" s="20"/>
      <c r="AN1655" s="20"/>
      <c r="AO1655" s="20"/>
      <c r="AP1655" s="20"/>
      <c r="AQ1655" s="20"/>
      <c r="AS1655" s="9"/>
      <c r="AT1655" s="9"/>
      <c r="AU1655" s="10"/>
      <c r="AV1655" s="20"/>
      <c r="AW1655" s="20"/>
      <c r="AX1655" s="20"/>
      <c r="AY1655" s="20"/>
      <c r="AZ1655" s="20"/>
      <c r="BA1655" s="20"/>
      <c r="BB1655" s="20"/>
      <c r="BC1655" s="20"/>
      <c r="BE1655" s="20">
        <v>0.5636953551912568</v>
      </c>
      <c r="BF1655" s="9">
        <v>73</v>
      </c>
      <c r="BG1655" s="9">
        <v>70.752036503642643</v>
      </c>
      <c r="BH1655" s="9">
        <v>70.149259173512874</v>
      </c>
      <c r="BI1655" s="9">
        <v>57.416165777656907</v>
      </c>
      <c r="BJ1655" s="9">
        <v>71.733526033006072</v>
      </c>
      <c r="BK1655" s="9">
        <v>70.349160054187593</v>
      </c>
      <c r="BL1655" s="9">
        <v>69.322769780259605</v>
      </c>
      <c r="BM1655" s="9">
        <f ca="1"/>
        <v>69.433962819120836</v>
      </c>
      <c r="BN1655" s="9">
        <v>72.05387562375634</v>
      </c>
    </row>
    <row r="1656" spans="1:66" x14ac:dyDescent="0.25">
      <c r="A1656" s="6">
        <v>63</v>
      </c>
      <c r="B1656" s="7" t="b">
        <v>1</v>
      </c>
      <c r="U1656" s="9"/>
      <c r="V1656" s="9"/>
      <c r="W1656" s="10"/>
      <c r="X1656" s="20"/>
      <c r="Y1656" s="20"/>
      <c r="Z1656" s="20"/>
      <c r="AA1656" s="20"/>
      <c r="AB1656" s="20"/>
      <c r="AC1656" s="20"/>
      <c r="AD1656" s="20"/>
      <c r="AE1656" s="20"/>
      <c r="AG1656" s="9"/>
      <c r="AH1656" s="9"/>
      <c r="AI1656" s="10"/>
      <c r="AJ1656" s="20"/>
      <c r="AK1656" s="20"/>
      <c r="AL1656" s="20"/>
      <c r="AM1656" s="20"/>
      <c r="AN1656" s="20"/>
      <c r="AO1656" s="20"/>
      <c r="AP1656" s="20"/>
      <c r="AQ1656" s="20"/>
      <c r="AS1656" s="9"/>
      <c r="AT1656" s="9"/>
      <c r="AU1656" s="10"/>
      <c r="AV1656" s="20"/>
      <c r="AW1656" s="20"/>
      <c r="AX1656" s="20"/>
      <c r="AY1656" s="20"/>
      <c r="AZ1656" s="20"/>
      <c r="BA1656" s="20"/>
      <c r="BB1656" s="20"/>
      <c r="BC1656" s="20"/>
      <c r="BE1656" s="20">
        <v>0.56403688524590168</v>
      </c>
      <c r="BF1656" s="9">
        <v>73</v>
      </c>
      <c r="BG1656" s="9">
        <v>70.760295845189731</v>
      </c>
      <c r="BH1656" s="9">
        <v>70.158206229203017</v>
      </c>
      <c r="BI1656" s="9">
        <v>57.470374810727805</v>
      </c>
      <c r="BJ1656" s="9">
        <v>71.740957380391151</v>
      </c>
      <c r="BK1656" s="9">
        <v>70.357874912651567</v>
      </c>
      <c r="BL1656" s="9">
        <v>69.332788096339812</v>
      </c>
      <c r="BM1656" s="9">
        <f ca="1"/>
        <v>69.441244936493845</v>
      </c>
      <c r="BN1656" s="9">
        <v>72.062878394178512</v>
      </c>
    </row>
    <row r="1657" spans="1:66" x14ac:dyDescent="0.25">
      <c r="A1657" s="6">
        <v>62.7</v>
      </c>
      <c r="B1657" s="7" t="b">
        <v>1</v>
      </c>
      <c r="U1657" s="9"/>
      <c r="V1657" s="9"/>
      <c r="W1657" s="10"/>
      <c r="X1657" s="20"/>
      <c r="Y1657" s="20"/>
      <c r="Z1657" s="20"/>
      <c r="AA1657" s="20"/>
      <c r="AB1657" s="20"/>
      <c r="AC1657" s="20"/>
      <c r="AD1657" s="20"/>
      <c r="AE1657" s="20"/>
      <c r="AG1657" s="9"/>
      <c r="AH1657" s="9"/>
      <c r="AI1657" s="10"/>
      <c r="AJ1657" s="20"/>
      <c r="AK1657" s="20"/>
      <c r="AL1657" s="20"/>
      <c r="AM1657" s="20"/>
      <c r="AN1657" s="20"/>
      <c r="AO1657" s="20"/>
      <c r="AP1657" s="20"/>
      <c r="AQ1657" s="20"/>
      <c r="AS1657" s="9"/>
      <c r="AT1657" s="9"/>
      <c r="AU1657" s="10"/>
      <c r="AV1657" s="20"/>
      <c r="AW1657" s="20"/>
      <c r="AX1657" s="20"/>
      <c r="AY1657" s="20"/>
      <c r="AZ1657" s="20"/>
      <c r="BA1657" s="20"/>
      <c r="BB1657" s="20"/>
      <c r="BC1657" s="20"/>
      <c r="BE1657" s="20">
        <v>0.56437841530054644</v>
      </c>
      <c r="BF1657" s="9">
        <v>73</v>
      </c>
      <c r="BG1657" s="9">
        <v>70.768556341615508</v>
      </c>
      <c r="BH1657" s="9">
        <v>70.167155677307676</v>
      </c>
      <c r="BI1657" s="9">
        <v>57.524626327371259</v>
      </c>
      <c r="BJ1657" s="9">
        <v>71.748388306830606</v>
      </c>
      <c r="BK1657" s="9">
        <v>70.366591708593759</v>
      </c>
      <c r="BL1657" s="9">
        <v>69.342803379782865</v>
      </c>
      <c r="BM1657" s="9">
        <f ca="1"/>
        <v>69.448527303638514</v>
      </c>
      <c r="BN1657" s="9">
        <v>72.071880665344651</v>
      </c>
    </row>
    <row r="1658" spans="1:66" x14ac:dyDescent="0.25">
      <c r="A1658" s="6">
        <v>62.5</v>
      </c>
      <c r="B1658" s="7" t="b">
        <v>1</v>
      </c>
      <c r="U1658" s="9"/>
      <c r="V1658" s="9"/>
      <c r="W1658" s="10"/>
      <c r="X1658" s="20"/>
      <c r="Y1658" s="20"/>
      <c r="Z1658" s="20"/>
      <c r="AA1658" s="20"/>
      <c r="AB1658" s="20"/>
      <c r="AC1658" s="20"/>
      <c r="AD1658" s="20"/>
      <c r="AE1658" s="20"/>
      <c r="AG1658" s="9"/>
      <c r="AH1658" s="9"/>
      <c r="AI1658" s="10"/>
      <c r="AJ1658" s="20"/>
      <c r="AK1658" s="20"/>
      <c r="AL1658" s="20"/>
      <c r="AM1658" s="20"/>
      <c r="AN1658" s="20"/>
      <c r="AO1658" s="20"/>
      <c r="AP1658" s="20"/>
      <c r="AQ1658" s="20"/>
      <c r="AS1658" s="9"/>
      <c r="AT1658" s="9"/>
      <c r="AU1658" s="10"/>
      <c r="AV1658" s="20"/>
      <c r="AW1658" s="20"/>
      <c r="AX1658" s="20"/>
      <c r="AY1658" s="20"/>
      <c r="AZ1658" s="20"/>
      <c r="BA1658" s="20"/>
      <c r="BB1658" s="20"/>
      <c r="BC1658" s="20"/>
      <c r="BE1658" s="20">
        <v>0.56471994535519121</v>
      </c>
      <c r="BF1658" s="9">
        <v>73</v>
      </c>
      <c r="BG1658" s="9">
        <v>70.776817999459013</v>
      </c>
      <c r="BH1658" s="9">
        <v>70.176107525536949</v>
      </c>
      <c r="BI1658" s="9">
        <v>57.578920394228213</v>
      </c>
      <c r="BJ1658" s="9">
        <v>71.75581881790967</v>
      </c>
      <c r="BK1658" s="9">
        <v>70.375310449238953</v>
      </c>
      <c r="BL1658" s="9">
        <v>69.352815633341152</v>
      </c>
      <c r="BM1658" s="9">
        <f ca="1"/>
        <v>69.455809925132954</v>
      </c>
      <c r="BN1658" s="9">
        <v>72.080882441967589</v>
      </c>
    </row>
    <row r="1659" spans="1:66" x14ac:dyDescent="0.25">
      <c r="A1659" s="6">
        <v>62.2</v>
      </c>
      <c r="B1659" s="7" t="b">
        <v>1</v>
      </c>
      <c r="U1659" s="9"/>
      <c r="V1659" s="9"/>
      <c r="W1659" s="10"/>
      <c r="X1659" s="20"/>
      <c r="Y1659" s="20"/>
      <c r="Z1659" s="20"/>
      <c r="AA1659" s="20"/>
      <c r="AB1659" s="20"/>
      <c r="AC1659" s="20"/>
      <c r="AD1659" s="20"/>
      <c r="AE1659" s="20"/>
      <c r="AG1659" s="9"/>
      <c r="AH1659" s="9"/>
      <c r="AI1659" s="10"/>
      <c r="AJ1659" s="20"/>
      <c r="AK1659" s="20"/>
      <c r="AL1659" s="20"/>
      <c r="AM1659" s="20"/>
      <c r="AN1659" s="20"/>
      <c r="AO1659" s="20"/>
      <c r="AP1659" s="20"/>
      <c r="AQ1659" s="20"/>
      <c r="AS1659" s="9"/>
      <c r="AT1659" s="9"/>
      <c r="AU1659" s="10"/>
      <c r="AV1659" s="20"/>
      <c r="AW1659" s="20"/>
      <c r="AX1659" s="20"/>
      <c r="AY1659" s="20"/>
      <c r="AZ1659" s="20"/>
      <c r="BA1659" s="20"/>
      <c r="BB1659" s="20"/>
      <c r="BC1659" s="20"/>
      <c r="BE1659" s="20">
        <v>0.56506147540983609</v>
      </c>
      <c r="BF1659" s="9">
        <v>73</v>
      </c>
      <c r="BG1659" s="9">
        <v>70.785080825265538</v>
      </c>
      <c r="BH1659" s="9">
        <v>70.185061781611608</v>
      </c>
      <c r="BI1659" s="9">
        <v>57.633257078096506</v>
      </c>
      <c r="BJ1659" s="9">
        <v>71.76324891921486</v>
      </c>
      <c r="BK1659" s="9">
        <v>70.384031141820813</v>
      </c>
      <c r="BL1659" s="9">
        <v>69.362824859762853</v>
      </c>
      <c r="BM1659" s="9">
        <f ca="1"/>
        <v>69.463092805557835</v>
      </c>
      <c r="BN1659" s="9">
        <v>72.089883728760753</v>
      </c>
    </row>
    <row r="1660" spans="1:66" x14ac:dyDescent="0.25">
      <c r="A1660" s="6">
        <v>62</v>
      </c>
      <c r="B1660" s="7" t="b">
        <v>1</v>
      </c>
      <c r="U1660" s="9"/>
      <c r="V1660" s="9"/>
      <c r="W1660" s="10"/>
      <c r="X1660" s="20"/>
      <c r="Y1660" s="20"/>
      <c r="Z1660" s="20"/>
      <c r="AA1660" s="20"/>
      <c r="AB1660" s="20"/>
      <c r="AC1660" s="20"/>
      <c r="AD1660" s="20"/>
      <c r="AE1660" s="20"/>
      <c r="AG1660" s="9"/>
      <c r="AH1660" s="9"/>
      <c r="AI1660" s="10"/>
      <c r="AJ1660" s="20"/>
      <c r="AK1660" s="20"/>
      <c r="AL1660" s="20"/>
      <c r="AM1660" s="20"/>
      <c r="AN1660" s="20"/>
      <c r="AO1660" s="20"/>
      <c r="AP1660" s="20"/>
      <c r="AQ1660" s="20"/>
      <c r="AS1660" s="9"/>
      <c r="AT1660" s="9"/>
      <c r="AU1660" s="10"/>
      <c r="AV1660" s="20"/>
      <c r="AW1660" s="20"/>
      <c r="AX1660" s="20"/>
      <c r="AY1660" s="20"/>
      <c r="AZ1660" s="20"/>
      <c r="BA1660" s="20"/>
      <c r="BB1660" s="20"/>
      <c r="BC1660" s="20"/>
      <c r="BE1660" s="20">
        <v>0.56540300546448086</v>
      </c>
      <c r="BF1660" s="9">
        <v>73</v>
      </c>
      <c r="BG1660" s="9">
        <v>70.793344825586701</v>
      </c>
      <c r="BH1660" s="9">
        <v>70.194018453263098</v>
      </c>
      <c r="BI1660" s="9">
        <v>57.687636445931361</v>
      </c>
      <c r="BJ1660" s="9">
        <v>71.770678616333996</v>
      </c>
      <c r="BK1660" s="9">
        <v>70.392753793582017</v>
      </c>
      <c r="BL1660" s="9">
        <v>69.372831061792027</v>
      </c>
      <c r="BM1660" s="9">
        <f ca="1"/>
        <v>69.4703759494964</v>
      </c>
      <c r="BN1660" s="9">
        <v>72.098884530438283</v>
      </c>
    </row>
    <row r="1661" spans="1:66" x14ac:dyDescent="0.25">
      <c r="A1661" s="6">
        <v>61.7</v>
      </c>
      <c r="B1661" s="7" t="b">
        <v>1</v>
      </c>
      <c r="U1661" s="9"/>
      <c r="V1661" s="9"/>
      <c r="W1661" s="10"/>
      <c r="X1661" s="20"/>
      <c r="Y1661" s="20"/>
      <c r="Z1661" s="20"/>
      <c r="AA1661" s="20"/>
      <c r="AB1661" s="20"/>
      <c r="AC1661" s="20"/>
      <c r="AD1661" s="20"/>
      <c r="AE1661" s="20"/>
      <c r="AG1661" s="9"/>
      <c r="AH1661" s="9"/>
      <c r="AI1661" s="10"/>
      <c r="AJ1661" s="20"/>
      <c r="AK1661" s="20"/>
      <c r="AL1661" s="20"/>
      <c r="AM1661" s="20"/>
      <c r="AN1661" s="20"/>
      <c r="AO1661" s="20"/>
      <c r="AP1661" s="20"/>
      <c r="AQ1661" s="20"/>
      <c r="AS1661" s="9"/>
      <c r="AT1661" s="9"/>
      <c r="AU1661" s="10"/>
      <c r="AV1661" s="20"/>
      <c r="AW1661" s="20"/>
      <c r="AX1661" s="20"/>
      <c r="AY1661" s="20"/>
      <c r="AZ1661" s="20"/>
      <c r="BA1661" s="20"/>
      <c r="BB1661" s="20"/>
      <c r="BC1661" s="20"/>
      <c r="BE1661" s="20">
        <v>0.56574453551912574</v>
      </c>
      <c r="BF1661" s="9">
        <v>73</v>
      </c>
      <c r="BG1661" s="9">
        <v>70.801610006980425</v>
      </c>
      <c r="BH1661" s="9">
        <v>70.202977548233477</v>
      </c>
      <c r="BI1661" s="9">
        <v>57.742058564845976</v>
      </c>
      <c r="BJ1661" s="9">
        <v>71.778107914856264</v>
      </c>
      <c r="BK1661" s="9">
        <v>70.401478411774278</v>
      </c>
      <c r="BL1661" s="9">
        <v>69.382834242168542</v>
      </c>
      <c r="BM1661" s="9">
        <f ca="1"/>
        <v>69.477659361534464</v>
      </c>
      <c r="BN1661" s="9">
        <v>72.107884851715042</v>
      </c>
    </row>
    <row r="1662" spans="1:66" x14ac:dyDescent="0.25">
      <c r="A1662" s="6">
        <v>61.4</v>
      </c>
      <c r="B1662" s="7" t="b">
        <v>1</v>
      </c>
      <c r="U1662" s="9"/>
      <c r="V1662" s="9"/>
      <c r="W1662" s="10"/>
      <c r="X1662" s="20"/>
      <c r="Y1662" s="20"/>
      <c r="Z1662" s="20"/>
      <c r="AA1662" s="20"/>
      <c r="AB1662" s="20"/>
      <c r="AC1662" s="20"/>
      <c r="AD1662" s="20"/>
      <c r="AE1662" s="20"/>
      <c r="AG1662" s="9"/>
      <c r="AH1662" s="9"/>
      <c r="AI1662" s="10"/>
      <c r="AJ1662" s="20"/>
      <c r="AK1662" s="20"/>
      <c r="AL1662" s="20"/>
      <c r="AM1662" s="20"/>
      <c r="AN1662" s="20"/>
      <c r="AO1662" s="20"/>
      <c r="AP1662" s="20"/>
      <c r="AQ1662" s="20"/>
      <c r="AS1662" s="9"/>
      <c r="AT1662" s="9"/>
      <c r="AU1662" s="10"/>
      <c r="AV1662" s="20"/>
      <c r="AW1662" s="20"/>
      <c r="AX1662" s="20"/>
      <c r="AY1662" s="20"/>
      <c r="AZ1662" s="20"/>
      <c r="BA1662" s="20"/>
      <c r="BB1662" s="20"/>
      <c r="BC1662" s="20"/>
      <c r="BE1662" s="20">
        <v>0.5660860655737705</v>
      </c>
      <c r="BF1662" s="9">
        <v>73</v>
      </c>
      <c r="BG1662" s="9">
        <v>70.809876376011005</v>
      </c>
      <c r="BH1662" s="9">
        <v>70.211939074275762</v>
      </c>
      <c r="BI1662" s="9">
        <v>57.796523502111903</v>
      </c>
      <c r="BJ1662" s="9">
        <v>71.785536820372258</v>
      </c>
      <c r="BK1662" s="9">
        <v>70.410205003658376</v>
      </c>
      <c r="BL1662" s="9">
        <v>69.3928344036282</v>
      </c>
      <c r="BM1662" s="9">
        <f ca="1"/>
        <v>69.484943046260483</v>
      </c>
      <c r="BN1662" s="9">
        <v>72.116884697306602</v>
      </c>
    </row>
    <row r="1663" spans="1:66" x14ac:dyDescent="0.25">
      <c r="A1663" s="6">
        <v>61.2</v>
      </c>
      <c r="B1663" s="7" t="b">
        <v>1</v>
      </c>
      <c r="U1663" s="9"/>
      <c r="V1663" s="9"/>
      <c r="W1663" s="10"/>
      <c r="X1663" s="20"/>
      <c r="Y1663" s="20"/>
      <c r="Z1663" s="20"/>
      <c r="AA1663" s="20"/>
      <c r="AB1663" s="20"/>
      <c r="AC1663" s="20"/>
      <c r="AD1663" s="20"/>
      <c r="AE1663" s="20"/>
      <c r="AG1663" s="9"/>
      <c r="AH1663" s="9"/>
      <c r="AI1663" s="10"/>
      <c r="AJ1663" s="20"/>
      <c r="AK1663" s="20"/>
      <c r="AL1663" s="20"/>
      <c r="AM1663" s="20"/>
      <c r="AN1663" s="20"/>
      <c r="AO1663" s="20"/>
      <c r="AP1663" s="20"/>
      <c r="AQ1663" s="20"/>
      <c r="AS1663" s="9"/>
      <c r="AT1663" s="9"/>
      <c r="AU1663" s="10"/>
      <c r="AV1663" s="20"/>
      <c r="AW1663" s="20"/>
      <c r="AX1663" s="20"/>
      <c r="AY1663" s="20"/>
      <c r="AZ1663" s="20"/>
      <c r="BA1663" s="20"/>
      <c r="BB1663" s="20"/>
      <c r="BC1663" s="20"/>
      <c r="BE1663" s="20">
        <v>0.56642759562841527</v>
      </c>
      <c r="BF1663" s="9">
        <v>73</v>
      </c>
      <c r="BG1663" s="9">
        <v>70.81814393924914</v>
      </c>
      <c r="BH1663" s="9">
        <v>70.220903039153498</v>
      </c>
      <c r="BI1663" s="9">
        <v>57.851031325159624</v>
      </c>
      <c r="BJ1663" s="9">
        <v>71.792965338473934</v>
      </c>
      <c r="BK1663" s="9">
        <v>70.418933576504187</v>
      </c>
      <c r="BL1663" s="9">
        <v>69.402831548902611</v>
      </c>
      <c r="BM1663" s="9">
        <f ca="1"/>
        <v>69.492227008265544</v>
      </c>
      <c r="BN1663" s="9">
        <v>72.125884071929292</v>
      </c>
    </row>
    <row r="1664" spans="1:66" x14ac:dyDescent="0.25">
      <c r="A1664" s="6">
        <v>69</v>
      </c>
      <c r="B1664" s="7" t="b">
        <v>1</v>
      </c>
      <c r="U1664" s="9"/>
      <c r="V1664" s="9"/>
      <c r="W1664" s="10"/>
      <c r="X1664" s="20"/>
      <c r="Y1664" s="20"/>
      <c r="Z1664" s="20"/>
      <c r="AA1664" s="20"/>
      <c r="AB1664" s="20"/>
      <c r="AC1664" s="20"/>
      <c r="AD1664" s="20"/>
      <c r="AE1664" s="20"/>
      <c r="AG1664" s="9"/>
      <c r="AH1664" s="9"/>
      <c r="AI1664" s="10"/>
      <c r="AJ1664" s="20"/>
      <c r="AK1664" s="20"/>
      <c r="AL1664" s="20"/>
      <c r="AM1664" s="20"/>
      <c r="AN1664" s="20"/>
      <c r="AO1664" s="20"/>
      <c r="AP1664" s="20"/>
      <c r="AQ1664" s="20"/>
      <c r="AS1664" s="9"/>
      <c r="AT1664" s="9"/>
      <c r="AU1664" s="10"/>
      <c r="AV1664" s="20"/>
      <c r="AW1664" s="20"/>
      <c r="AX1664" s="20"/>
      <c r="AY1664" s="20"/>
      <c r="AZ1664" s="20"/>
      <c r="BA1664" s="20"/>
      <c r="BB1664" s="20"/>
      <c r="BC1664" s="20"/>
      <c r="BE1664" s="20">
        <v>0.56676912568306015</v>
      </c>
      <c r="BF1664" s="9">
        <v>73</v>
      </c>
      <c r="BG1664" s="9">
        <v>70.826412703271998</v>
      </c>
      <c r="BH1664" s="9">
        <v>70.229869450641246</v>
      </c>
      <c r="BI1664" s="9">
        <v>57.905582101579064</v>
      </c>
      <c r="BJ1664" s="9">
        <v>71.800393474754728</v>
      </c>
      <c r="BK1664" s="9">
        <v>70.427664137590753</v>
      </c>
      <c r="BL1664" s="9">
        <v>69.412825680719322</v>
      </c>
      <c r="BM1664" s="9">
        <f ca="1"/>
        <v>69.499511252143378</v>
      </c>
      <c r="BN1664" s="9">
        <v>72.134882980300233</v>
      </c>
    </row>
    <row r="1665" spans="1:66" x14ac:dyDescent="0.25">
      <c r="A1665" s="6">
        <v>66</v>
      </c>
      <c r="B1665" s="7" t="b">
        <v>1</v>
      </c>
      <c r="U1665" s="9"/>
      <c r="V1665" s="9"/>
      <c r="W1665" s="10"/>
      <c r="X1665" s="20"/>
      <c r="Y1665" s="20"/>
      <c r="Z1665" s="20"/>
      <c r="AA1665" s="20"/>
      <c r="AB1665" s="20"/>
      <c r="AC1665" s="20"/>
      <c r="AD1665" s="20"/>
      <c r="AE1665" s="20"/>
      <c r="AG1665" s="9"/>
      <c r="AH1665" s="9"/>
      <c r="AI1665" s="10"/>
      <c r="AJ1665" s="20"/>
      <c r="AK1665" s="20"/>
      <c r="AL1665" s="20"/>
      <c r="AM1665" s="20"/>
      <c r="AN1665" s="20"/>
      <c r="AO1665" s="20"/>
      <c r="AP1665" s="20"/>
      <c r="AQ1665" s="20"/>
      <c r="AS1665" s="9"/>
      <c r="AT1665" s="9"/>
      <c r="AU1665" s="10"/>
      <c r="AV1665" s="20"/>
      <c r="AW1665" s="20"/>
      <c r="AX1665" s="20"/>
      <c r="AY1665" s="20"/>
      <c r="AZ1665" s="20"/>
      <c r="BA1665" s="20"/>
      <c r="BB1665" s="20"/>
      <c r="BC1665" s="20"/>
      <c r="BE1665" s="20">
        <v>0.56711065573770492</v>
      </c>
      <c r="BF1665" s="9">
        <v>73</v>
      </c>
      <c r="BG1665" s="9">
        <v>70.834682674663227</v>
      </c>
      <c r="BH1665" s="9">
        <v>70.238838316524408</v>
      </c>
      <c r="BI1665" s="9">
        <v>57.960175899119996</v>
      </c>
      <c r="BJ1665" s="9">
        <v>71.807821234809566</v>
      </c>
      <c r="BK1665" s="9">
        <v>70.436396694206351</v>
      </c>
      <c r="BL1665" s="9">
        <v>69.42281680180173</v>
      </c>
      <c r="BM1665" s="9">
        <f ca="1"/>
        <v>69.506795782490471</v>
      </c>
      <c r="BN1665" s="9">
        <v>72.143881427137302</v>
      </c>
    </row>
    <row r="1666" spans="1:66" x14ac:dyDescent="0.25">
      <c r="A1666" s="6">
        <v>64</v>
      </c>
      <c r="B1666" s="7" t="b">
        <v>1</v>
      </c>
      <c r="U1666" s="9"/>
      <c r="V1666" s="9"/>
      <c r="W1666" s="10"/>
      <c r="X1666" s="20"/>
      <c r="Y1666" s="20"/>
      <c r="Z1666" s="20"/>
      <c r="AA1666" s="20"/>
      <c r="AB1666" s="20"/>
      <c r="AC1666" s="20"/>
      <c r="AD1666" s="20"/>
      <c r="AE1666" s="20"/>
      <c r="AG1666" s="9"/>
      <c r="AH1666" s="9"/>
      <c r="AI1666" s="10"/>
      <c r="AJ1666" s="20"/>
      <c r="AK1666" s="20"/>
      <c r="AL1666" s="20"/>
      <c r="AM1666" s="20"/>
      <c r="AN1666" s="20"/>
      <c r="AO1666" s="20"/>
      <c r="AP1666" s="20"/>
      <c r="AQ1666" s="20"/>
      <c r="AS1666" s="9"/>
      <c r="AT1666" s="9"/>
      <c r="AU1666" s="10"/>
      <c r="AV1666" s="20"/>
      <c r="AW1666" s="20"/>
      <c r="AX1666" s="20"/>
      <c r="AY1666" s="20"/>
      <c r="AZ1666" s="20"/>
      <c r="BA1666" s="20"/>
      <c r="BB1666" s="20"/>
      <c r="BC1666" s="20"/>
      <c r="BE1666" s="20">
        <v>0.56745218579234968</v>
      </c>
      <c r="BF1666" s="9">
        <v>73.099999999999994</v>
      </c>
      <c r="BG1666" s="9">
        <v>70.842953860012997</v>
      </c>
      <c r="BH1666" s="9">
        <v>70.247809644599371</v>
      </c>
      <c r="BI1666" s="9">
        <v>58.014812785692662</v>
      </c>
      <c r="BJ1666" s="9">
        <v>71.815248624234826</v>
      </c>
      <c r="BK1666" s="9">
        <v>70.445131253648469</v>
      </c>
      <c r="BL1666" s="9">
        <v>69.432804914869166</v>
      </c>
      <c r="BM1666" s="9">
        <f ca="1"/>
        <v>69.514080603905924</v>
      </c>
      <c r="BN1666" s="9">
        <v>72.152879417159255</v>
      </c>
    </row>
    <row r="1667" spans="1:66" x14ac:dyDescent="0.25">
      <c r="A1667" s="6">
        <v>63</v>
      </c>
      <c r="B1667" s="7" t="b">
        <v>1</v>
      </c>
      <c r="U1667" s="9"/>
      <c r="V1667" s="9"/>
      <c r="W1667" s="10"/>
      <c r="X1667" s="20"/>
      <c r="Y1667" s="20"/>
      <c r="Z1667" s="20"/>
      <c r="AA1667" s="20"/>
      <c r="AB1667" s="20"/>
      <c r="AC1667" s="20"/>
      <c r="AD1667" s="20"/>
      <c r="AE1667" s="20"/>
      <c r="AG1667" s="9"/>
      <c r="AH1667" s="9"/>
      <c r="AI1667" s="10"/>
      <c r="AJ1667" s="20"/>
      <c r="AK1667" s="20"/>
      <c r="AL1667" s="20"/>
      <c r="AM1667" s="20"/>
      <c r="AN1667" s="20"/>
      <c r="AO1667" s="20"/>
      <c r="AP1667" s="20"/>
      <c r="AQ1667" s="20"/>
      <c r="AS1667" s="9"/>
      <c r="AT1667" s="9"/>
      <c r="AU1667" s="10"/>
      <c r="AV1667" s="20"/>
      <c r="AW1667" s="20"/>
      <c r="AX1667" s="20"/>
      <c r="AY1667" s="20"/>
      <c r="AZ1667" s="20"/>
      <c r="BA1667" s="20"/>
      <c r="BB1667" s="20"/>
      <c r="BC1667" s="20"/>
      <c r="BE1667" s="20">
        <v>0.56779371584699456</v>
      </c>
      <c r="BF1667" s="9">
        <v>73.099999999999994</v>
      </c>
      <c r="BG1667" s="9">
        <v>70.851226265918029</v>
      </c>
      <c r="BH1667" s="9">
        <v>70.256783442673409</v>
      </c>
      <c r="BI1667" s="9">
        <v>58.069492829368237</v>
      </c>
      <c r="BJ1667" s="9">
        <v>71.822675648628447</v>
      </c>
      <c r="BK1667" s="9">
        <v>70.453867823223945</v>
      </c>
      <c r="BL1667" s="9">
        <v>69.442790022636842</v>
      </c>
      <c r="BM1667" s="9">
        <f ca="1"/>
        <v>69.521365720991682</v>
      </c>
      <c r="BN1667" s="9">
        <v>72.16187695508566</v>
      </c>
    </row>
    <row r="1668" spans="1:66" x14ac:dyDescent="0.25">
      <c r="A1668" s="6">
        <v>62</v>
      </c>
      <c r="B1668" s="7" t="b">
        <v>1</v>
      </c>
      <c r="U1668" s="9"/>
      <c r="V1668" s="9"/>
      <c r="W1668" s="10"/>
      <c r="X1668" s="20"/>
      <c r="Y1668" s="20"/>
      <c r="Z1668" s="20"/>
      <c r="AA1668" s="20"/>
      <c r="AB1668" s="20"/>
      <c r="AC1668" s="20"/>
      <c r="AD1668" s="20"/>
      <c r="AE1668" s="20"/>
      <c r="AG1668" s="9"/>
      <c r="AH1668" s="9"/>
      <c r="AI1668" s="10"/>
      <c r="AJ1668" s="20"/>
      <c r="AK1668" s="20"/>
      <c r="AL1668" s="20"/>
      <c r="AM1668" s="20"/>
      <c r="AN1668" s="20"/>
      <c r="AO1668" s="20"/>
      <c r="AP1668" s="20"/>
      <c r="AQ1668" s="20"/>
      <c r="AS1668" s="9"/>
      <c r="AT1668" s="9"/>
      <c r="AU1668" s="10"/>
      <c r="AV1668" s="20"/>
      <c r="AW1668" s="20"/>
      <c r="AX1668" s="20"/>
      <c r="AY1668" s="20"/>
      <c r="AZ1668" s="20"/>
      <c r="BA1668" s="20"/>
      <c r="BB1668" s="20"/>
      <c r="BC1668" s="20"/>
      <c r="BE1668" s="20">
        <v>0.56813524590163933</v>
      </c>
      <c r="BF1668" s="9">
        <v>73.099999999999994</v>
      </c>
      <c r="BG1668" s="9">
        <v>70.859499898981682</v>
      </c>
      <c r="BH1668" s="9">
        <v>70.265759718565008</v>
      </c>
      <c r="BI1668" s="9">
        <v>58.124216098379243</v>
      </c>
      <c r="BJ1668" s="9">
        <v>71.830102313589961</v>
      </c>
      <c r="BK1668" s="9">
        <v>70.462606410248881</v>
      </c>
      <c r="BL1668" s="9">
        <v>69.452772127815877</v>
      </c>
      <c r="BM1668" s="9">
        <f ca="1"/>
        <v>69.528651138352373</v>
      </c>
      <c r="BN1668" s="9">
        <v>72.170874045636936</v>
      </c>
    </row>
    <row r="1669" spans="1:66" x14ac:dyDescent="0.25">
      <c r="A1669" s="6">
        <v>61</v>
      </c>
      <c r="B1669" s="7" t="b">
        <v>1</v>
      </c>
      <c r="U1669" s="9"/>
      <c r="V1669" s="9"/>
      <c r="W1669" s="10"/>
      <c r="X1669" s="20"/>
      <c r="Y1669" s="20"/>
      <c r="Z1669" s="20"/>
      <c r="AA1669" s="20"/>
      <c r="AB1669" s="20"/>
      <c r="AC1669" s="20"/>
      <c r="AD1669" s="20"/>
      <c r="AE1669" s="20"/>
      <c r="AG1669" s="9"/>
      <c r="AH1669" s="9"/>
      <c r="AI1669" s="10"/>
      <c r="AJ1669" s="20"/>
      <c r="AK1669" s="20"/>
      <c r="AL1669" s="20"/>
      <c r="AM1669" s="20"/>
      <c r="AN1669" s="20"/>
      <c r="AO1669" s="20"/>
      <c r="AP1669" s="20"/>
      <c r="AQ1669" s="20"/>
      <c r="AS1669" s="9"/>
      <c r="AT1669" s="9"/>
      <c r="AU1669" s="10"/>
      <c r="AV1669" s="20"/>
      <c r="AW1669" s="20"/>
      <c r="AX1669" s="20"/>
      <c r="AY1669" s="20"/>
      <c r="AZ1669" s="20"/>
      <c r="BA1669" s="20"/>
      <c r="BB1669" s="20"/>
      <c r="BC1669" s="20"/>
      <c r="BE1669" s="20">
        <v>0.56847677595628421</v>
      </c>
      <c r="BF1669" s="9">
        <v>73.099999999999994</v>
      </c>
      <c r="BG1669" s="9">
        <v>70.86777476581392</v>
      </c>
      <c r="BH1669" s="9">
        <v>70.27473848010365</v>
      </c>
      <c r="BI1669" s="9">
        <v>58.17898266112028</v>
      </c>
      <c r="BJ1669" s="9">
        <v>71.837528624720449</v>
      </c>
      <c r="BK1669" s="9">
        <v>70.471347022048846</v>
      </c>
      <c r="BL1669" s="9">
        <v>69.462751233113394</v>
      </c>
      <c r="BM1669" s="9">
        <f ca="1"/>
        <v>69.535936860595456</v>
      </c>
      <c r="BN1669" s="9">
        <v>72.179870693534383</v>
      </c>
    </row>
    <row r="1670" spans="1:66" x14ac:dyDescent="0.25">
      <c r="A1670" s="6">
        <v>60</v>
      </c>
      <c r="B1670" s="7" t="b">
        <v>1</v>
      </c>
      <c r="U1670" s="9"/>
      <c r="V1670" s="9"/>
      <c r="W1670" s="10"/>
      <c r="X1670" s="20"/>
      <c r="Y1670" s="20"/>
      <c r="Z1670" s="20"/>
      <c r="AA1670" s="20"/>
      <c r="AB1670" s="20"/>
      <c r="AC1670" s="20"/>
      <c r="AD1670" s="20"/>
      <c r="AE1670" s="20"/>
      <c r="AG1670" s="9"/>
      <c r="AH1670" s="9"/>
      <c r="AI1670" s="10"/>
      <c r="AJ1670" s="20"/>
      <c r="AK1670" s="20"/>
      <c r="AL1670" s="20"/>
      <c r="AM1670" s="20"/>
      <c r="AN1670" s="20"/>
      <c r="AO1670" s="20"/>
      <c r="AP1670" s="20"/>
      <c r="AQ1670" s="20"/>
      <c r="AS1670" s="9"/>
      <c r="AT1670" s="9"/>
      <c r="AU1670" s="10"/>
      <c r="AV1670" s="20"/>
      <c r="AW1670" s="20"/>
      <c r="AX1670" s="20"/>
      <c r="AY1670" s="20"/>
      <c r="AZ1670" s="20"/>
      <c r="BA1670" s="20"/>
      <c r="BB1670" s="20"/>
      <c r="BC1670" s="20"/>
      <c r="BE1670" s="20">
        <v>0.56881830601092898</v>
      </c>
      <c r="BF1670" s="9">
        <v>73.099999999999994</v>
      </c>
      <c r="BG1670" s="9">
        <v>70.876050873031417</v>
      </c>
      <c r="BH1670" s="9">
        <v>70.283719735129921</v>
      </c>
      <c r="BI1670" s="9">
        <v>58.233792586148283</v>
      </c>
      <c r="BJ1670" s="9">
        <v>71.844954587622638</v>
      </c>
      <c r="BK1670" s="9">
        <v>70.480089665958786</v>
      </c>
      <c r="BL1670" s="9">
        <v>69.472727341232343</v>
      </c>
      <c r="BM1670" s="9">
        <f ca="1"/>
        <v>69.543222892331173</v>
      </c>
      <c r="BN1670" s="9">
        <v>72.188866903500241</v>
      </c>
    </row>
    <row r="1671" spans="1:66" x14ac:dyDescent="0.25">
      <c r="A1671" s="6">
        <v>74.599999999999994</v>
      </c>
      <c r="B1671" s="7" t="b">
        <v>1</v>
      </c>
      <c r="U1671" s="9"/>
      <c r="V1671" s="9"/>
      <c r="W1671" s="10"/>
      <c r="X1671" s="20"/>
      <c r="Y1671" s="20"/>
      <c r="Z1671" s="20"/>
      <c r="AA1671" s="20"/>
      <c r="AB1671" s="20"/>
      <c r="AC1671" s="20"/>
      <c r="AD1671" s="20"/>
      <c r="AE1671" s="20"/>
      <c r="AG1671" s="9"/>
      <c r="AH1671" s="9"/>
      <c r="AI1671" s="10"/>
      <c r="AJ1671" s="20"/>
      <c r="AK1671" s="20"/>
      <c r="AL1671" s="20"/>
      <c r="AM1671" s="20"/>
      <c r="AN1671" s="20"/>
      <c r="AO1671" s="20"/>
      <c r="AP1671" s="20"/>
      <c r="AQ1671" s="20"/>
      <c r="AS1671" s="9"/>
      <c r="AT1671" s="9"/>
      <c r="AU1671" s="10"/>
      <c r="AV1671" s="20"/>
      <c r="AW1671" s="20"/>
      <c r="AX1671" s="20"/>
      <c r="AY1671" s="20"/>
      <c r="AZ1671" s="20"/>
      <c r="BA1671" s="20"/>
      <c r="BB1671" s="20"/>
      <c r="BC1671" s="20"/>
      <c r="BE1671" s="20">
        <v>0.56915983606557374</v>
      </c>
      <c r="BF1671" s="9">
        <v>73.099999999999994</v>
      </c>
      <c r="BG1671" s="9">
        <v>70.884328227257569</v>
      </c>
      <c r="BH1671" s="9">
        <v>70.292703491495701</v>
      </c>
      <c r="BI1671" s="9">
        <v>58.28864594218323</v>
      </c>
      <c r="BJ1671" s="9">
        <v>71.852380207900893</v>
      </c>
      <c r="BK1671" s="9">
        <v>70.48883434932317</v>
      </c>
      <c r="BL1671" s="9">
        <v>69.482700454871704</v>
      </c>
      <c r="BM1671" s="9">
        <f ca="1"/>
        <v>69.55050923817258</v>
      </c>
      <c r="BN1671" s="9">
        <v>72.197862680257671</v>
      </c>
    </row>
    <row r="1672" spans="1:66" x14ac:dyDescent="0.25">
      <c r="A1672" s="6">
        <v>74.2</v>
      </c>
      <c r="B1672" s="7" t="b">
        <v>1</v>
      </c>
      <c r="U1672" s="9"/>
      <c r="V1672" s="9"/>
      <c r="W1672" s="10"/>
      <c r="X1672" s="20"/>
      <c r="Y1672" s="20"/>
      <c r="Z1672" s="20"/>
      <c r="AA1672" s="20"/>
      <c r="AB1672" s="20"/>
      <c r="AC1672" s="20"/>
      <c r="AD1672" s="20"/>
      <c r="AE1672" s="20"/>
      <c r="AG1672" s="9"/>
      <c r="AH1672" s="9"/>
      <c r="AI1672" s="10"/>
      <c r="AJ1672" s="20"/>
      <c r="AK1672" s="20"/>
      <c r="AL1672" s="20"/>
      <c r="AM1672" s="20"/>
      <c r="AN1672" s="20"/>
      <c r="AO1672" s="20"/>
      <c r="AP1672" s="20"/>
      <c r="AQ1672" s="20"/>
      <c r="AS1672" s="9"/>
      <c r="AT1672" s="9"/>
      <c r="AU1672" s="10"/>
      <c r="AV1672" s="20"/>
      <c r="AW1672" s="20"/>
      <c r="AX1672" s="20"/>
      <c r="AY1672" s="20"/>
      <c r="AZ1672" s="20"/>
      <c r="BA1672" s="20"/>
      <c r="BB1672" s="20"/>
      <c r="BC1672" s="20"/>
      <c r="BE1672" s="20">
        <v>0.56950136612021862</v>
      </c>
      <c r="BF1672" s="9">
        <v>73.099999999999994</v>
      </c>
      <c r="BG1672" s="9">
        <v>70.892606835122521</v>
      </c>
      <c r="BH1672" s="9">
        <v>70.30168975706404</v>
      </c>
      <c r="BI1672" s="9">
        <v>58.343542798108587</v>
      </c>
      <c r="BJ1672" s="9">
        <v>71.85980549116131</v>
      </c>
      <c r="BK1672" s="9">
        <v>70.49758107949593</v>
      </c>
      <c r="BL1672" s="9">
        <v>69.492670576726368</v>
      </c>
      <c r="BM1672" s="9">
        <f ca="1"/>
        <v>69.557795902735663</v>
      </c>
      <c r="BN1672" s="9">
        <v>72.20685802853076</v>
      </c>
    </row>
    <row r="1673" spans="1:66" x14ac:dyDescent="0.25">
      <c r="A1673" s="6">
        <v>74.099999999999994</v>
      </c>
      <c r="B1673" s="7" t="b">
        <v>1</v>
      </c>
      <c r="U1673" s="9"/>
      <c r="V1673" s="9"/>
      <c r="W1673" s="10"/>
      <c r="X1673" s="20"/>
      <c r="Y1673" s="20"/>
      <c r="Z1673" s="20"/>
      <c r="AA1673" s="20"/>
      <c r="AB1673" s="20"/>
      <c r="AC1673" s="20"/>
      <c r="AD1673" s="20"/>
      <c r="AE1673" s="20"/>
      <c r="AG1673" s="9"/>
      <c r="AH1673" s="9"/>
      <c r="AI1673" s="10"/>
      <c r="AJ1673" s="20"/>
      <c r="AK1673" s="20"/>
      <c r="AL1673" s="20"/>
      <c r="AM1673" s="20"/>
      <c r="AN1673" s="20"/>
      <c r="AO1673" s="20"/>
      <c r="AP1673" s="20"/>
      <c r="AQ1673" s="20"/>
      <c r="AS1673" s="9"/>
      <c r="AT1673" s="9"/>
      <c r="AU1673" s="10"/>
      <c r="AV1673" s="20"/>
      <c r="AW1673" s="20"/>
      <c r="AX1673" s="20"/>
      <c r="AY1673" s="20"/>
      <c r="AZ1673" s="20"/>
      <c r="BA1673" s="20"/>
      <c r="BB1673" s="20"/>
      <c r="BC1673" s="20"/>
      <c r="BE1673" s="20">
        <v>0.56984289617486339</v>
      </c>
      <c r="BF1673" s="9">
        <v>73.099999999999994</v>
      </c>
      <c r="BG1673" s="9">
        <v>70.900886703263225</v>
      </c>
      <c r="BH1673" s="9">
        <v>70.310678539709329</v>
      </c>
      <c r="BI1673" s="9">
        <v>58.398483222971763</v>
      </c>
      <c r="BJ1673" s="9">
        <v>71.86723044301165</v>
      </c>
      <c r="BK1673" s="9">
        <v>70.506329863840634</v>
      </c>
      <c r="BL1673" s="9">
        <v>69.502637709487161</v>
      </c>
      <c r="BM1673" s="9">
        <f ca="1"/>
        <v>69.565082890639232</v>
      </c>
      <c r="BN1673" s="9">
        <v>72.215852953044589</v>
      </c>
    </row>
    <row r="1674" spans="1:66" x14ac:dyDescent="0.25">
      <c r="A1674" s="6">
        <v>73.900000000000006</v>
      </c>
      <c r="B1674" s="7" t="b">
        <v>1</v>
      </c>
      <c r="U1674" s="9"/>
      <c r="V1674" s="9"/>
      <c r="W1674" s="10"/>
      <c r="X1674" s="20"/>
      <c r="Y1674" s="20"/>
      <c r="Z1674" s="20"/>
      <c r="AA1674" s="20"/>
      <c r="AB1674" s="20"/>
      <c r="AC1674" s="20"/>
      <c r="AD1674" s="20"/>
      <c r="AE1674" s="20"/>
      <c r="AG1674" s="9"/>
      <c r="AH1674" s="9"/>
      <c r="AI1674" s="10"/>
      <c r="AJ1674" s="20"/>
      <c r="AK1674" s="20"/>
      <c r="AL1674" s="20"/>
      <c r="AM1674" s="20"/>
      <c r="AN1674" s="20"/>
      <c r="AO1674" s="20"/>
      <c r="AP1674" s="20"/>
      <c r="AQ1674" s="20"/>
      <c r="AS1674" s="9"/>
      <c r="AT1674" s="9"/>
      <c r="AU1674" s="10"/>
      <c r="AV1674" s="20"/>
      <c r="AW1674" s="20"/>
      <c r="AX1674" s="20"/>
      <c r="AY1674" s="20"/>
      <c r="AZ1674" s="20"/>
      <c r="BA1674" s="20"/>
      <c r="BB1674" s="20"/>
      <c r="BC1674" s="20"/>
      <c r="BE1674" s="20">
        <v>0.57018442622950816</v>
      </c>
      <c r="BF1674" s="9">
        <v>73.099999999999994</v>
      </c>
      <c r="BG1674" s="9">
        <v>70.909167838323484</v>
      </c>
      <c r="BH1674" s="9">
        <v>70.319669847317343</v>
      </c>
      <c r="BI1674" s="9">
        <v>58.453467285984779</v>
      </c>
      <c r="BJ1674" s="9">
        <v>71.874655069061433</v>
      </c>
      <c r="BK1674" s="9">
        <v>70.515080709730427</v>
      </c>
      <c r="BL1674" s="9">
        <v>69.512601855840941</v>
      </c>
      <c r="BM1674" s="9">
        <f ca="1"/>
        <v>69.572370206504999</v>
      </c>
      <c r="BN1674" s="9">
        <v>72.224847458525232</v>
      </c>
    </row>
    <row r="1675" spans="1:66" x14ac:dyDescent="0.25">
      <c r="A1675" s="6">
        <v>73.599999999999994</v>
      </c>
      <c r="B1675" s="7" t="b">
        <v>1</v>
      </c>
      <c r="U1675" s="9"/>
      <c r="V1675" s="9"/>
      <c r="W1675" s="10"/>
      <c r="X1675" s="20"/>
      <c r="Y1675" s="20"/>
      <c r="Z1675" s="20"/>
      <c r="AA1675" s="20"/>
      <c r="AB1675" s="20"/>
      <c r="AC1675" s="20"/>
      <c r="AD1675" s="20"/>
      <c r="AE1675" s="20"/>
      <c r="AG1675" s="9"/>
      <c r="AH1675" s="9"/>
      <c r="AI1675" s="10"/>
      <c r="AJ1675" s="20"/>
      <c r="AK1675" s="20"/>
      <c r="AL1675" s="20"/>
      <c r="AM1675" s="20"/>
      <c r="AN1675" s="20"/>
      <c r="AO1675" s="20"/>
      <c r="AP1675" s="20"/>
      <c r="AQ1675" s="20"/>
      <c r="AS1675" s="9"/>
      <c r="AT1675" s="9"/>
      <c r="AU1675" s="10"/>
      <c r="AV1675" s="20"/>
      <c r="AW1675" s="20"/>
      <c r="AX1675" s="20"/>
      <c r="AY1675" s="20"/>
      <c r="AZ1675" s="20"/>
      <c r="BA1675" s="20"/>
      <c r="BB1675" s="20"/>
      <c r="BC1675" s="20"/>
      <c r="BE1675" s="20">
        <v>0.57052595628415304</v>
      </c>
      <c r="BF1675" s="9">
        <v>73.099999999999994</v>
      </c>
      <c r="BG1675" s="9">
        <v>70.917450246953976</v>
      </c>
      <c r="BH1675" s="9">
        <v>70.328663687785067</v>
      </c>
      <c r="BI1675" s="9">
        <v>58.508495056524666</v>
      </c>
      <c r="BJ1675" s="9">
        <v>71.882079374921972</v>
      </c>
      <c r="BK1675" s="9">
        <v>70.523833624548132</v>
      </c>
      <c r="BL1675" s="9">
        <v>69.522563018470521</v>
      </c>
      <c r="BM1675" s="9">
        <f ca="1"/>
        <v>69.579657854957645</v>
      </c>
      <c r="BN1675" s="9">
        <v>72.233841549699775</v>
      </c>
    </row>
    <row r="1676" spans="1:66" x14ac:dyDescent="0.25">
      <c r="A1676" s="6">
        <v>73.3</v>
      </c>
      <c r="B1676" s="7" t="b">
        <v>1</v>
      </c>
      <c r="U1676" s="9"/>
      <c r="V1676" s="9"/>
      <c r="W1676" s="10"/>
      <c r="X1676" s="20"/>
      <c r="Y1676" s="20"/>
      <c r="Z1676" s="20"/>
      <c r="AA1676" s="20"/>
      <c r="AB1676" s="20"/>
      <c r="AC1676" s="20"/>
      <c r="AD1676" s="20"/>
      <c r="AE1676" s="20"/>
      <c r="AG1676" s="9"/>
      <c r="AH1676" s="9"/>
      <c r="AI1676" s="10"/>
      <c r="AJ1676" s="20"/>
      <c r="AK1676" s="20"/>
      <c r="AL1676" s="20"/>
      <c r="AM1676" s="20"/>
      <c r="AN1676" s="20"/>
      <c r="AO1676" s="20"/>
      <c r="AP1676" s="20"/>
      <c r="AQ1676" s="20"/>
      <c r="AS1676" s="9"/>
      <c r="AT1676" s="9"/>
      <c r="AU1676" s="10"/>
      <c r="AV1676" s="20"/>
      <c r="AW1676" s="20"/>
      <c r="AX1676" s="20"/>
      <c r="AY1676" s="20"/>
      <c r="AZ1676" s="20"/>
      <c r="BA1676" s="20"/>
      <c r="BB1676" s="20"/>
      <c r="BC1676" s="20"/>
      <c r="BE1676" s="20">
        <v>0.5708674863387978</v>
      </c>
      <c r="BF1676" s="9">
        <v>73.099999999999994</v>
      </c>
      <c r="BG1676" s="9">
        <v>70.925733935812303</v>
      </c>
      <c r="BH1676" s="9">
        <v>70.337660069021183</v>
      </c>
      <c r="BI1676" s="9">
        <v>58.563566604134039</v>
      </c>
      <c r="BJ1676" s="9">
        <v>71.889503366206384</v>
      </c>
      <c r="BK1676" s="9">
        <v>70.532588615686265</v>
      </c>
      <c r="BL1676" s="9">
        <v>69.532521200054646</v>
      </c>
      <c r="BM1676" s="9">
        <f ca="1"/>
        <v>69.586945840624779</v>
      </c>
      <c r="BN1676" s="9">
        <v>72.242835231296354</v>
      </c>
    </row>
    <row r="1677" spans="1:66" x14ac:dyDescent="0.25">
      <c r="A1677" s="6">
        <v>72.8</v>
      </c>
      <c r="B1677" s="7" t="b">
        <v>1</v>
      </c>
      <c r="U1677" s="9"/>
      <c r="V1677" s="9"/>
      <c r="W1677" s="10"/>
      <c r="X1677" s="20"/>
      <c r="Y1677" s="20"/>
      <c r="Z1677" s="20"/>
      <c r="AA1677" s="20"/>
      <c r="AB1677" s="20"/>
      <c r="AC1677" s="20"/>
      <c r="AD1677" s="20"/>
      <c r="AE1677" s="20"/>
      <c r="AG1677" s="9"/>
      <c r="AH1677" s="9"/>
      <c r="AI1677" s="10"/>
      <c r="AJ1677" s="20"/>
      <c r="AK1677" s="20"/>
      <c r="AL1677" s="20"/>
      <c r="AM1677" s="20"/>
      <c r="AN1677" s="20"/>
      <c r="AO1677" s="20"/>
      <c r="AP1677" s="20"/>
      <c r="AQ1677" s="20"/>
      <c r="AS1677" s="9"/>
      <c r="AT1677" s="9"/>
      <c r="AU1677" s="10"/>
      <c r="AV1677" s="20"/>
      <c r="AW1677" s="20"/>
      <c r="AX1677" s="20"/>
      <c r="AY1677" s="20"/>
      <c r="AZ1677" s="20"/>
      <c r="BA1677" s="20"/>
      <c r="BB1677" s="20"/>
      <c r="BC1677" s="20"/>
      <c r="BE1677" s="20">
        <v>0.57120901639344257</v>
      </c>
      <c r="BF1677" s="9">
        <v>73.099999999999994</v>
      </c>
      <c r="BG1677" s="9">
        <v>70.934018911563015</v>
      </c>
      <c r="BH1677" s="9">
        <v>70.346658998945671</v>
      </c>
      <c r="BI1677" s="9">
        <v>58.618681998521609</v>
      </c>
      <c r="BJ1677" s="9">
        <v>71.896927048529619</v>
      </c>
      <c r="BK1677" s="9">
        <v>70.541345690547118</v>
      </c>
      <c r="BL1677" s="9">
        <v>69.54247640326814</v>
      </c>
      <c r="BM1677" s="9">
        <f ca="1"/>
        <v>69.594234168136992</v>
      </c>
      <c r="BN1677" s="9">
        <v>72.251828508044156</v>
      </c>
    </row>
    <row r="1678" spans="1:66" x14ac:dyDescent="0.25">
      <c r="A1678" s="6">
        <v>72.7</v>
      </c>
      <c r="B1678" s="7" t="b">
        <v>1</v>
      </c>
      <c r="U1678" s="9"/>
      <c r="V1678" s="9"/>
      <c r="W1678" s="10"/>
      <c r="X1678" s="20"/>
      <c r="Y1678" s="20"/>
      <c r="Z1678" s="20"/>
      <c r="AA1678" s="20"/>
      <c r="AB1678" s="20"/>
      <c r="AC1678" s="20"/>
      <c r="AD1678" s="20"/>
      <c r="AE1678" s="20"/>
      <c r="AG1678" s="9"/>
      <c r="AH1678" s="9"/>
      <c r="AI1678" s="10"/>
      <c r="AJ1678" s="20"/>
      <c r="AK1678" s="20"/>
      <c r="AL1678" s="20"/>
      <c r="AM1678" s="20"/>
      <c r="AN1678" s="20"/>
      <c r="AO1678" s="20"/>
      <c r="AP1678" s="20"/>
      <c r="AQ1678" s="20"/>
      <c r="AS1678" s="9"/>
      <c r="AT1678" s="9"/>
      <c r="AU1678" s="10"/>
      <c r="AV1678" s="20"/>
      <c r="AW1678" s="20"/>
      <c r="AX1678" s="20"/>
      <c r="AY1678" s="20"/>
      <c r="AZ1678" s="20"/>
      <c r="BA1678" s="20"/>
      <c r="BB1678" s="20"/>
      <c r="BC1678" s="20"/>
      <c r="BE1678" s="20">
        <v>0.57155054644808745</v>
      </c>
      <c r="BF1678" s="9">
        <v>73.099999999999994</v>
      </c>
      <c r="BG1678" s="9">
        <v>70.942305180877696</v>
      </c>
      <c r="BH1678" s="9">
        <v>70.355660485490205</v>
      </c>
      <c r="BI1678" s="9">
        <v>58.673841309562754</v>
      </c>
      <c r="BJ1678" s="9">
        <v>71.904350427508476</v>
      </c>
      <c r="BK1678" s="9">
        <v>70.550104856542774</v>
      </c>
      <c r="BL1678" s="9">
        <v>69.552428630781776</v>
      </c>
      <c r="BM1678" s="9">
        <f ca="1"/>
        <v>69.60152284212792</v>
      </c>
      <c r="BN1678" s="9">
        <v>72.260821384673477</v>
      </c>
    </row>
    <row r="1679" spans="1:66" x14ac:dyDescent="0.25">
      <c r="A1679" s="6">
        <v>72.900000000000006</v>
      </c>
      <c r="B1679" s="7" t="b">
        <v>1</v>
      </c>
      <c r="U1679" s="9"/>
      <c r="V1679" s="9"/>
      <c r="W1679" s="10"/>
      <c r="X1679" s="20"/>
      <c r="Y1679" s="20"/>
      <c r="Z1679" s="20"/>
      <c r="AA1679" s="20"/>
      <c r="AB1679" s="20"/>
      <c r="AC1679" s="20"/>
      <c r="AD1679" s="20"/>
      <c r="AE1679" s="20"/>
      <c r="AG1679" s="9"/>
      <c r="AH1679" s="9"/>
      <c r="AI1679" s="10"/>
      <c r="AJ1679" s="20"/>
      <c r="AK1679" s="20"/>
      <c r="AL1679" s="20"/>
      <c r="AM1679" s="20"/>
      <c r="AN1679" s="20"/>
      <c r="AO1679" s="20"/>
      <c r="AP1679" s="20"/>
      <c r="AQ1679" s="20"/>
      <c r="AS1679" s="9"/>
      <c r="AT1679" s="9"/>
      <c r="AU1679" s="10"/>
      <c r="AV1679" s="20"/>
      <c r="AW1679" s="20"/>
      <c r="AX1679" s="20"/>
      <c r="AY1679" s="20"/>
      <c r="AZ1679" s="20"/>
      <c r="BA1679" s="20"/>
      <c r="BB1679" s="20"/>
      <c r="BC1679" s="20"/>
      <c r="BE1679" s="20">
        <v>0.57189207650273222</v>
      </c>
      <c r="BF1679" s="9">
        <v>73.099999999999994</v>
      </c>
      <c r="BG1679" s="9">
        <v>70.950592750434936</v>
      </c>
      <c r="BH1679" s="9">
        <v>70.364664536597957</v>
      </c>
      <c r="BI1679" s="9">
        <v>58.729044607299961</v>
      </c>
      <c r="BJ1679" s="9">
        <v>71.911773508761698</v>
      </c>
      <c r="BK1679" s="9">
        <v>70.558866121095178</v>
      </c>
      <c r="BL1679" s="9">
        <v>69.56237788526235</v>
      </c>
      <c r="BM1679" s="9">
        <f ca="1"/>
        <v>69.608811867234138</v>
      </c>
      <c r="BN1679" s="9">
        <v>72.269813865915665</v>
      </c>
    </row>
    <row r="1680" spans="1:66" x14ac:dyDescent="0.25">
      <c r="A1680" s="6">
        <v>71.8</v>
      </c>
      <c r="B1680" s="7" t="b">
        <v>1</v>
      </c>
      <c r="U1680" s="9"/>
      <c r="V1680" s="9"/>
      <c r="W1680" s="10"/>
      <c r="X1680" s="20"/>
      <c r="Y1680" s="20"/>
      <c r="Z1680" s="20"/>
      <c r="AA1680" s="20"/>
      <c r="AB1680" s="20"/>
      <c r="AC1680" s="20"/>
      <c r="AD1680" s="20"/>
      <c r="AE1680" s="20"/>
      <c r="AG1680" s="9"/>
      <c r="AH1680" s="9"/>
      <c r="AI1680" s="10"/>
      <c r="AJ1680" s="20"/>
      <c r="AK1680" s="20"/>
      <c r="AL1680" s="20"/>
      <c r="AM1680" s="20"/>
      <c r="AN1680" s="20"/>
      <c r="AO1680" s="20"/>
      <c r="AP1680" s="20"/>
      <c r="AQ1680" s="20"/>
      <c r="AS1680" s="9"/>
      <c r="AT1680" s="9"/>
      <c r="AU1680" s="10"/>
      <c r="AV1680" s="20"/>
      <c r="AW1680" s="20"/>
      <c r="AX1680" s="20"/>
      <c r="AY1680" s="20"/>
      <c r="AZ1680" s="20"/>
      <c r="BA1680" s="20"/>
      <c r="BB1680" s="20"/>
      <c r="BC1680" s="20"/>
      <c r="BE1680" s="20">
        <v>0.57223360655737709</v>
      </c>
      <c r="BF1680" s="9">
        <v>73.099999999999994</v>
      </c>
      <c r="BG1680" s="9">
        <v>70.958881626920444</v>
      </c>
      <c r="BH1680" s="9">
        <v>70.373671160223921</v>
      </c>
      <c r="BI1680" s="9">
        <v>58.784291961943488</v>
      </c>
      <c r="BJ1680" s="9">
        <v>71.919196297909906</v>
      </c>
      <c r="BK1680" s="9">
        <v>70.567629491636154</v>
      </c>
      <c r="BL1680" s="9">
        <v>69.572324169372678</v>
      </c>
      <c r="BM1680" s="9">
        <f ca="1"/>
        <v>69.616101248095362</v>
      </c>
      <c r="BN1680" s="9">
        <v>72.278805956503277</v>
      </c>
    </row>
    <row r="1681" spans="1:66" x14ac:dyDescent="0.25">
      <c r="A1681" s="6">
        <v>72.099999999999994</v>
      </c>
      <c r="B1681" s="7" t="b">
        <v>1</v>
      </c>
      <c r="U1681" s="9"/>
      <c r="V1681" s="9"/>
      <c r="W1681" s="10"/>
      <c r="X1681" s="20"/>
      <c r="Y1681" s="20"/>
      <c r="Z1681" s="20"/>
      <c r="AA1681" s="20"/>
      <c r="AB1681" s="20"/>
      <c r="AC1681" s="20"/>
      <c r="AD1681" s="20"/>
      <c r="AE1681" s="20"/>
      <c r="AG1681" s="9"/>
      <c r="AH1681" s="9"/>
      <c r="AI1681" s="10"/>
      <c r="AJ1681" s="20"/>
      <c r="AK1681" s="20"/>
      <c r="AL1681" s="20"/>
      <c r="AM1681" s="20"/>
      <c r="AN1681" s="20"/>
      <c r="AO1681" s="20"/>
      <c r="AP1681" s="20"/>
      <c r="AQ1681" s="20"/>
      <c r="AS1681" s="9"/>
      <c r="AT1681" s="9"/>
      <c r="AU1681" s="10"/>
      <c r="AV1681" s="20"/>
      <c r="AW1681" s="20"/>
      <c r="AX1681" s="20"/>
      <c r="AY1681" s="20"/>
      <c r="AZ1681" s="20"/>
      <c r="BA1681" s="20"/>
      <c r="BB1681" s="20"/>
      <c r="BC1681" s="20"/>
      <c r="BE1681" s="20">
        <v>0.57257513661202186</v>
      </c>
      <c r="BF1681" s="9">
        <v>73.099999999999994</v>
      </c>
      <c r="BG1681" s="9">
        <v>70.967171817027008</v>
      </c>
      <c r="BH1681" s="9">
        <v>70.382680364334462</v>
      </c>
      <c r="BI1681" s="9">
        <v>58.83958344387176</v>
      </c>
      <c r="BJ1681" s="9">
        <v>71.926618800575739</v>
      </c>
      <c r="BK1681" s="9">
        <v>70.576394975607457</v>
      </c>
      <c r="BL1681" s="9">
        <v>69.582267485771581</v>
      </c>
      <c r="BM1681" s="9">
        <f ca="1"/>
        <v>69.623390989354348</v>
      </c>
      <c r="BN1681" s="9">
        <v>72.287797661169947</v>
      </c>
    </row>
    <row r="1682" spans="1:66" x14ac:dyDescent="0.25">
      <c r="A1682" s="6">
        <v>71.900000000000006</v>
      </c>
      <c r="B1682" s="7" t="b">
        <v>1</v>
      </c>
      <c r="U1682" s="9"/>
      <c r="V1682" s="9"/>
      <c r="W1682" s="10"/>
      <c r="X1682" s="20"/>
      <c r="Y1682" s="20"/>
      <c r="Z1682" s="20"/>
      <c r="AA1682" s="20"/>
      <c r="AB1682" s="20"/>
      <c r="AC1682" s="20"/>
      <c r="AD1682" s="20"/>
      <c r="AE1682" s="20"/>
      <c r="AG1682" s="9"/>
      <c r="AH1682" s="9"/>
      <c r="AI1682" s="10"/>
      <c r="AJ1682" s="20"/>
      <c r="AK1682" s="20"/>
      <c r="AL1682" s="20"/>
      <c r="AM1682" s="20"/>
      <c r="AN1682" s="20"/>
      <c r="AO1682" s="20"/>
      <c r="AP1682" s="20"/>
      <c r="AQ1682" s="20"/>
      <c r="AS1682" s="9"/>
      <c r="AT1682" s="9"/>
      <c r="AU1682" s="10"/>
      <c r="AV1682" s="20"/>
      <c r="AW1682" s="20"/>
      <c r="AX1682" s="20"/>
      <c r="AY1682" s="20"/>
      <c r="AZ1682" s="20"/>
      <c r="BA1682" s="20"/>
      <c r="BB1682" s="20"/>
      <c r="BC1682" s="20"/>
      <c r="BE1682" s="20">
        <v>0.57291666666666663</v>
      </c>
      <c r="BF1682" s="9">
        <v>73.099999999999994</v>
      </c>
      <c r="BG1682" s="9">
        <v>70.975463327454634</v>
      </c>
      <c r="BH1682" s="9">
        <v>70.391692156908078</v>
      </c>
      <c r="BI1682" s="9">
        <v>58.894919123632015</v>
      </c>
      <c r="BJ1682" s="9">
        <v>71.934041022383767</v>
      </c>
      <c r="BK1682" s="9">
        <v>70.585162580460874</v>
      </c>
      <c r="BL1682" s="9">
        <v>69.592207837113975</v>
      </c>
      <c r="BM1682" s="9">
        <f ca="1"/>
        <v>69.630681095656954</v>
      </c>
      <c r="BN1682" s="9">
        <v>72.296788984650533</v>
      </c>
    </row>
    <row r="1683" spans="1:66" x14ac:dyDescent="0.25">
      <c r="A1683" s="6">
        <v>71.5</v>
      </c>
      <c r="B1683" s="7" t="b">
        <v>1</v>
      </c>
      <c r="U1683" s="9"/>
      <c r="V1683" s="9"/>
      <c r="W1683" s="10"/>
      <c r="X1683" s="20"/>
      <c r="Y1683" s="20"/>
      <c r="Z1683" s="20"/>
      <c r="AA1683" s="20"/>
      <c r="AB1683" s="20"/>
      <c r="AC1683" s="20"/>
      <c r="AD1683" s="20"/>
      <c r="AE1683" s="20"/>
      <c r="AG1683" s="9"/>
      <c r="AH1683" s="9"/>
      <c r="AI1683" s="10"/>
      <c r="AJ1683" s="20"/>
      <c r="AK1683" s="20"/>
      <c r="AL1683" s="20"/>
      <c r="AM1683" s="20"/>
      <c r="AN1683" s="20"/>
      <c r="AO1683" s="20"/>
      <c r="AP1683" s="20"/>
      <c r="AQ1683" s="20"/>
      <c r="AS1683" s="9"/>
      <c r="AT1683" s="9"/>
      <c r="AU1683" s="10"/>
      <c r="AV1683" s="20"/>
      <c r="AW1683" s="20"/>
      <c r="AX1683" s="20"/>
      <c r="AY1683" s="20"/>
      <c r="AZ1683" s="20"/>
      <c r="BA1683" s="20"/>
      <c r="BB1683" s="20"/>
      <c r="BC1683" s="20"/>
      <c r="BE1683" s="20">
        <v>0.57325819672131151</v>
      </c>
      <c r="BF1683" s="9">
        <v>73.099999999999994</v>
      </c>
      <c r="BG1683" s="9">
        <v>70.983756164910488</v>
      </c>
      <c r="BH1683" s="9">
        <v>70.400706545934867</v>
      </c>
      <c r="BI1683" s="9">
        <v>58.950299071940812</v>
      </c>
      <c r="BJ1683" s="9">
        <v>71.941462968960622</v>
      </c>
      <c r="BK1683" s="9">
        <v>70.593932313658186</v>
      </c>
      <c r="BL1683" s="9">
        <v>69.602145226050766</v>
      </c>
      <c r="BM1683" s="9">
        <f ca="1"/>
        <v>69.637971571652187</v>
      </c>
      <c r="BN1683" s="9">
        <v>72.305779931681059</v>
      </c>
    </row>
    <row r="1684" spans="1:66" x14ac:dyDescent="0.25">
      <c r="A1684" s="6">
        <v>71.5</v>
      </c>
      <c r="B1684" s="7" t="b">
        <v>1</v>
      </c>
      <c r="U1684" s="9"/>
      <c r="V1684" s="9"/>
      <c r="W1684" s="10"/>
      <c r="X1684" s="20"/>
      <c r="Y1684" s="20"/>
      <c r="Z1684" s="20"/>
      <c r="AA1684" s="20"/>
      <c r="AB1684" s="20"/>
      <c r="AC1684" s="20"/>
      <c r="AD1684" s="20"/>
      <c r="AE1684" s="20"/>
      <c r="AG1684" s="9"/>
      <c r="AH1684" s="9"/>
      <c r="AI1684" s="10"/>
      <c r="AJ1684" s="20"/>
      <c r="AK1684" s="20"/>
      <c r="AL1684" s="20"/>
      <c r="AM1684" s="20"/>
      <c r="AN1684" s="20"/>
      <c r="AO1684" s="20"/>
      <c r="AP1684" s="20"/>
      <c r="AQ1684" s="20"/>
      <c r="AS1684" s="9"/>
      <c r="AT1684" s="9"/>
      <c r="AU1684" s="10"/>
      <c r="AV1684" s="20"/>
      <c r="AW1684" s="20"/>
      <c r="AX1684" s="20"/>
      <c r="AY1684" s="20"/>
      <c r="AZ1684" s="20"/>
      <c r="BA1684" s="20"/>
      <c r="BB1684" s="20"/>
      <c r="BC1684" s="20"/>
      <c r="BE1684" s="20">
        <v>0.57359972677595628</v>
      </c>
      <c r="BF1684" s="9">
        <v>73.2</v>
      </c>
      <c r="BG1684" s="9">
        <v>70.992050336109003</v>
      </c>
      <c r="BH1684" s="9">
        <v>70.409723539416831</v>
      </c>
      <c r="BI1684" s="9">
        <v>59.005723359684524</v>
      </c>
      <c r="BJ1684" s="9">
        <v>71.948884645934996</v>
      </c>
      <c r="BK1684" s="9">
        <v>70.602704182671303</v>
      </c>
      <c r="BL1684" s="9">
        <v>69.612079655228911</v>
      </c>
      <c r="BM1684" s="9">
        <f ca="1"/>
        <v>69.645262421992172</v>
      </c>
      <c r="BN1684" s="9">
        <v>72.314770506998784</v>
      </c>
    </row>
    <row r="1685" spans="1:66" x14ac:dyDescent="0.25">
      <c r="A1685" s="6">
        <v>71.5</v>
      </c>
      <c r="B1685" s="7" t="b">
        <v>1</v>
      </c>
      <c r="U1685" s="9"/>
      <c r="V1685" s="9"/>
      <c r="W1685" s="10"/>
      <c r="X1685" s="20"/>
      <c r="Y1685" s="20"/>
      <c r="Z1685" s="20"/>
      <c r="AA1685" s="20"/>
      <c r="AB1685" s="20"/>
      <c r="AC1685" s="20"/>
      <c r="AD1685" s="20"/>
      <c r="AE1685" s="20"/>
      <c r="AG1685" s="9"/>
      <c r="AH1685" s="9"/>
      <c r="AI1685" s="10"/>
      <c r="AJ1685" s="20"/>
      <c r="AK1685" s="20"/>
      <c r="AL1685" s="20"/>
      <c r="AM1685" s="20"/>
      <c r="AN1685" s="20"/>
      <c r="AO1685" s="20"/>
      <c r="AP1685" s="20"/>
      <c r="AQ1685" s="20"/>
      <c r="AS1685" s="9"/>
      <c r="AT1685" s="9"/>
      <c r="AU1685" s="10"/>
      <c r="AV1685" s="20"/>
      <c r="AW1685" s="20"/>
      <c r="AX1685" s="20"/>
      <c r="AY1685" s="20"/>
      <c r="AZ1685" s="20"/>
      <c r="BA1685" s="20"/>
      <c r="BB1685" s="20"/>
      <c r="BC1685" s="20"/>
      <c r="BE1685" s="20">
        <v>0.57394125683060104</v>
      </c>
      <c r="BF1685" s="9">
        <v>73.2</v>
      </c>
      <c r="BG1685" s="9">
        <v>71.000345847771882</v>
      </c>
      <c r="BH1685" s="9">
        <v>70.418743145367813</v>
      </c>
      <c r="BI1685" s="9">
        <v>59.061192057919953</v>
      </c>
      <c r="BJ1685" s="9">
        <v>71.956306058937614</v>
      </c>
      <c r="BK1685" s="9">
        <v>70.611478194982212</v>
      </c>
      <c r="BL1685" s="9">
        <v>69.622011127291472</v>
      </c>
      <c r="BM1685" s="9">
        <f ca="1"/>
        <v>69.652553651332212</v>
      </c>
      <c r="BN1685" s="9">
        <v>72.323760715342189</v>
      </c>
    </row>
    <row r="1686" spans="1:66" x14ac:dyDescent="0.25">
      <c r="A1686" s="6">
        <v>71</v>
      </c>
      <c r="B1686" s="7" t="b">
        <v>1</v>
      </c>
      <c r="U1686" s="9"/>
      <c r="V1686" s="9"/>
      <c r="W1686" s="10"/>
      <c r="X1686" s="20"/>
      <c r="Y1686" s="20"/>
      <c r="Z1686" s="20"/>
      <c r="AA1686" s="20"/>
      <c r="AB1686" s="20"/>
      <c r="AC1686" s="20"/>
      <c r="AD1686" s="20"/>
      <c r="AE1686" s="20"/>
      <c r="AG1686" s="9"/>
      <c r="AH1686" s="9"/>
      <c r="AI1686" s="10"/>
      <c r="AJ1686" s="20"/>
      <c r="AK1686" s="20"/>
      <c r="AL1686" s="20"/>
      <c r="AM1686" s="20"/>
      <c r="AN1686" s="20"/>
      <c r="AO1686" s="20"/>
      <c r="AP1686" s="20"/>
      <c r="AQ1686" s="20"/>
      <c r="AS1686" s="9"/>
      <c r="AT1686" s="9"/>
      <c r="AU1686" s="10"/>
      <c r="AV1686" s="20"/>
      <c r="AW1686" s="20"/>
      <c r="AX1686" s="20"/>
      <c r="AY1686" s="20"/>
      <c r="AZ1686" s="20"/>
      <c r="BA1686" s="20"/>
      <c r="BB1686" s="20"/>
      <c r="BC1686" s="20"/>
      <c r="BE1686" s="20">
        <v>0.57428278688524592</v>
      </c>
      <c r="BF1686" s="9">
        <v>73.2</v>
      </c>
      <c r="BG1686" s="9">
        <v>71.008642706628194</v>
      </c>
      <c r="BH1686" s="9">
        <v>70.427765371813805</v>
      </c>
      <c r="BI1686" s="9">
        <v>59.116705237874882</v>
      </c>
      <c r="BJ1686" s="9">
        <v>71.963727213601388</v>
      </c>
      <c r="BK1686" s="9">
        <v>70.620254358083145</v>
      </c>
      <c r="BL1686" s="9">
        <v>69.631939644877548</v>
      </c>
      <c r="BM1686" s="9">
        <f ca="1"/>
        <v>69.659845264330883</v>
      </c>
      <c r="BN1686" s="9">
        <v>72.332750561451064</v>
      </c>
    </row>
    <row r="1687" spans="1:66" x14ac:dyDescent="0.25">
      <c r="A1687" s="6">
        <v>76.7</v>
      </c>
      <c r="B1687" s="7" t="b">
        <v>1</v>
      </c>
      <c r="U1687" s="9"/>
      <c r="V1687" s="9"/>
      <c r="W1687" s="10"/>
      <c r="X1687" s="20"/>
      <c r="Y1687" s="20"/>
      <c r="Z1687" s="20"/>
      <c r="AA1687" s="20"/>
      <c r="AB1687" s="20"/>
      <c r="AC1687" s="20"/>
      <c r="AD1687" s="20"/>
      <c r="AE1687" s="20"/>
      <c r="AG1687" s="9"/>
      <c r="AH1687" s="9"/>
      <c r="AI1687" s="10"/>
      <c r="AJ1687" s="20"/>
      <c r="AK1687" s="20"/>
      <c r="AL1687" s="20"/>
      <c r="AM1687" s="20"/>
      <c r="AN1687" s="20"/>
      <c r="AO1687" s="20"/>
      <c r="AP1687" s="20"/>
      <c r="AQ1687" s="20"/>
      <c r="AS1687" s="9"/>
      <c r="AT1687" s="9"/>
      <c r="AU1687" s="10"/>
      <c r="AV1687" s="20"/>
      <c r="AW1687" s="20"/>
      <c r="AX1687" s="20"/>
      <c r="AY1687" s="20"/>
      <c r="AZ1687" s="20"/>
      <c r="BA1687" s="20"/>
      <c r="BB1687" s="20"/>
      <c r="BC1687" s="20"/>
      <c r="BE1687" s="20">
        <v>0.57462431693989069</v>
      </c>
      <c r="BF1687" s="9">
        <v>73.2</v>
      </c>
      <c r="BG1687" s="9">
        <v>71.016940919414338</v>
      </c>
      <c r="BH1687" s="9">
        <v>70.436790226792667</v>
      </c>
      <c r="BI1687" s="9">
        <v>59.172262970948488</v>
      </c>
      <c r="BJ1687" s="9">
        <v>71.971148115561306</v>
      </c>
      <c r="BK1687" s="9">
        <v>70.629032679476509</v>
      </c>
      <c r="BL1687" s="9">
        <v>69.641865210622313</v>
      </c>
      <c r="BM1687" s="9">
        <f ca="1"/>
        <v>69.667137265649885</v>
      </c>
      <c r="BN1687" s="9">
        <v>72.341740050066434</v>
      </c>
    </row>
    <row r="1688" spans="1:66" x14ac:dyDescent="0.25">
      <c r="A1688" s="6">
        <v>76.599999999999994</v>
      </c>
      <c r="B1688" s="7" t="b">
        <v>1</v>
      </c>
      <c r="U1688" s="9"/>
      <c r="V1688" s="9"/>
      <c r="W1688" s="10"/>
      <c r="X1688" s="20"/>
      <c r="Y1688" s="20"/>
      <c r="Z1688" s="20"/>
      <c r="AA1688" s="20"/>
      <c r="AB1688" s="20"/>
      <c r="AC1688" s="20"/>
      <c r="AD1688" s="20"/>
      <c r="AE1688" s="20"/>
      <c r="AG1688" s="9"/>
      <c r="AH1688" s="9"/>
      <c r="AI1688" s="10"/>
      <c r="AJ1688" s="20"/>
      <c r="AK1688" s="20"/>
      <c r="AL1688" s="20"/>
      <c r="AM1688" s="20"/>
      <c r="AN1688" s="20"/>
      <c r="AO1688" s="20"/>
      <c r="AP1688" s="20"/>
      <c r="AQ1688" s="20"/>
      <c r="AS1688" s="9"/>
      <c r="AT1688" s="9"/>
      <c r="AU1688" s="10"/>
      <c r="AV1688" s="20"/>
      <c r="AW1688" s="20"/>
      <c r="AX1688" s="20"/>
      <c r="AY1688" s="20"/>
      <c r="AZ1688" s="20"/>
      <c r="BA1688" s="20"/>
      <c r="BB1688" s="20"/>
      <c r="BC1688" s="20"/>
      <c r="BE1688" s="20">
        <v>0.57496584699453557</v>
      </c>
      <c r="BF1688" s="9">
        <v>73.2</v>
      </c>
      <c r="BG1688" s="9">
        <v>71.025240492874147</v>
      </c>
      <c r="BH1688" s="9">
        <v>70.445817718354377</v>
      </c>
      <c r="BI1688" s="9">
        <v>59.227865328712113</v>
      </c>
      <c r="BJ1688" s="9">
        <v>71.978568770454601</v>
      </c>
      <c r="BK1688" s="9">
        <v>70.637813166675016</v>
      </c>
      <c r="BL1688" s="9">
        <v>69.651787827157023</v>
      </c>
      <c r="BM1688" s="9">
        <f ca="1"/>
        <v>69.674429659954242</v>
      </c>
      <c r="BN1688" s="9">
        <v>72.350729185930646</v>
      </c>
    </row>
    <row r="1689" spans="1:66" x14ac:dyDescent="0.25">
      <c r="A1689" s="6">
        <v>76.599999999999994</v>
      </c>
      <c r="B1689" s="7" t="b">
        <v>1</v>
      </c>
      <c r="U1689" s="9"/>
      <c r="V1689" s="9"/>
      <c r="W1689" s="10"/>
      <c r="X1689" s="20"/>
      <c r="Y1689" s="20"/>
      <c r="Z1689" s="20"/>
      <c r="AA1689" s="20"/>
      <c r="AB1689" s="20"/>
      <c r="AC1689" s="20"/>
      <c r="AD1689" s="20"/>
      <c r="AE1689" s="20"/>
      <c r="AG1689" s="9"/>
      <c r="AH1689" s="9"/>
      <c r="AI1689" s="10"/>
      <c r="AJ1689" s="20"/>
      <c r="AK1689" s="20"/>
      <c r="AL1689" s="20"/>
      <c r="AM1689" s="20"/>
      <c r="AN1689" s="20"/>
      <c r="AO1689" s="20"/>
      <c r="AP1689" s="20"/>
      <c r="AQ1689" s="20"/>
      <c r="AS1689" s="9"/>
      <c r="AT1689" s="9"/>
      <c r="AU1689" s="10"/>
      <c r="AV1689" s="20"/>
      <c r="AW1689" s="20"/>
      <c r="AX1689" s="20"/>
      <c r="AY1689" s="20"/>
      <c r="AZ1689" s="20"/>
      <c r="BA1689" s="20"/>
      <c r="BB1689" s="20"/>
      <c r="BC1689" s="20"/>
      <c r="BE1689" s="20">
        <v>0.57530737704918034</v>
      </c>
      <c r="BF1689" s="9">
        <v>73.2</v>
      </c>
      <c r="BG1689" s="9">
        <v>71.03354143375887</v>
      </c>
      <c r="BH1689" s="9">
        <v>70.454847854560995</v>
      </c>
      <c r="BI1689" s="9">
        <v>59.283512382909606</v>
      </c>
      <c r="BJ1689" s="9">
        <v>71.985989183920651</v>
      </c>
      <c r="BK1689" s="9">
        <v>70.646595827201665</v>
      </c>
      <c r="BL1689" s="9">
        <v>69.661707497109063</v>
      </c>
      <c r="BM1689" s="9">
        <f ca="1"/>
        <v>69.681722451912236</v>
      </c>
      <c r="BN1689" s="9">
        <v>72.359717973787411</v>
      </c>
    </row>
    <row r="1690" spans="1:66" x14ac:dyDescent="0.25">
      <c r="A1690" s="6">
        <v>76.3</v>
      </c>
      <c r="B1690" s="7" t="b">
        <v>1</v>
      </c>
      <c r="U1690" s="9"/>
      <c r="V1690" s="9"/>
      <c r="W1690" s="10"/>
      <c r="X1690" s="20"/>
      <c r="Y1690" s="20"/>
      <c r="Z1690" s="20"/>
      <c r="AA1690" s="20"/>
      <c r="AB1690" s="20"/>
      <c r="AC1690" s="20"/>
      <c r="AD1690" s="20"/>
      <c r="AE1690" s="20"/>
      <c r="AG1690" s="9"/>
      <c r="AH1690" s="9"/>
      <c r="AI1690" s="10"/>
      <c r="AJ1690" s="20"/>
      <c r="AK1690" s="20"/>
      <c r="AL1690" s="20"/>
      <c r="AM1690" s="20"/>
      <c r="AN1690" s="20"/>
      <c r="AO1690" s="20"/>
      <c r="AP1690" s="20"/>
      <c r="AQ1690" s="20"/>
      <c r="AS1690" s="9"/>
      <c r="AT1690" s="9"/>
      <c r="AU1690" s="10"/>
      <c r="AV1690" s="20"/>
      <c r="AW1690" s="20"/>
      <c r="AX1690" s="20"/>
      <c r="AY1690" s="20"/>
      <c r="AZ1690" s="20"/>
      <c r="BA1690" s="20"/>
      <c r="BB1690" s="20"/>
      <c r="BC1690" s="20"/>
      <c r="BE1690" s="20">
        <v>0.5756489071038251</v>
      </c>
      <c r="BF1690" s="9">
        <v>73.2</v>
      </c>
      <c r="BG1690" s="9">
        <v>71.041843748827304</v>
      </c>
      <c r="BH1690" s="9">
        <v>70.463880643486789</v>
      </c>
      <c r="BI1690" s="9">
        <v>59.33920420545801</v>
      </c>
      <c r="BJ1690" s="9">
        <v>71.993409361601095</v>
      </c>
      <c r="BK1690" s="9">
        <v>70.655380668589899</v>
      </c>
      <c r="BL1690" s="9">
        <v>69.671624223101873</v>
      </c>
      <c r="BM1690" s="9">
        <f ca="1"/>
        <v>69.689015646195415</v>
      </c>
      <c r="BN1690" s="9">
        <v>72.368706418381748</v>
      </c>
    </row>
    <row r="1691" spans="1:66" x14ac:dyDescent="0.25">
      <c r="A1691" s="6">
        <v>76.099999999999994</v>
      </c>
      <c r="B1691" s="7" t="b">
        <v>1</v>
      </c>
      <c r="U1691" s="9"/>
      <c r="V1691" s="9"/>
      <c r="W1691" s="10"/>
      <c r="X1691" s="20"/>
      <c r="Y1691" s="20"/>
      <c r="Z1691" s="20"/>
      <c r="AA1691" s="20"/>
      <c r="AB1691" s="20"/>
      <c r="AC1691" s="20"/>
      <c r="AD1691" s="20"/>
      <c r="AE1691" s="20"/>
      <c r="AG1691" s="9"/>
      <c r="AH1691" s="9"/>
      <c r="AI1691" s="10"/>
      <c r="AJ1691" s="20"/>
      <c r="AK1691" s="20"/>
      <c r="AL1691" s="20"/>
      <c r="AM1691" s="20"/>
      <c r="AN1691" s="20"/>
      <c r="AO1691" s="20"/>
      <c r="AP1691" s="20"/>
      <c r="AQ1691" s="20"/>
      <c r="AS1691" s="9"/>
      <c r="AT1691" s="9"/>
      <c r="AU1691" s="10"/>
      <c r="AV1691" s="20"/>
      <c r="AW1691" s="20"/>
      <c r="AX1691" s="20"/>
      <c r="AY1691" s="20"/>
      <c r="AZ1691" s="20"/>
      <c r="BA1691" s="20"/>
      <c r="BB1691" s="20"/>
      <c r="BC1691" s="20"/>
      <c r="BE1691" s="20">
        <v>0.57599043715846998</v>
      </c>
      <c r="BF1691" s="9">
        <v>73.2</v>
      </c>
      <c r="BG1691" s="9">
        <v>71.050147444845734</v>
      </c>
      <c r="BH1691" s="9">
        <v>70.472916093218316</v>
      </c>
      <c r="BI1691" s="9">
        <v>59.394940868448124</v>
      </c>
      <c r="BJ1691" s="9">
        <v>72.000829309139888</v>
      </c>
      <c r="BK1691" s="9">
        <v>70.664167698383508</v>
      </c>
      <c r="BL1691" s="9">
        <v>69.681538007755023</v>
      </c>
      <c r="BM1691" s="9">
        <f ca="1"/>
        <v>69.696309247478723</v>
      </c>
      <c r="BN1691" s="9">
        <v>72.377694524460082</v>
      </c>
    </row>
    <row r="1692" spans="1:66" x14ac:dyDescent="0.25">
      <c r="A1692" s="6">
        <v>75.599999999999994</v>
      </c>
      <c r="B1692" s="7" t="b">
        <v>1</v>
      </c>
      <c r="U1692" s="9"/>
      <c r="V1692" s="9"/>
      <c r="W1692" s="10"/>
      <c r="X1692" s="20"/>
      <c r="Y1692" s="20"/>
      <c r="Z1692" s="20"/>
      <c r="AA1692" s="20"/>
      <c r="AB1692" s="20"/>
      <c r="AC1692" s="20"/>
      <c r="AD1692" s="20"/>
      <c r="AE1692" s="20"/>
      <c r="AG1692" s="9"/>
      <c r="AH1692" s="9"/>
      <c r="AI1692" s="10"/>
      <c r="AJ1692" s="20"/>
      <c r="AK1692" s="20"/>
      <c r="AL1692" s="20"/>
      <c r="AM1692" s="20"/>
      <c r="AN1692" s="20"/>
      <c r="AO1692" s="20"/>
      <c r="AP1692" s="20"/>
      <c r="AQ1692" s="20"/>
      <c r="AS1692" s="9"/>
      <c r="AT1692" s="9"/>
      <c r="AU1692" s="10"/>
      <c r="AV1692" s="20"/>
      <c r="AW1692" s="20"/>
      <c r="AX1692" s="20"/>
      <c r="AY1692" s="20"/>
      <c r="AZ1692" s="20"/>
      <c r="BA1692" s="20"/>
      <c r="BB1692" s="20"/>
      <c r="BC1692" s="20"/>
      <c r="BE1692" s="20">
        <v>0.57633196721311475</v>
      </c>
      <c r="BF1692" s="9">
        <v>73.2</v>
      </c>
      <c r="BG1692" s="9">
        <v>71.058452528588035</v>
      </c>
      <c r="BH1692" s="9">
        <v>70.481954211854372</v>
      </c>
      <c r="BI1692" s="9">
        <v>59.450722444144922</v>
      </c>
      <c r="BJ1692" s="9">
        <v>72.00824903218323</v>
      </c>
      <c r="BK1692" s="9">
        <v>70.672956924136798</v>
      </c>
      <c r="BL1692" s="9">
        <v>69.691448853684221</v>
      </c>
      <c r="BM1692" s="9">
        <f ca="1"/>
        <v>69.703603260440403</v>
      </c>
      <c r="BN1692" s="9">
        <v>72.386682296770203</v>
      </c>
    </row>
    <row r="1693" spans="1:66" x14ac:dyDescent="0.25">
      <c r="A1693" s="6">
        <v>75.7</v>
      </c>
      <c r="B1693" s="7" t="b">
        <v>1</v>
      </c>
      <c r="U1693" s="9"/>
      <c r="V1693" s="9"/>
      <c r="W1693" s="10"/>
      <c r="X1693" s="20"/>
      <c r="Y1693" s="20"/>
      <c r="Z1693" s="20"/>
      <c r="AA1693" s="20"/>
      <c r="AB1693" s="20"/>
      <c r="AC1693" s="20"/>
      <c r="AD1693" s="20"/>
      <c r="AE1693" s="20"/>
      <c r="AG1693" s="9"/>
      <c r="AH1693" s="9"/>
      <c r="AI1693" s="10"/>
      <c r="AJ1693" s="20"/>
      <c r="AK1693" s="20"/>
      <c r="AL1693" s="20"/>
      <c r="AM1693" s="20"/>
      <c r="AN1693" s="20"/>
      <c r="AO1693" s="20"/>
      <c r="AP1693" s="20"/>
      <c r="AQ1693" s="20"/>
      <c r="AS1693" s="9"/>
      <c r="AT1693" s="9"/>
      <c r="AU1693" s="10"/>
      <c r="AV1693" s="20"/>
      <c r="AW1693" s="20"/>
      <c r="AX1693" s="20"/>
      <c r="AY1693" s="20"/>
      <c r="AZ1693" s="20"/>
      <c r="BA1693" s="20"/>
      <c r="BB1693" s="20"/>
      <c r="BC1693" s="20"/>
      <c r="BE1693" s="20">
        <v>0.57667349726775952</v>
      </c>
      <c r="BF1693" s="9">
        <v>73.2</v>
      </c>
      <c r="BG1693" s="9">
        <v>71.066759006835724</v>
      </c>
      <c r="BH1693" s="9">
        <v>70.490995007506015</v>
      </c>
      <c r="BI1693" s="9">
        <v>59.50654900498828</v>
      </c>
      <c r="BJ1693" s="9">
        <v>72.01566853637965</v>
      </c>
      <c r="BK1693" s="9">
        <v>70.681748353414562</v>
      </c>
      <c r="BL1693" s="9">
        <v>69.701356763501252</v>
      </c>
      <c r="BM1693" s="9">
        <f ca="1"/>
        <v>69.710897689762064</v>
      </c>
      <c r="BN1693" s="9">
        <v>72.395669740061408</v>
      </c>
    </row>
    <row r="1694" spans="1:66" x14ac:dyDescent="0.25">
      <c r="A1694" s="6">
        <v>75.599999999999994</v>
      </c>
      <c r="B1694" s="7" t="b">
        <v>1</v>
      </c>
      <c r="U1694" s="9"/>
      <c r="V1694" s="9"/>
      <c r="W1694" s="10"/>
      <c r="X1694" s="20"/>
      <c r="Y1694" s="20"/>
      <c r="Z1694" s="20"/>
      <c r="AA1694" s="20"/>
      <c r="AB1694" s="20"/>
      <c r="AC1694" s="20"/>
      <c r="AD1694" s="20"/>
      <c r="AE1694" s="20"/>
      <c r="AG1694" s="9"/>
      <c r="AH1694" s="9"/>
      <c r="AI1694" s="10"/>
      <c r="AJ1694" s="20"/>
      <c r="AK1694" s="20"/>
      <c r="AL1694" s="20"/>
      <c r="AM1694" s="20"/>
      <c r="AN1694" s="20"/>
      <c r="AO1694" s="20"/>
      <c r="AP1694" s="20"/>
      <c r="AQ1694" s="20"/>
      <c r="AS1694" s="9"/>
      <c r="AT1694" s="9"/>
      <c r="AU1694" s="10"/>
      <c r="AV1694" s="20"/>
      <c r="AW1694" s="20"/>
      <c r="AX1694" s="20"/>
      <c r="AY1694" s="20"/>
      <c r="AZ1694" s="20"/>
      <c r="BA1694" s="20"/>
      <c r="BB1694" s="20"/>
      <c r="BC1694" s="20"/>
      <c r="BE1694" s="20">
        <v>0.57701502732240439</v>
      </c>
      <c r="BF1694" s="9">
        <v>73.2</v>
      </c>
      <c r="BG1694" s="9">
        <v>71.07506688637794</v>
      </c>
      <c r="BH1694" s="9">
        <v>70.500038488296852</v>
      </c>
      <c r="BI1694" s="9">
        <v>59.562420623593482</v>
      </c>
      <c r="BJ1694" s="9">
        <v>72.02308782738011</v>
      </c>
      <c r="BK1694" s="9">
        <v>70.690541993792195</v>
      </c>
      <c r="BL1694" s="9">
        <v>69.711261739814063</v>
      </c>
      <c r="BM1694" s="9">
        <f ca="1"/>
        <v>69.718192540128783</v>
      </c>
      <c r="BN1694" s="9">
        <v>72.404656859084298</v>
      </c>
    </row>
    <row r="1695" spans="1:66" x14ac:dyDescent="0.25">
      <c r="A1695" s="6">
        <v>76</v>
      </c>
      <c r="B1695" s="7" t="b">
        <v>1</v>
      </c>
      <c r="U1695" s="9"/>
      <c r="V1695" s="9"/>
      <c r="W1695" s="10"/>
      <c r="X1695" s="20"/>
      <c r="Y1695" s="20"/>
      <c r="Z1695" s="20"/>
      <c r="AA1695" s="20"/>
      <c r="AB1695" s="20"/>
      <c r="AC1695" s="20"/>
      <c r="AD1695" s="20"/>
      <c r="AE1695" s="20"/>
      <c r="AG1695" s="9"/>
      <c r="AH1695" s="9"/>
      <c r="AI1695" s="10"/>
      <c r="AJ1695" s="20"/>
      <c r="AK1695" s="20"/>
      <c r="AL1695" s="20"/>
      <c r="AM1695" s="20"/>
      <c r="AN1695" s="20"/>
      <c r="AO1695" s="20"/>
      <c r="AP1695" s="20"/>
      <c r="AQ1695" s="20"/>
      <c r="AS1695" s="9"/>
      <c r="AT1695" s="9"/>
      <c r="AU1695" s="10"/>
      <c r="AV1695" s="20"/>
      <c r="AW1695" s="20"/>
      <c r="AX1695" s="20"/>
      <c r="AY1695" s="20"/>
      <c r="AZ1695" s="20"/>
      <c r="BA1695" s="20"/>
      <c r="BB1695" s="20"/>
      <c r="BC1695" s="20"/>
      <c r="BE1695" s="20">
        <v>0.57735655737704916</v>
      </c>
      <c r="BF1695" s="9">
        <v>73.2</v>
      </c>
      <c r="BG1695" s="9">
        <v>71.083376174011548</v>
      </c>
      <c r="BH1695" s="9">
        <v>70.509084662362781</v>
      </c>
      <c r="BI1695" s="9">
        <v>59.618337372751718</v>
      </c>
      <c r="BJ1695" s="9">
        <v>72.030506910837886</v>
      </c>
      <c r="BK1695" s="9">
        <v>70.699337852855692</v>
      </c>
      <c r="BL1695" s="9">
        <v>69.721163785226764</v>
      </c>
      <c r="BM1695" s="9">
        <f ca="1"/>
        <v>69.725487816229005</v>
      </c>
      <c r="BN1695" s="9">
        <v>72.413643658591099</v>
      </c>
    </row>
    <row r="1696" spans="1:66" x14ac:dyDescent="0.25">
      <c r="A1696" s="6">
        <v>75.8</v>
      </c>
      <c r="B1696" s="7" t="b">
        <v>1</v>
      </c>
      <c r="U1696" s="9"/>
      <c r="V1696" s="9"/>
      <c r="W1696" s="10"/>
      <c r="X1696" s="20"/>
      <c r="Y1696" s="20"/>
      <c r="Z1696" s="20"/>
      <c r="AA1696" s="20"/>
      <c r="AB1696" s="20"/>
      <c r="AC1696" s="20"/>
      <c r="AD1696" s="20"/>
      <c r="AE1696" s="20"/>
      <c r="AG1696" s="9"/>
      <c r="AH1696" s="9"/>
      <c r="AI1696" s="10"/>
      <c r="AJ1696" s="20"/>
      <c r="AK1696" s="20"/>
      <c r="AL1696" s="20"/>
      <c r="AM1696" s="20"/>
      <c r="AN1696" s="20"/>
      <c r="AO1696" s="20"/>
      <c r="AP1696" s="20"/>
      <c r="AQ1696" s="20"/>
      <c r="AS1696" s="9"/>
      <c r="AT1696" s="9"/>
      <c r="AU1696" s="10"/>
      <c r="AV1696" s="20"/>
      <c r="AW1696" s="20"/>
      <c r="AX1696" s="20"/>
      <c r="AY1696" s="20"/>
      <c r="AZ1696" s="20"/>
      <c r="BA1696" s="20"/>
      <c r="BB1696" s="20"/>
      <c r="BC1696" s="20"/>
      <c r="BE1696" s="20">
        <v>0.57769808743169404</v>
      </c>
      <c r="BF1696" s="9">
        <v>73.2</v>
      </c>
      <c r="BG1696" s="9">
        <v>71.091686876541146</v>
      </c>
      <c r="BH1696" s="9">
        <v>70.518133537852236</v>
      </c>
      <c r="BI1696" s="9">
        <v>59.674299325430795</v>
      </c>
      <c r="BJ1696" s="9">
        <v>72.037925792408728</v>
      </c>
      <c r="BK1696" s="9">
        <v>70.708135938201707</v>
      </c>
      <c r="BL1696" s="9">
        <v>69.731062902339573</v>
      </c>
      <c r="BM1696" s="9">
        <f ca="1"/>
        <v>69.732783522754673</v>
      </c>
      <c r="BN1696" s="9">
        <v>72.422630143335397</v>
      </c>
    </row>
    <row r="1697" spans="1:66" x14ac:dyDescent="0.25">
      <c r="A1697" s="6">
        <v>75.3</v>
      </c>
      <c r="B1697" s="7" t="b">
        <v>1</v>
      </c>
      <c r="U1697" s="9"/>
      <c r="V1697" s="9"/>
      <c r="W1697" s="10"/>
      <c r="X1697" s="20"/>
      <c r="Y1697" s="20"/>
      <c r="Z1697" s="20"/>
      <c r="AA1697" s="20"/>
      <c r="AB1697" s="20"/>
      <c r="AC1697" s="20"/>
      <c r="AD1697" s="20"/>
      <c r="AE1697" s="20"/>
      <c r="AG1697" s="9"/>
      <c r="AH1697" s="9"/>
      <c r="AI1697" s="10"/>
      <c r="AJ1697" s="20"/>
      <c r="AK1697" s="20"/>
      <c r="AL1697" s="20"/>
      <c r="AM1697" s="20"/>
      <c r="AN1697" s="20"/>
      <c r="AO1697" s="20"/>
      <c r="AP1697" s="20"/>
      <c r="AQ1697" s="20"/>
      <c r="AS1697" s="9"/>
      <c r="AT1697" s="9"/>
      <c r="AU1697" s="10"/>
      <c r="AV1697" s="20"/>
      <c r="AW1697" s="20"/>
      <c r="AX1697" s="20"/>
      <c r="AY1697" s="20"/>
      <c r="AZ1697" s="20"/>
      <c r="BA1697" s="20"/>
      <c r="BB1697" s="20"/>
      <c r="BC1697" s="20"/>
      <c r="BE1697" s="20">
        <v>0.57803961748633881</v>
      </c>
      <c r="BF1697" s="9">
        <v>73.2</v>
      </c>
      <c r="BG1697" s="9">
        <v>71.099999000779121</v>
      </c>
      <c r="BH1697" s="9">
        <v>70.527185122926326</v>
      </c>
      <c r="BI1697" s="9">
        <v>59.730306554775524</v>
      </c>
      <c r="BJ1697" s="9">
        <v>72.045344477750859</v>
      </c>
      <c r="BK1697" s="9">
        <v>70.716936257437595</v>
      </c>
      <c r="BL1697" s="9">
        <v>69.740959093748899</v>
      </c>
      <c r="BM1697" s="9">
        <f ca="1"/>
        <v>69.740079664401151</v>
      </c>
      <c r="BN1697" s="9">
        <v>72.431616318072372</v>
      </c>
    </row>
    <row r="1698" spans="1:66" x14ac:dyDescent="0.25">
      <c r="A1698" s="6">
        <v>75.400000000000006</v>
      </c>
      <c r="B1698" s="7" t="b">
        <v>1</v>
      </c>
      <c r="U1698" s="9"/>
      <c r="V1698" s="9"/>
      <c r="W1698" s="10"/>
      <c r="X1698" s="20"/>
      <c r="Y1698" s="20"/>
      <c r="Z1698" s="20"/>
      <c r="AA1698" s="20"/>
      <c r="AB1698" s="20"/>
      <c r="AC1698" s="20"/>
      <c r="AD1698" s="20"/>
      <c r="AE1698" s="20"/>
      <c r="AG1698" s="9"/>
      <c r="AH1698" s="9"/>
      <c r="AI1698" s="10"/>
      <c r="AJ1698" s="20"/>
      <c r="AK1698" s="20"/>
      <c r="AL1698" s="20"/>
      <c r="AM1698" s="20"/>
      <c r="AN1698" s="20"/>
      <c r="AO1698" s="20"/>
      <c r="AP1698" s="20"/>
      <c r="AQ1698" s="20"/>
      <c r="AS1698" s="9"/>
      <c r="AT1698" s="9"/>
      <c r="AU1698" s="10"/>
      <c r="AV1698" s="20"/>
      <c r="AW1698" s="20"/>
      <c r="AX1698" s="20"/>
      <c r="AY1698" s="20"/>
      <c r="AZ1698" s="20"/>
      <c r="BA1698" s="20"/>
      <c r="BB1698" s="20"/>
      <c r="BC1698" s="20"/>
      <c r="BE1698" s="20">
        <v>0.57838114754098358</v>
      </c>
      <c r="BF1698" s="9">
        <v>73.2</v>
      </c>
      <c r="BG1698" s="9">
        <v>71.108312553545716</v>
      </c>
      <c r="BH1698" s="9">
        <v>70.536239425758666</v>
      </c>
      <c r="BI1698" s="9">
        <v>59.78635913410848</v>
      </c>
      <c r="BJ1698" s="9">
        <v>72.05276297252496</v>
      </c>
      <c r="BK1698" s="9">
        <v>70.725738818181526</v>
      </c>
      <c r="BL1698" s="9">
        <v>69.750852362047283</v>
      </c>
      <c r="BM1698" s="9">
        <f ca="1"/>
        <v>69.747376245867372</v>
      </c>
      <c r="BN1698" s="9">
        <v>72.440602187558696</v>
      </c>
    </row>
    <row r="1699" spans="1:66" x14ac:dyDescent="0.25">
      <c r="A1699" s="6">
        <v>75</v>
      </c>
      <c r="B1699" s="7" t="b">
        <v>1</v>
      </c>
      <c r="U1699" s="9"/>
      <c r="V1699" s="9"/>
      <c r="W1699" s="10"/>
      <c r="X1699" s="20"/>
      <c r="Y1699" s="20"/>
      <c r="Z1699" s="20"/>
      <c r="AA1699" s="20"/>
      <c r="AB1699" s="20"/>
      <c r="AC1699" s="20"/>
      <c r="AD1699" s="20"/>
      <c r="AE1699" s="20"/>
      <c r="AG1699" s="9"/>
      <c r="AH1699" s="9"/>
      <c r="AI1699" s="10"/>
      <c r="AJ1699" s="20"/>
      <c r="AK1699" s="20"/>
      <c r="AL1699" s="20"/>
      <c r="AM1699" s="20"/>
      <c r="AN1699" s="20"/>
      <c r="AO1699" s="20"/>
      <c r="AP1699" s="20"/>
      <c r="AQ1699" s="20"/>
      <c r="AS1699" s="9"/>
      <c r="AT1699" s="9"/>
      <c r="AU1699" s="10"/>
      <c r="AV1699" s="20"/>
      <c r="AW1699" s="20"/>
      <c r="AX1699" s="20"/>
      <c r="AY1699" s="20"/>
      <c r="AZ1699" s="20"/>
      <c r="BA1699" s="20"/>
      <c r="BB1699" s="20"/>
      <c r="BC1699" s="20"/>
      <c r="BE1699" s="20">
        <v>0.57872267759562845</v>
      </c>
      <c r="BF1699" s="9">
        <v>73.2</v>
      </c>
      <c r="BG1699" s="9">
        <v>71.116627541669004</v>
      </c>
      <c r="BH1699" s="9">
        <v>70.545296454535503</v>
      </c>
      <c r="BI1699" s="9">
        <v>59.842457136930491</v>
      </c>
      <c r="BJ1699" s="9">
        <v>72.060181282394225</v>
      </c>
      <c r="BK1699" s="9">
        <v>70.73454362806244</v>
      </c>
      <c r="BL1699" s="9">
        <v>69.760742709823489</v>
      </c>
      <c r="BM1699" s="9">
        <f ca="1"/>
        <v>69.754673271855751</v>
      </c>
      <c r="BN1699" s="9">
        <v>72.449587756552631</v>
      </c>
    </row>
    <row r="1700" spans="1:66" x14ac:dyDescent="0.25">
      <c r="A1700" s="6">
        <v>75</v>
      </c>
      <c r="B1700" s="7" t="b">
        <v>1</v>
      </c>
      <c r="U1700" s="9"/>
      <c r="V1700" s="9"/>
      <c r="W1700" s="10"/>
      <c r="X1700" s="20"/>
      <c r="Y1700" s="20"/>
      <c r="Z1700" s="20"/>
      <c r="AA1700" s="20"/>
      <c r="AB1700" s="20"/>
      <c r="AC1700" s="20"/>
      <c r="AD1700" s="20"/>
      <c r="AE1700" s="20"/>
      <c r="AG1700" s="9"/>
      <c r="AH1700" s="9"/>
      <c r="AI1700" s="10"/>
      <c r="AJ1700" s="20"/>
      <c r="AK1700" s="20"/>
      <c r="AL1700" s="20"/>
      <c r="AM1700" s="20"/>
      <c r="AN1700" s="20"/>
      <c r="AO1700" s="20"/>
      <c r="AP1700" s="20"/>
      <c r="AQ1700" s="20"/>
      <c r="AS1700" s="9"/>
      <c r="AT1700" s="9"/>
      <c r="AU1700" s="10"/>
      <c r="AV1700" s="20"/>
      <c r="AW1700" s="20"/>
      <c r="AX1700" s="20"/>
      <c r="AY1700" s="20"/>
      <c r="AZ1700" s="20"/>
      <c r="BA1700" s="20"/>
      <c r="BB1700" s="20"/>
      <c r="BC1700" s="20"/>
      <c r="BE1700" s="20">
        <v>0.57906420765027322</v>
      </c>
      <c r="BF1700" s="9">
        <v>73.2</v>
      </c>
      <c r="BG1700" s="9">
        <v>71.124943971984976</v>
      </c>
      <c r="BH1700" s="9">
        <v>70.55435621745589</v>
      </c>
      <c r="BI1700" s="9">
        <v>59.898600636921152</v>
      </c>
      <c r="BJ1700" s="9">
        <v>72.067599413024425</v>
      </c>
      <c r="BK1700" s="9">
        <v>70.743350694720135</v>
      </c>
      <c r="BL1700" s="9">
        <v>69.770630139662387</v>
      </c>
      <c r="BM1700" s="9">
        <f ca="1"/>
        <v>69.761970747072283</v>
      </c>
      <c r="BN1700" s="9">
        <v>72.458573029813977</v>
      </c>
    </row>
    <row r="1701" spans="1:66" x14ac:dyDescent="0.25">
      <c r="A1701" s="6">
        <v>75</v>
      </c>
      <c r="B1701" s="7" t="b">
        <v>1</v>
      </c>
      <c r="U1701" s="9"/>
      <c r="V1701" s="9"/>
      <c r="W1701" s="10"/>
      <c r="X1701" s="20"/>
      <c r="Y1701" s="20"/>
      <c r="Z1701" s="20"/>
      <c r="AA1701" s="20"/>
      <c r="AB1701" s="20"/>
      <c r="AC1701" s="20"/>
      <c r="AD1701" s="20"/>
      <c r="AE1701" s="20"/>
      <c r="AG1701" s="9"/>
      <c r="AH1701" s="9"/>
      <c r="AI1701" s="10"/>
      <c r="AJ1701" s="20"/>
      <c r="AK1701" s="20"/>
      <c r="AL1701" s="20"/>
      <c r="AM1701" s="20"/>
      <c r="AN1701" s="20"/>
      <c r="AO1701" s="20"/>
      <c r="AP1701" s="20"/>
      <c r="AQ1701" s="20"/>
      <c r="AS1701" s="9"/>
      <c r="AT1701" s="9"/>
      <c r="AU1701" s="10"/>
      <c r="AV1701" s="20"/>
      <c r="AW1701" s="20"/>
      <c r="AX1701" s="20"/>
      <c r="AY1701" s="20"/>
      <c r="AZ1701" s="20"/>
      <c r="BA1701" s="20"/>
      <c r="BB1701" s="20"/>
      <c r="BC1701" s="20"/>
      <c r="BE1701" s="20">
        <v>0.57940573770491799</v>
      </c>
      <c r="BF1701" s="9">
        <v>73.2</v>
      </c>
      <c r="BG1701" s="9">
        <v>71.133261851337608</v>
      </c>
      <c r="BH1701" s="9">
        <v>70.563418722731626</v>
      </c>
      <c r="BI1701" s="9">
        <v>59.954789707939533</v>
      </c>
      <c r="BJ1701" s="9">
        <v>72.075017370083955</v>
      </c>
      <c r="BK1701" s="9">
        <v>70.752160025805367</v>
      </c>
      <c r="BL1701" s="9">
        <v>69.780514654145122</v>
      </c>
      <c r="BM1701" s="9">
        <f ca="1"/>
        <v>69.769268676226531</v>
      </c>
      <c r="BN1701" s="9">
        <v>72.467558012104206</v>
      </c>
    </row>
    <row r="1702" spans="1:66" x14ac:dyDescent="0.25">
      <c r="A1702" s="6">
        <v>74.8</v>
      </c>
      <c r="B1702" s="7" t="b">
        <v>1</v>
      </c>
      <c r="U1702" s="9"/>
      <c r="V1702" s="9"/>
      <c r="W1702" s="10"/>
      <c r="X1702" s="20"/>
      <c r="Y1702" s="20"/>
      <c r="Z1702" s="20"/>
      <c r="AA1702" s="20"/>
      <c r="AB1702" s="20"/>
      <c r="AC1702" s="20"/>
      <c r="AD1702" s="20"/>
      <c r="AE1702" s="20"/>
      <c r="AG1702" s="9"/>
      <c r="AH1702" s="9"/>
      <c r="AI1702" s="10"/>
      <c r="AJ1702" s="20"/>
      <c r="AK1702" s="20"/>
      <c r="AL1702" s="20"/>
      <c r="AM1702" s="20"/>
      <c r="AN1702" s="20"/>
      <c r="AO1702" s="20"/>
      <c r="AP1702" s="20"/>
      <c r="AQ1702" s="20"/>
      <c r="AS1702" s="9"/>
      <c r="AT1702" s="9"/>
      <c r="AU1702" s="10"/>
      <c r="AV1702" s="20"/>
      <c r="AW1702" s="20"/>
      <c r="AX1702" s="20"/>
      <c r="AY1702" s="20"/>
      <c r="AZ1702" s="20"/>
      <c r="BA1702" s="20"/>
      <c r="BB1702" s="20"/>
      <c r="BC1702" s="20"/>
      <c r="BE1702" s="20">
        <v>0.57974726775956287</v>
      </c>
      <c r="BF1702" s="9">
        <v>73.2</v>
      </c>
      <c r="BG1702" s="9">
        <v>71.141581186578875</v>
      </c>
      <c r="BH1702" s="9">
        <v>70.572483978587215</v>
      </c>
      <c r="BI1702" s="9">
        <v>60.011024424024711</v>
      </c>
      <c r="BJ1702" s="9">
        <v>72.082435159243744</v>
      </c>
      <c r="BK1702" s="9">
        <v>70.760971628979817</v>
      </c>
      <c r="BL1702" s="9">
        <v>69.790396255848975</v>
      </c>
      <c r="BM1702" s="9">
        <f ca="1"/>
        <v>69.776567064031696</v>
      </c>
      <c r="BN1702" s="9">
        <v>72.476542708186344</v>
      </c>
    </row>
    <row r="1703" spans="1:66" x14ac:dyDescent="0.25">
      <c r="A1703" s="6">
        <v>69.400000000000006</v>
      </c>
      <c r="B1703" s="7" t="b">
        <v>1</v>
      </c>
      <c r="U1703" s="9"/>
      <c r="V1703" s="9"/>
      <c r="W1703" s="10"/>
      <c r="X1703" s="20"/>
      <c r="Y1703" s="20"/>
      <c r="Z1703" s="20"/>
      <c r="AA1703" s="20"/>
      <c r="AB1703" s="20"/>
      <c r="AC1703" s="20"/>
      <c r="AD1703" s="20"/>
      <c r="AE1703" s="20"/>
      <c r="AG1703" s="9"/>
      <c r="AH1703" s="9"/>
      <c r="AI1703" s="10"/>
      <c r="AJ1703" s="20"/>
      <c r="AK1703" s="20"/>
      <c r="AL1703" s="20"/>
      <c r="AM1703" s="20"/>
      <c r="AN1703" s="20"/>
      <c r="AO1703" s="20"/>
      <c r="AP1703" s="20"/>
      <c r="AQ1703" s="20"/>
      <c r="AS1703" s="9"/>
      <c r="AT1703" s="9"/>
      <c r="AU1703" s="10"/>
      <c r="AV1703" s="20"/>
      <c r="AW1703" s="20"/>
      <c r="AX1703" s="20"/>
      <c r="AY1703" s="20"/>
      <c r="AZ1703" s="20"/>
      <c r="BA1703" s="20"/>
      <c r="BB1703" s="20"/>
      <c r="BC1703" s="20"/>
      <c r="BE1703" s="20">
        <v>0.58008879781420764</v>
      </c>
      <c r="BF1703" s="9">
        <v>73.2</v>
      </c>
      <c r="BG1703" s="9">
        <v>71.149901984568757</v>
      </c>
      <c r="BH1703" s="9">
        <v>70.581551993260305</v>
      </c>
      <c r="BI1703" s="9">
        <v>60.067304859396266</v>
      </c>
      <c r="BJ1703" s="9">
        <v>72.089852786177417</v>
      </c>
      <c r="BK1703" s="9">
        <v>70.769785511916211</v>
      </c>
      <c r="BL1703" s="9">
        <v>69.800274947347447</v>
      </c>
      <c r="BM1703" s="9">
        <f ca="1"/>
        <v>69.783865915204544</v>
      </c>
      <c r="BN1703" s="9">
        <v>72.485527122825133</v>
      </c>
    </row>
    <row r="1704" spans="1:66" x14ac:dyDescent="0.25">
      <c r="A1704" s="6">
        <v>69.400000000000006</v>
      </c>
      <c r="B1704" s="7" t="b">
        <v>1</v>
      </c>
      <c r="U1704" s="9"/>
      <c r="V1704" s="9"/>
      <c r="W1704" s="10"/>
      <c r="X1704" s="20"/>
      <c r="Y1704" s="20"/>
      <c r="Z1704" s="20"/>
      <c r="AA1704" s="20"/>
      <c r="AB1704" s="20"/>
      <c r="AC1704" s="20"/>
      <c r="AD1704" s="20"/>
      <c r="AE1704" s="20"/>
      <c r="AG1704" s="9"/>
      <c r="AH1704" s="9"/>
      <c r="AI1704" s="10"/>
      <c r="AJ1704" s="20"/>
      <c r="AK1704" s="20"/>
      <c r="AL1704" s="20"/>
      <c r="AM1704" s="20"/>
      <c r="AN1704" s="20"/>
      <c r="AO1704" s="20"/>
      <c r="AP1704" s="20"/>
      <c r="AQ1704" s="20"/>
      <c r="AS1704" s="9"/>
      <c r="AT1704" s="9"/>
      <c r="AU1704" s="10"/>
      <c r="AV1704" s="20"/>
      <c r="AW1704" s="20"/>
      <c r="AX1704" s="20"/>
      <c r="AY1704" s="20"/>
      <c r="AZ1704" s="20"/>
      <c r="BA1704" s="20"/>
      <c r="BB1704" s="20"/>
      <c r="BC1704" s="20"/>
      <c r="BE1704" s="20">
        <v>0.58043032786885251</v>
      </c>
      <c r="BF1704" s="9">
        <v>73.2</v>
      </c>
      <c r="BG1704" s="9">
        <v>71.158224252175344</v>
      </c>
      <c r="BH1704" s="9">
        <v>70.590622775001265</v>
      </c>
      <c r="BI1704" s="9">
        <v>60.123631088455056</v>
      </c>
      <c r="BJ1704" s="9">
        <v>72.097270256561302</v>
      </c>
      <c r="BK1704" s="9">
        <v>70.778601682298302</v>
      </c>
      <c r="BL1704" s="9">
        <v>69.810150731210271</v>
      </c>
      <c r="BM1704" s="9">
        <f ca="1"/>
        <v>69.791165234465595</v>
      </c>
      <c r="BN1704" s="9">
        <v>72.494511260786936</v>
      </c>
    </row>
    <row r="1705" spans="1:66" x14ac:dyDescent="0.25">
      <c r="A1705" s="6">
        <v>69.2</v>
      </c>
      <c r="B1705" s="7" t="b">
        <v>1</v>
      </c>
      <c r="U1705" s="9"/>
      <c r="V1705" s="9"/>
      <c r="W1705" s="10"/>
      <c r="X1705" s="20"/>
      <c r="Y1705" s="20"/>
      <c r="Z1705" s="20"/>
      <c r="AA1705" s="20"/>
      <c r="AB1705" s="20"/>
      <c r="AC1705" s="20"/>
      <c r="AD1705" s="20"/>
      <c r="AE1705" s="20"/>
      <c r="AG1705" s="9"/>
      <c r="AH1705" s="9"/>
      <c r="AI1705" s="10"/>
      <c r="AJ1705" s="20"/>
      <c r="AK1705" s="20"/>
      <c r="AL1705" s="20"/>
      <c r="AM1705" s="20"/>
      <c r="AN1705" s="20"/>
      <c r="AO1705" s="20"/>
      <c r="AP1705" s="20"/>
      <c r="AQ1705" s="20"/>
      <c r="AS1705" s="9"/>
      <c r="AT1705" s="9"/>
      <c r="AU1705" s="10"/>
      <c r="AV1705" s="20"/>
      <c r="AW1705" s="20"/>
      <c r="AX1705" s="20"/>
      <c r="AY1705" s="20"/>
      <c r="AZ1705" s="20"/>
      <c r="BA1705" s="20"/>
      <c r="BB1705" s="20"/>
      <c r="BC1705" s="20"/>
      <c r="BE1705" s="20">
        <v>0.58077185792349728</v>
      </c>
      <c r="BF1705" s="9">
        <v>73.2</v>
      </c>
      <c r="BG1705" s="9">
        <v>71.166547996274858</v>
      </c>
      <c r="BH1705" s="9">
        <v>70.599696332073549</v>
      </c>
      <c r="BI1705" s="9">
        <v>60.180003185783605</v>
      </c>
      <c r="BJ1705" s="9">
        <v>72.104687576074397</v>
      </c>
      <c r="BK1705" s="9">
        <v>70.787420147820995</v>
      </c>
      <c r="BL1705" s="9">
        <v>69.820023610003375</v>
      </c>
      <c r="BM1705" s="9">
        <f ca="1"/>
        <v>69.798465026538935</v>
      </c>
      <c r="BN1705" s="9">
        <v>72.503495126839823</v>
      </c>
    </row>
    <row r="1706" spans="1:66" x14ac:dyDescent="0.25">
      <c r="A1706" s="6">
        <v>69</v>
      </c>
      <c r="B1706" s="7" t="b">
        <v>1</v>
      </c>
      <c r="U1706" s="9"/>
      <c r="V1706" s="9"/>
      <c r="W1706" s="10"/>
      <c r="X1706" s="20"/>
      <c r="Y1706" s="20"/>
      <c r="Z1706" s="20"/>
      <c r="AA1706" s="20"/>
      <c r="AB1706" s="20"/>
      <c r="AC1706" s="20"/>
      <c r="AD1706" s="20"/>
      <c r="AE1706" s="20"/>
      <c r="AG1706" s="9"/>
      <c r="AH1706" s="9"/>
      <c r="AI1706" s="10"/>
      <c r="AJ1706" s="20"/>
      <c r="AK1706" s="20"/>
      <c r="AL1706" s="20"/>
      <c r="AM1706" s="20"/>
      <c r="AN1706" s="20"/>
      <c r="AO1706" s="20"/>
      <c r="AP1706" s="20"/>
      <c r="AQ1706" s="20"/>
      <c r="AS1706" s="9"/>
      <c r="AT1706" s="9"/>
      <c r="AU1706" s="10"/>
      <c r="AV1706" s="20"/>
      <c r="AW1706" s="20"/>
      <c r="AX1706" s="20"/>
      <c r="AY1706" s="20"/>
      <c r="AZ1706" s="20"/>
      <c r="BA1706" s="20"/>
      <c r="BB1706" s="20"/>
      <c r="BC1706" s="20"/>
      <c r="BE1706" s="20">
        <v>0.58111338797814205</v>
      </c>
      <c r="BF1706" s="9">
        <v>73.2</v>
      </c>
      <c r="BG1706" s="9">
        <v>71.174873223751703</v>
      </c>
      <c r="BH1706" s="9">
        <v>70.608772672753631</v>
      </c>
      <c r="BI1706" s="9">
        <v>60.236421226146838</v>
      </c>
      <c r="BJ1706" s="9">
        <v>72.112104750398458</v>
      </c>
      <c r="BK1706" s="9">
        <v>70.796240916190342</v>
      </c>
      <c r="BL1706" s="9">
        <v>69.829893586288932</v>
      </c>
      <c r="BM1706" s="9">
        <f ca="1"/>
        <v>69.805765296152487</v>
      </c>
      <c r="BN1706" s="9">
        <v>72.512478725753624</v>
      </c>
    </row>
    <row r="1707" spans="1:66" x14ac:dyDescent="0.25">
      <c r="A1707" s="6">
        <v>68.900000000000006</v>
      </c>
      <c r="B1707" s="7" t="b">
        <v>1</v>
      </c>
      <c r="U1707" s="9"/>
      <c r="V1707" s="9"/>
      <c r="W1707" s="10"/>
      <c r="X1707" s="20"/>
      <c r="Y1707" s="20"/>
      <c r="Z1707" s="20"/>
      <c r="AA1707" s="20"/>
      <c r="AB1707" s="20"/>
      <c r="AC1707" s="20"/>
      <c r="AD1707" s="20"/>
      <c r="AE1707" s="20"/>
      <c r="AG1707" s="9"/>
      <c r="AH1707" s="9"/>
      <c r="AI1707" s="10"/>
      <c r="AJ1707" s="20"/>
      <c r="AK1707" s="20"/>
      <c r="AL1707" s="20"/>
      <c r="AM1707" s="20"/>
      <c r="AN1707" s="20"/>
      <c r="AO1707" s="20"/>
      <c r="AP1707" s="20"/>
      <c r="AQ1707" s="20"/>
      <c r="AS1707" s="9"/>
      <c r="AT1707" s="9"/>
      <c r="AU1707" s="10"/>
      <c r="AV1707" s="20"/>
      <c r="AW1707" s="20"/>
      <c r="AX1707" s="20"/>
      <c r="AY1707" s="20"/>
      <c r="AZ1707" s="20"/>
      <c r="BA1707" s="20"/>
      <c r="BB1707" s="20"/>
      <c r="BC1707" s="20"/>
      <c r="BE1707" s="20">
        <v>0.58145491803278693</v>
      </c>
      <c r="BF1707" s="9">
        <v>73.3</v>
      </c>
      <c r="BG1707" s="9">
        <v>71.183199941498472</v>
      </c>
      <c r="BH1707" s="9">
        <v>70.617851805331057</v>
      </c>
      <c r="BI1707" s="9">
        <v>60.292885284492641</v>
      </c>
      <c r="BJ1707" s="9">
        <v>72.119521785218055</v>
      </c>
      <c r="BK1707" s="9">
        <v>70.805063995123604</v>
      </c>
      <c r="BL1707" s="9">
        <v>69.839760662625338</v>
      </c>
      <c r="BM1707" s="9">
        <f ca="1"/>
        <v>69.81306604803784</v>
      </c>
      <c r="BN1707" s="9">
        <v>72.521462062299861</v>
      </c>
    </row>
    <row r="1708" spans="1:66" x14ac:dyDescent="0.25">
      <c r="A1708" s="6">
        <v>68.7</v>
      </c>
      <c r="B1708" s="7" t="b">
        <v>1</v>
      </c>
      <c r="U1708" s="9"/>
      <c r="V1708" s="9"/>
      <c r="W1708" s="10"/>
      <c r="X1708" s="20"/>
      <c r="Y1708" s="20"/>
      <c r="Z1708" s="20"/>
      <c r="AA1708" s="20"/>
      <c r="AB1708" s="20"/>
      <c r="AC1708" s="20"/>
      <c r="AD1708" s="20"/>
      <c r="AE1708" s="20"/>
      <c r="AG1708" s="9"/>
      <c r="AH1708" s="9"/>
      <c r="AI1708" s="10"/>
      <c r="AJ1708" s="20"/>
      <c r="AK1708" s="20"/>
      <c r="AL1708" s="20"/>
      <c r="AM1708" s="20"/>
      <c r="AN1708" s="20"/>
      <c r="AO1708" s="20"/>
      <c r="AP1708" s="20"/>
      <c r="AQ1708" s="20"/>
      <c r="AS1708" s="9"/>
      <c r="AT1708" s="9"/>
      <c r="AU1708" s="10"/>
      <c r="AV1708" s="20"/>
      <c r="AW1708" s="20"/>
      <c r="AX1708" s="20"/>
      <c r="AY1708" s="20"/>
      <c r="AZ1708" s="20"/>
      <c r="BA1708" s="20"/>
      <c r="BB1708" s="20"/>
      <c r="BC1708" s="20"/>
      <c r="BE1708" s="20">
        <v>0.58179644808743169</v>
      </c>
      <c r="BF1708" s="9">
        <v>73.3</v>
      </c>
      <c r="BG1708" s="9">
        <v>71.191528156416027</v>
      </c>
      <c r="BH1708" s="9">
        <v>70.626933738108718</v>
      </c>
      <c r="BI1708" s="9">
        <v>60.34939543595241</v>
      </c>
      <c r="BJ1708" s="9">
        <v>72.126938686220498</v>
      </c>
      <c r="BK1708" s="9">
        <v>70.813889392349324</v>
      </c>
      <c r="BL1708" s="9">
        <v>69.849624841567248</v>
      </c>
      <c r="BM1708" s="9">
        <f ca="1"/>
        <v>69.82036728693032</v>
      </c>
      <c r="BN1708" s="9">
        <v>72.53044514125186</v>
      </c>
    </row>
    <row r="1709" spans="1:66" x14ac:dyDescent="0.25">
      <c r="A1709" s="6">
        <v>68.5</v>
      </c>
      <c r="B1709" s="7" t="b">
        <v>1</v>
      </c>
      <c r="U1709" s="9"/>
      <c r="V1709" s="9"/>
      <c r="W1709" s="10"/>
      <c r="X1709" s="20"/>
      <c r="Y1709" s="20"/>
      <c r="Z1709" s="20"/>
      <c r="AA1709" s="20"/>
      <c r="AB1709" s="20"/>
      <c r="AC1709" s="20"/>
      <c r="AD1709" s="20"/>
      <c r="AE1709" s="20"/>
      <c r="AG1709" s="9"/>
      <c r="AH1709" s="9"/>
      <c r="AI1709" s="10"/>
      <c r="AJ1709" s="20"/>
      <c r="AK1709" s="20"/>
      <c r="AL1709" s="20"/>
      <c r="AM1709" s="20"/>
      <c r="AN1709" s="20"/>
      <c r="AO1709" s="20"/>
      <c r="AP1709" s="20"/>
      <c r="AQ1709" s="20"/>
      <c r="AS1709" s="9"/>
      <c r="AT1709" s="9"/>
      <c r="AU1709" s="10"/>
      <c r="AV1709" s="20"/>
      <c r="AW1709" s="20"/>
      <c r="AX1709" s="20"/>
      <c r="AY1709" s="20"/>
      <c r="AZ1709" s="20"/>
      <c r="BA1709" s="20"/>
      <c r="BB1709" s="20"/>
      <c r="BC1709" s="20"/>
      <c r="BE1709" s="20">
        <v>0.58213797814207646</v>
      </c>
      <c r="BF1709" s="9">
        <v>73.3</v>
      </c>
      <c r="BG1709" s="9">
        <v>71.199857875413542</v>
      </c>
      <c r="BH1709" s="9">
        <v>70.636018479402452</v>
      </c>
      <c r="BI1709" s="9">
        <v>60.405951755841699</v>
      </c>
      <c r="BJ1709" s="9">
        <v>72.134355459096</v>
      </c>
      <c r="BK1709" s="9">
        <v>70.822717115607375</v>
      </c>
      <c r="BL1709" s="9">
        <v>69.859486125665541</v>
      </c>
      <c r="BM1709" s="9">
        <f ca="1"/>
        <v>69.827669017569107</v>
      </c>
      <c r="BN1709" s="9">
        <v>72.539427967384711</v>
      </c>
    </row>
    <row r="1710" spans="1:66" x14ac:dyDescent="0.25">
      <c r="A1710" s="6">
        <v>68.400000000000006</v>
      </c>
      <c r="B1710" s="7" t="b">
        <v>1</v>
      </c>
      <c r="U1710" s="9"/>
      <c r="V1710" s="9"/>
      <c r="W1710" s="10"/>
      <c r="X1710" s="20"/>
      <c r="Y1710" s="20"/>
      <c r="Z1710" s="20"/>
      <c r="AA1710" s="20"/>
      <c r="AB1710" s="20"/>
      <c r="AC1710" s="20"/>
      <c r="AD1710" s="20"/>
      <c r="AE1710" s="20"/>
      <c r="AG1710" s="9"/>
      <c r="AH1710" s="9"/>
      <c r="AI1710" s="10"/>
      <c r="AJ1710" s="20"/>
      <c r="AK1710" s="20"/>
      <c r="AL1710" s="20"/>
      <c r="AM1710" s="20"/>
      <c r="AN1710" s="20"/>
      <c r="AO1710" s="20"/>
      <c r="AP1710" s="20"/>
      <c r="AQ1710" s="20"/>
      <c r="AS1710" s="9"/>
      <c r="AT1710" s="9"/>
      <c r="AU1710" s="10"/>
      <c r="AV1710" s="20"/>
      <c r="AW1710" s="20"/>
      <c r="AX1710" s="20"/>
      <c r="AY1710" s="20"/>
      <c r="AZ1710" s="20"/>
      <c r="BA1710" s="20"/>
      <c r="BB1710" s="20"/>
      <c r="BC1710" s="20"/>
      <c r="BE1710" s="20">
        <v>0.58247950819672134</v>
      </c>
      <c r="BF1710" s="9">
        <v>73.3</v>
      </c>
      <c r="BG1710" s="9">
        <v>71.208189105408536</v>
      </c>
      <c r="BH1710" s="9">
        <v>70.645106037541666</v>
      </c>
      <c r="BI1710" s="9">
        <v>60.462554319660846</v>
      </c>
      <c r="BJ1710" s="9">
        <v>72.141772109537627</v>
      </c>
      <c r="BK1710" s="9">
        <v>70.831547172648968</v>
      </c>
      <c r="BL1710" s="9">
        <v>69.869344517467397</v>
      </c>
      <c r="BM1710" s="9">
        <f ca="1"/>
        <v>69.834971244697158</v>
      </c>
      <c r="BN1710" s="9">
        <v>72.548410545475321</v>
      </c>
    </row>
    <row r="1711" spans="1:66" x14ac:dyDescent="0.25">
      <c r="A1711" s="6">
        <v>68.2</v>
      </c>
      <c r="B1711" s="7" t="b">
        <v>1</v>
      </c>
      <c r="U1711" s="9"/>
      <c r="V1711" s="9"/>
      <c r="W1711" s="10"/>
      <c r="X1711" s="20"/>
      <c r="Y1711" s="20"/>
      <c r="Z1711" s="20"/>
      <c r="AA1711" s="20"/>
      <c r="AB1711" s="20"/>
      <c r="AC1711" s="20"/>
      <c r="AD1711" s="20"/>
      <c r="AE1711" s="20"/>
      <c r="AG1711" s="9"/>
      <c r="AH1711" s="9"/>
      <c r="AI1711" s="10"/>
      <c r="AJ1711" s="20"/>
      <c r="AK1711" s="20"/>
      <c r="AL1711" s="20"/>
      <c r="AM1711" s="20"/>
      <c r="AN1711" s="20"/>
      <c r="AO1711" s="20"/>
      <c r="AP1711" s="20"/>
      <c r="AQ1711" s="20"/>
      <c r="AS1711" s="9"/>
      <c r="AT1711" s="9"/>
      <c r="AU1711" s="10"/>
      <c r="AV1711" s="20"/>
      <c r="AW1711" s="20"/>
      <c r="AX1711" s="20"/>
      <c r="AY1711" s="20"/>
      <c r="AZ1711" s="20"/>
      <c r="BA1711" s="20"/>
      <c r="BB1711" s="20"/>
      <c r="BC1711" s="20"/>
      <c r="BE1711" s="20">
        <v>0.58282103825136611</v>
      </c>
      <c r="BF1711" s="9">
        <v>73.3</v>
      </c>
      <c r="BG1711" s="9">
        <v>71.216521853326896</v>
      </c>
      <c r="BH1711" s="9">
        <v>70.654196420868814</v>
      </c>
      <c r="BI1711" s="9">
        <v>60.519203203095465</v>
      </c>
      <c r="BJ1711" s="9">
        <v>72.149188643241345</v>
      </c>
      <c r="BK1711" s="9">
        <v>70.840379571236767</v>
      </c>
      <c r="BL1711" s="9">
        <v>69.879200019516219</v>
      </c>
      <c r="BM1711" s="9">
        <f ca="1"/>
        <v>69.842273973061268</v>
      </c>
      <c r="BN1711" s="9">
        <v>72.557392880302444</v>
      </c>
    </row>
    <row r="1712" spans="1:66" x14ac:dyDescent="0.25">
      <c r="A1712" s="6">
        <v>68</v>
      </c>
      <c r="B1712" s="7" t="b">
        <v>1</v>
      </c>
      <c r="U1712" s="9"/>
      <c r="V1712" s="9"/>
      <c r="W1712" s="10"/>
      <c r="X1712" s="20"/>
      <c r="Y1712" s="20"/>
      <c r="Z1712" s="20"/>
      <c r="AA1712" s="20"/>
      <c r="AB1712" s="20"/>
      <c r="AC1712" s="20"/>
      <c r="AD1712" s="20"/>
      <c r="AE1712" s="20"/>
      <c r="AG1712" s="9"/>
      <c r="AH1712" s="9"/>
      <c r="AI1712" s="10"/>
      <c r="AJ1712" s="20"/>
      <c r="AK1712" s="20"/>
      <c r="AL1712" s="20"/>
      <c r="AM1712" s="20"/>
      <c r="AN1712" s="20"/>
      <c r="AO1712" s="20"/>
      <c r="AP1712" s="20"/>
      <c r="AQ1712" s="20"/>
      <c r="AS1712" s="9"/>
      <c r="AT1712" s="9"/>
      <c r="AU1712" s="10"/>
      <c r="AV1712" s="20"/>
      <c r="AW1712" s="20"/>
      <c r="AX1712" s="20"/>
      <c r="AY1712" s="20"/>
      <c r="AZ1712" s="20"/>
      <c r="BA1712" s="20"/>
      <c r="BB1712" s="20"/>
      <c r="BC1712" s="20"/>
      <c r="BE1712" s="20">
        <v>0.58316256830601088</v>
      </c>
      <c r="BF1712" s="9">
        <v>73.3</v>
      </c>
      <c r="BG1712" s="9">
        <v>71.224856126102992</v>
      </c>
      <c r="BH1712" s="9">
        <v>70.66328963773995</v>
      </c>
      <c r="BI1712" s="9">
        <v>60.575898482017195</v>
      </c>
      <c r="BJ1712" s="9">
        <v>72.156605065906064</v>
      </c>
      <c r="BK1712" s="9">
        <v>70.849214319144906</v>
      </c>
      <c r="BL1712" s="9">
        <v>69.889052634351742</v>
      </c>
      <c r="BM1712" s="9">
        <f ca="1"/>
        <v>69.849577207412139</v>
      </c>
      <c r="BN1712" s="9">
        <v>72.566374976646699</v>
      </c>
    </row>
    <row r="1713" spans="1:66" x14ac:dyDescent="0.25">
      <c r="A1713" s="6">
        <v>67.900000000000006</v>
      </c>
      <c r="B1713" s="7" t="b">
        <v>1</v>
      </c>
      <c r="U1713" s="9"/>
      <c r="V1713" s="9"/>
      <c r="W1713" s="10"/>
      <c r="X1713" s="20"/>
      <c r="Y1713" s="20"/>
      <c r="Z1713" s="20"/>
      <c r="AA1713" s="20"/>
      <c r="AB1713" s="20"/>
      <c r="AC1713" s="20"/>
      <c r="AD1713" s="20"/>
      <c r="AE1713" s="20"/>
      <c r="AG1713" s="9"/>
      <c r="AH1713" s="9"/>
      <c r="AI1713" s="10"/>
      <c r="AJ1713" s="20"/>
      <c r="AK1713" s="20"/>
      <c r="AL1713" s="20"/>
      <c r="AM1713" s="20"/>
      <c r="AN1713" s="20"/>
      <c r="AO1713" s="20"/>
      <c r="AP1713" s="20"/>
      <c r="AQ1713" s="20"/>
      <c r="AS1713" s="9"/>
      <c r="AT1713" s="9"/>
      <c r="AU1713" s="10"/>
      <c r="AV1713" s="20"/>
      <c r="AW1713" s="20"/>
      <c r="AX1713" s="20"/>
      <c r="AY1713" s="20"/>
      <c r="AZ1713" s="20"/>
      <c r="BA1713" s="20"/>
      <c r="BB1713" s="20"/>
      <c r="BC1713" s="20"/>
      <c r="BE1713" s="20">
        <v>0.58350409836065575</v>
      </c>
      <c r="BF1713" s="9">
        <v>73.3</v>
      </c>
      <c r="BG1713" s="9">
        <v>71.23319193067961</v>
      </c>
      <c r="BH1713" s="9">
        <v>70.672385696524529</v>
      </c>
      <c r="BI1713" s="9">
        <v>60.632640232484249</v>
      </c>
      <c r="BJ1713" s="9">
        <v>72.164021383233674</v>
      </c>
      <c r="BK1713" s="9">
        <v>70.858051424159015</v>
      </c>
      <c r="BL1713" s="9">
        <v>69.898902364509894</v>
      </c>
      <c r="BM1713" s="9">
        <f ca="1"/>
        <v>69.856880952504298</v>
      </c>
      <c r="BN1713" s="9">
        <v>72.575356839290549</v>
      </c>
    </row>
    <row r="1714" spans="1:66" x14ac:dyDescent="0.25">
      <c r="A1714" s="6">
        <v>67.7</v>
      </c>
      <c r="B1714" s="7" t="b">
        <v>1</v>
      </c>
      <c r="U1714" s="9"/>
      <c r="V1714" s="9"/>
      <c r="W1714" s="10"/>
      <c r="X1714" s="20"/>
      <c r="Y1714" s="20"/>
      <c r="Z1714" s="20"/>
      <c r="AA1714" s="20"/>
      <c r="AB1714" s="20"/>
      <c r="AC1714" s="20"/>
      <c r="AD1714" s="20"/>
      <c r="AE1714" s="20"/>
      <c r="AG1714" s="9"/>
      <c r="AH1714" s="9"/>
      <c r="AI1714" s="10"/>
      <c r="AJ1714" s="20"/>
      <c r="AK1714" s="20"/>
      <c r="AL1714" s="20"/>
      <c r="AM1714" s="20"/>
      <c r="AN1714" s="20"/>
      <c r="AO1714" s="20"/>
      <c r="AP1714" s="20"/>
      <c r="AQ1714" s="20"/>
      <c r="AS1714" s="9"/>
      <c r="AT1714" s="9"/>
      <c r="AU1714" s="10"/>
      <c r="AV1714" s="20"/>
      <c r="AW1714" s="20"/>
      <c r="AX1714" s="20"/>
      <c r="AY1714" s="20"/>
      <c r="AZ1714" s="20"/>
      <c r="BA1714" s="20"/>
      <c r="BB1714" s="20"/>
      <c r="BC1714" s="20"/>
      <c r="BE1714" s="20">
        <v>0.58384562841530052</v>
      </c>
      <c r="BF1714" s="9">
        <v>73.3</v>
      </c>
      <c r="BG1714" s="9">
        <v>71.241529274008101</v>
      </c>
      <c r="BH1714" s="9">
        <v>70.681484605605476</v>
      </c>
      <c r="BI1714" s="9">
        <v>60.689428530741957</v>
      </c>
      <c r="BJ1714" s="9">
        <v>72.171437600929053</v>
      </c>
      <c r="BK1714" s="9">
        <v>70.866890894076334</v>
      </c>
      <c r="BL1714" s="9">
        <v>69.908749212522991</v>
      </c>
      <c r="BM1714" s="9">
        <f ca="1"/>
        <v>69.864185213096263</v>
      </c>
      <c r="BN1714" s="9">
        <v>72.58433847301842</v>
      </c>
    </row>
    <row r="1715" spans="1:66" x14ac:dyDescent="0.25">
      <c r="A1715" s="6">
        <v>67.5</v>
      </c>
      <c r="B1715" s="7" t="b">
        <v>1</v>
      </c>
      <c r="U1715" s="9"/>
      <c r="V1715" s="9"/>
      <c r="W1715" s="10"/>
      <c r="X1715" s="20"/>
      <c r="Y1715" s="20"/>
      <c r="Z1715" s="20"/>
      <c r="AA1715" s="20"/>
      <c r="AB1715" s="20"/>
      <c r="AC1715" s="20"/>
      <c r="AD1715" s="20"/>
      <c r="AE1715" s="20"/>
      <c r="AG1715" s="9"/>
      <c r="AH1715" s="9"/>
      <c r="AI1715" s="10"/>
      <c r="AJ1715" s="20"/>
      <c r="AK1715" s="20"/>
      <c r="AL1715" s="20"/>
      <c r="AM1715" s="20"/>
      <c r="AN1715" s="20"/>
      <c r="AO1715" s="20"/>
      <c r="AP1715" s="20"/>
      <c r="AQ1715" s="20"/>
      <c r="AS1715" s="9"/>
      <c r="AT1715" s="9"/>
      <c r="AU1715" s="10"/>
      <c r="AV1715" s="20"/>
      <c r="AW1715" s="20"/>
      <c r="AX1715" s="20"/>
      <c r="AY1715" s="20"/>
      <c r="AZ1715" s="20"/>
      <c r="BA1715" s="20"/>
      <c r="BB1715" s="20"/>
      <c r="BC1715" s="20"/>
      <c r="BE1715" s="20">
        <v>0.5841871584699454</v>
      </c>
      <c r="BF1715" s="9">
        <v>73.3</v>
      </c>
      <c r="BG1715" s="9">
        <v>71.24986816304839</v>
      </c>
      <c r="BH1715" s="9">
        <v>70.690586373379247</v>
      </c>
      <c r="BI1715" s="9">
        <v>60.74626345322352</v>
      </c>
      <c r="BJ1715" s="9">
        <v>72.178853724700119</v>
      </c>
      <c r="BK1715" s="9">
        <v>70.875732736705729</v>
      </c>
      <c r="BL1715" s="9">
        <v>69.918593180919572</v>
      </c>
      <c r="BM1715" s="9">
        <f ca="1"/>
        <v>69.871489993950433</v>
      </c>
      <c r="BN1715" s="9">
        <v>72.593319882616612</v>
      </c>
    </row>
    <row r="1716" spans="1:66" x14ac:dyDescent="0.25">
      <c r="A1716" s="6">
        <v>66.2</v>
      </c>
      <c r="B1716" s="7" t="b">
        <v>1</v>
      </c>
      <c r="U1716" s="9"/>
      <c r="V1716" s="9"/>
      <c r="W1716" s="10"/>
      <c r="X1716" s="20"/>
      <c r="Y1716" s="20"/>
      <c r="Z1716" s="20"/>
      <c r="AA1716" s="20"/>
      <c r="AB1716" s="20"/>
      <c r="AC1716" s="20"/>
      <c r="AD1716" s="20"/>
      <c r="AE1716" s="20"/>
      <c r="AG1716" s="9"/>
      <c r="AH1716" s="9"/>
      <c r="AI1716" s="10"/>
      <c r="AJ1716" s="20"/>
      <c r="AK1716" s="20"/>
      <c r="AL1716" s="20"/>
      <c r="AM1716" s="20"/>
      <c r="AN1716" s="20"/>
      <c r="AO1716" s="20"/>
      <c r="AP1716" s="20"/>
      <c r="AQ1716" s="20"/>
      <c r="AS1716" s="9"/>
      <c r="AT1716" s="9"/>
      <c r="AU1716" s="10"/>
      <c r="AV1716" s="20"/>
      <c r="AW1716" s="20"/>
      <c r="AX1716" s="20"/>
      <c r="AY1716" s="20"/>
      <c r="AZ1716" s="20"/>
      <c r="BA1716" s="20"/>
      <c r="BB1716" s="20"/>
      <c r="BC1716" s="20"/>
      <c r="BE1716" s="20">
        <v>0.58452868852459017</v>
      </c>
      <c r="BF1716" s="9">
        <v>73.3</v>
      </c>
      <c r="BG1716" s="9">
        <v>71.258208604768981</v>
      </c>
      <c r="BH1716" s="9">
        <v>70.699691008256025</v>
      </c>
      <c r="BI1716" s="9">
        <v>60.803145076550486</v>
      </c>
      <c r="BJ1716" s="9">
        <v>72.186269760257886</v>
      </c>
      <c r="BK1716" s="9">
        <v>70.884576959867729</v>
      </c>
      <c r="BL1716" s="9">
        <v>69.928434272224507</v>
      </c>
      <c r="BM1716" s="9">
        <f ca="1"/>
        <v>69.878795299833243</v>
      </c>
      <c r="BN1716" s="9">
        <v>72.602301072873416</v>
      </c>
    </row>
    <row r="1717" spans="1:66" x14ac:dyDescent="0.25">
      <c r="A1717" s="6">
        <v>67.2</v>
      </c>
      <c r="B1717" s="7" t="b">
        <v>1</v>
      </c>
      <c r="U1717" s="9"/>
      <c r="V1717" s="9"/>
      <c r="W1717" s="10"/>
      <c r="X1717" s="20"/>
      <c r="Y1717" s="20"/>
      <c r="Z1717" s="20"/>
      <c r="AA1717" s="20"/>
      <c r="AB1717" s="20"/>
      <c r="AC1717" s="20"/>
      <c r="AD1717" s="20"/>
      <c r="AE1717" s="20"/>
      <c r="AG1717" s="9"/>
      <c r="AH1717" s="9"/>
      <c r="AI1717" s="10"/>
      <c r="AJ1717" s="20"/>
      <c r="AK1717" s="20"/>
      <c r="AL1717" s="20"/>
      <c r="AM1717" s="20"/>
      <c r="AN1717" s="20"/>
      <c r="AO1717" s="20"/>
      <c r="AP1717" s="20"/>
      <c r="AQ1717" s="20"/>
      <c r="AS1717" s="9"/>
      <c r="AT1717" s="9"/>
      <c r="AU1717" s="10"/>
      <c r="AV1717" s="20"/>
      <c r="AW1717" s="20"/>
      <c r="AX1717" s="20"/>
      <c r="AY1717" s="20"/>
      <c r="AZ1717" s="20"/>
      <c r="BA1717" s="20"/>
      <c r="BB1717" s="20"/>
      <c r="BC1717" s="20"/>
      <c r="BE1717" s="20">
        <v>0.58487021857923494</v>
      </c>
      <c r="BF1717" s="9">
        <v>73.3</v>
      </c>
      <c r="BG1717" s="9">
        <v>71.266550606147064</v>
      </c>
      <c r="BH1717" s="9">
        <v>70.70879851865962</v>
      </c>
      <c r="BI1717" s="9">
        <v>60.860073477533483</v>
      </c>
      <c r="BJ1717" s="9">
        <v>72.193685713316427</v>
      </c>
      <c r="BK1717" s="9">
        <v>70.893423571394607</v>
      </c>
      <c r="BL1717" s="9">
        <v>69.938272488959001</v>
      </c>
      <c r="BM1717" s="9">
        <f ca="1"/>
        <v>69.886101135515091</v>
      </c>
      <c r="BN1717" s="9">
        <v>72.611282048579085</v>
      </c>
    </row>
    <row r="1718" spans="1:66" x14ac:dyDescent="0.25">
      <c r="A1718" s="6">
        <v>67</v>
      </c>
      <c r="B1718" s="7" t="b">
        <v>1</v>
      </c>
      <c r="U1718" s="9"/>
      <c r="V1718" s="9"/>
      <c r="W1718" s="10"/>
      <c r="X1718" s="20"/>
      <c r="Y1718" s="20"/>
      <c r="Z1718" s="20"/>
      <c r="AA1718" s="20"/>
      <c r="AB1718" s="20"/>
      <c r="AC1718" s="20"/>
      <c r="AD1718" s="20"/>
      <c r="AE1718" s="20"/>
      <c r="AG1718" s="9"/>
      <c r="AH1718" s="9"/>
      <c r="AI1718" s="10"/>
      <c r="AJ1718" s="20"/>
      <c r="AK1718" s="20"/>
      <c r="AL1718" s="20"/>
      <c r="AM1718" s="20"/>
      <c r="AN1718" s="20"/>
      <c r="AO1718" s="20"/>
      <c r="AP1718" s="20"/>
      <c r="AQ1718" s="20"/>
      <c r="AS1718" s="9"/>
      <c r="AT1718" s="9"/>
      <c r="AU1718" s="10"/>
      <c r="AV1718" s="20"/>
      <c r="AW1718" s="20"/>
      <c r="AX1718" s="20"/>
      <c r="AY1718" s="20"/>
      <c r="AZ1718" s="20"/>
      <c r="BA1718" s="20"/>
      <c r="BB1718" s="20"/>
      <c r="BC1718" s="20"/>
      <c r="BE1718" s="20">
        <v>0.58521174863387981</v>
      </c>
      <c r="BF1718" s="9">
        <v>73.3</v>
      </c>
      <c r="BG1718" s="9">
        <v>71.274894174168523</v>
      </c>
      <c r="BH1718" s="9">
        <v>70.717908913027514</v>
      </c>
      <c r="BI1718" s="9">
        <v>60.917048733172798</v>
      </c>
      <c r="BJ1718" s="9">
        <v>72.201101589592966</v>
      </c>
      <c r="BK1718" s="9">
        <v>70.90227257913044</v>
      </c>
      <c r="BL1718" s="9">
        <v>69.948107833640563</v>
      </c>
      <c r="BM1718" s="9">
        <f ca="1"/>
        <v>69.893407505770412</v>
      </c>
      <c r="BN1718" s="9">
        <v>72.620262814525873</v>
      </c>
    </row>
    <row r="1719" spans="1:66" x14ac:dyDescent="0.25">
      <c r="A1719" s="6" t="str">
        <v/>
      </c>
      <c r="B1719" s="7" t="b">
        <v>0</v>
      </c>
      <c r="U1719" s="9"/>
      <c r="V1719" s="9"/>
      <c r="W1719" s="10"/>
      <c r="X1719" s="20"/>
      <c r="Y1719" s="20"/>
      <c r="Z1719" s="20"/>
      <c r="AA1719" s="20"/>
      <c r="AB1719" s="20"/>
      <c r="AC1719" s="20"/>
      <c r="AD1719" s="20"/>
      <c r="AE1719" s="20"/>
      <c r="AG1719" s="9"/>
      <c r="AH1719" s="9"/>
      <c r="AI1719" s="10"/>
      <c r="AJ1719" s="20"/>
      <c r="AK1719" s="20"/>
      <c r="AL1719" s="20"/>
      <c r="AM1719" s="20"/>
      <c r="AN1719" s="20"/>
      <c r="AO1719" s="20"/>
      <c r="AP1719" s="20"/>
      <c r="AQ1719" s="20"/>
      <c r="AS1719" s="9"/>
      <c r="AT1719" s="9"/>
      <c r="AU1719" s="10"/>
      <c r="AV1719" s="20"/>
      <c r="AW1719" s="20"/>
      <c r="AX1719" s="20"/>
      <c r="AY1719" s="20"/>
      <c r="AZ1719" s="20"/>
      <c r="BA1719" s="20"/>
      <c r="BB1719" s="20"/>
      <c r="BC1719" s="20"/>
      <c r="BE1719" s="20">
        <v>0.58555327868852458</v>
      </c>
      <c r="BF1719" s="9">
        <v>73.3</v>
      </c>
      <c r="BG1719" s="9">
        <v>71.28323931582797</v>
      </c>
      <c r="BH1719" s="9">
        <v>70.727022199811117</v>
      </c>
      <c r="BI1719" s="9">
        <v>60.974070920658953</v>
      </c>
      <c r="BJ1719" s="9">
        <v>72.208517394807899</v>
      </c>
      <c r="BK1719" s="9">
        <v>70.911123990931117</v>
      </c>
      <c r="BL1719" s="9">
        <v>69.957940308783009</v>
      </c>
      <c r="BM1719" s="9">
        <f ca="1"/>
        <v>69.900714415377664</v>
      </c>
      <c r="BN1719" s="9">
        <v>72.629243375508054</v>
      </c>
    </row>
    <row r="1720" spans="1:66" x14ac:dyDescent="0.25">
      <c r="A1720" s="6">
        <v>68.8</v>
      </c>
      <c r="B1720" s="7" t="b">
        <v>1</v>
      </c>
      <c r="U1720" s="9"/>
      <c r="V1720" s="9"/>
      <c r="W1720" s="10"/>
      <c r="X1720" s="20"/>
      <c r="Y1720" s="20"/>
      <c r="Z1720" s="20"/>
      <c r="AA1720" s="20"/>
      <c r="AB1720" s="20"/>
      <c r="AC1720" s="20"/>
      <c r="AD1720" s="20"/>
      <c r="AE1720" s="20"/>
      <c r="AG1720" s="9"/>
      <c r="AH1720" s="9"/>
      <c r="AI1720" s="10"/>
      <c r="AJ1720" s="20"/>
      <c r="AK1720" s="20"/>
      <c r="AL1720" s="20"/>
      <c r="AM1720" s="20"/>
      <c r="AN1720" s="20"/>
      <c r="AO1720" s="20"/>
      <c r="AP1720" s="20"/>
      <c r="AQ1720" s="20"/>
      <c r="AS1720" s="9"/>
      <c r="AT1720" s="9"/>
      <c r="AU1720" s="10"/>
      <c r="AV1720" s="20"/>
      <c r="AW1720" s="20"/>
      <c r="AX1720" s="20"/>
      <c r="AY1720" s="20"/>
      <c r="AZ1720" s="20"/>
      <c r="BA1720" s="20"/>
      <c r="BB1720" s="20"/>
      <c r="BC1720" s="20"/>
      <c r="BE1720" s="20">
        <v>0.58589480874316935</v>
      </c>
      <c r="BF1720" s="9">
        <v>73.3</v>
      </c>
      <c r="BG1720" s="9">
        <v>71.291586038128827</v>
      </c>
      <c r="BH1720" s="9">
        <v>70.73613838747562</v>
      </c>
      <c r="BI1720" s="9">
        <v>61.031140117373418</v>
      </c>
      <c r="BJ1720" s="9">
        <v>72.215933134684832</v>
      </c>
      <c r="BK1720" s="9">
        <v>70.919977814664449</v>
      </c>
      <c r="BL1720" s="9">
        <v>69.967769916896486</v>
      </c>
      <c r="BM1720" s="9">
        <f ca="1"/>
        <v>69.908021869119437</v>
      </c>
      <c r="BN1720" s="9">
        <v>72.638223736321962</v>
      </c>
    </row>
    <row r="1721" spans="1:66" x14ac:dyDescent="0.25">
      <c r="A1721" s="6">
        <v>68.400000000000006</v>
      </c>
      <c r="B1721" s="7" t="b">
        <v>1</v>
      </c>
      <c r="U1721" s="9"/>
      <c r="V1721" s="9"/>
      <c r="W1721" s="10"/>
      <c r="X1721" s="20"/>
      <c r="Y1721" s="20"/>
      <c r="Z1721" s="20"/>
      <c r="AA1721" s="20"/>
      <c r="AB1721" s="20"/>
      <c r="AC1721" s="20"/>
      <c r="AD1721" s="20"/>
      <c r="AE1721" s="20"/>
      <c r="AG1721" s="9"/>
      <c r="AH1721" s="9"/>
      <c r="AI1721" s="10"/>
      <c r="AJ1721" s="20"/>
      <c r="AK1721" s="20"/>
      <c r="AL1721" s="20"/>
      <c r="AM1721" s="20"/>
      <c r="AN1721" s="20"/>
      <c r="AO1721" s="20"/>
      <c r="AP1721" s="20"/>
      <c r="AQ1721" s="20"/>
      <c r="AS1721" s="9"/>
      <c r="AT1721" s="9"/>
      <c r="AU1721" s="10"/>
      <c r="AV1721" s="20"/>
      <c r="AW1721" s="20"/>
      <c r="AX1721" s="20"/>
      <c r="AY1721" s="20"/>
      <c r="AZ1721" s="20"/>
      <c r="BA1721" s="20"/>
      <c r="BB1721" s="20"/>
      <c r="BC1721" s="20"/>
      <c r="BE1721" s="20">
        <v>0.58623633879781423</v>
      </c>
      <c r="BF1721" s="9">
        <v>73.3</v>
      </c>
      <c r="BG1721" s="9">
        <v>71.299934348083355</v>
      </c>
      <c r="BH1721" s="9">
        <v>70.745257484500101</v>
      </c>
      <c r="BI1721" s="9">
        <v>61.088256400889215</v>
      </c>
      <c r="BJ1721" s="9">
        <v>72.223348814950597</v>
      </c>
      <c r="BK1721" s="9">
        <v>70.928834058210171</v>
      </c>
      <c r="BL1721" s="9">
        <v>69.977596660487563</v>
      </c>
      <c r="BM1721" s="9">
        <f ca="1"/>
        <v>69.915329871782404</v>
      </c>
      <c r="BN1721" s="9">
        <v>72.647203901765991</v>
      </c>
    </row>
    <row r="1722" spans="1:66" x14ac:dyDescent="0.25">
      <c r="A1722" s="6">
        <v>68.099999999999994</v>
      </c>
      <c r="B1722" s="7" t="b">
        <v>1</v>
      </c>
      <c r="U1722" s="9"/>
      <c r="V1722" s="9"/>
      <c r="W1722" s="10"/>
      <c r="X1722" s="20"/>
      <c r="Y1722" s="20"/>
      <c r="Z1722" s="20"/>
      <c r="AA1722" s="20"/>
      <c r="AB1722" s="20"/>
      <c r="AC1722" s="20"/>
      <c r="AD1722" s="20"/>
      <c r="AE1722" s="20"/>
      <c r="AG1722" s="9"/>
      <c r="AH1722" s="9"/>
      <c r="AI1722" s="10"/>
      <c r="AJ1722" s="20"/>
      <c r="AK1722" s="20"/>
      <c r="AL1722" s="20"/>
      <c r="AM1722" s="20"/>
      <c r="AN1722" s="20"/>
      <c r="AO1722" s="20"/>
      <c r="AP1722" s="20"/>
      <c r="AQ1722" s="20"/>
      <c r="AS1722" s="9"/>
      <c r="AT1722" s="9"/>
      <c r="AU1722" s="10"/>
      <c r="AV1722" s="20"/>
      <c r="AW1722" s="20"/>
      <c r="AX1722" s="20"/>
      <c r="AY1722" s="20"/>
      <c r="AZ1722" s="20"/>
      <c r="BA1722" s="20"/>
      <c r="BB1722" s="20"/>
      <c r="BC1722" s="20"/>
      <c r="BE1722" s="20">
        <v>0.58657786885245899</v>
      </c>
      <c r="BF1722" s="9">
        <v>73.3</v>
      </c>
      <c r="BG1722" s="9">
        <v>71.308284252712681</v>
      </c>
      <c r="BH1722" s="9">
        <v>70.754379499377634</v>
      </c>
      <c r="BI1722" s="9">
        <v>61.145419848971464</v>
      </c>
      <c r="BJ1722" s="9">
        <v>72.230764441335268</v>
      </c>
      <c r="BK1722" s="9">
        <v>70.937692729460039</v>
      </c>
      <c r="BL1722" s="9">
        <v>69.987420542059027</v>
      </c>
      <c r="BM1722" s="9">
        <f ca="1"/>
        <v>69.922638428157356</v>
      </c>
      <c r="BN1722" s="9">
        <v>72.656183876640625</v>
      </c>
    </row>
    <row r="1723" spans="1:66" x14ac:dyDescent="0.25">
      <c r="A1723" s="6">
        <v>67.8</v>
      </c>
      <c r="B1723" s="7" t="b">
        <v>1</v>
      </c>
      <c r="U1723" s="9"/>
      <c r="V1723" s="9"/>
      <c r="W1723" s="10"/>
      <c r="X1723" s="20"/>
      <c r="Y1723" s="20"/>
      <c r="Z1723" s="20"/>
      <c r="AA1723" s="20"/>
      <c r="AB1723" s="20"/>
      <c r="AC1723" s="20"/>
      <c r="AD1723" s="20"/>
      <c r="AE1723" s="20"/>
      <c r="AG1723" s="9"/>
      <c r="AH1723" s="9"/>
      <c r="AI1723" s="10"/>
      <c r="AJ1723" s="20"/>
      <c r="AK1723" s="20"/>
      <c r="AL1723" s="20"/>
      <c r="AM1723" s="20"/>
      <c r="AN1723" s="20"/>
      <c r="AO1723" s="20"/>
      <c r="AP1723" s="20"/>
      <c r="AQ1723" s="20"/>
      <c r="AS1723" s="9"/>
      <c r="AT1723" s="9"/>
      <c r="AU1723" s="10"/>
      <c r="AV1723" s="20"/>
      <c r="AW1723" s="20"/>
      <c r="AX1723" s="20"/>
      <c r="AY1723" s="20"/>
      <c r="AZ1723" s="20"/>
      <c r="BA1723" s="20"/>
      <c r="BB1723" s="20"/>
      <c r="BC1723" s="20"/>
      <c r="BE1723" s="20">
        <v>0.58691939890710387</v>
      </c>
      <c r="BF1723" s="9">
        <v>73.3</v>
      </c>
      <c r="BG1723" s="9">
        <v>71.316635759046889</v>
      </c>
      <c r="BH1723" s="9">
        <v>70.763504440615392</v>
      </c>
      <c r="BI1723" s="9">
        <v>61.202630539578188</v>
      </c>
      <c r="BJ1723" s="9">
        <v>72.238180019572241</v>
      </c>
      <c r="BK1723" s="9">
        <v>70.946553836317833</v>
      </c>
      <c r="BL1723" s="9">
        <v>69.997241564110155</v>
      </c>
      <c r="BM1723" s="9">
        <f ca="1"/>
        <v>69.929947543039262</v>
      </c>
      <c r="BN1723" s="9">
        <v>72.66516366574848</v>
      </c>
    </row>
    <row r="1724" spans="1:66" x14ac:dyDescent="0.25">
      <c r="A1724" s="6">
        <v>67.3</v>
      </c>
      <c r="B1724" s="7" t="b">
        <v>1</v>
      </c>
      <c r="U1724" s="9"/>
      <c r="V1724" s="9"/>
      <c r="W1724" s="10"/>
      <c r="X1724" s="20"/>
      <c r="Y1724" s="20"/>
      <c r="Z1724" s="20"/>
      <c r="AA1724" s="20"/>
      <c r="AB1724" s="20"/>
      <c r="AC1724" s="20"/>
      <c r="AD1724" s="20"/>
      <c r="AE1724" s="20"/>
      <c r="AG1724" s="9"/>
      <c r="AH1724" s="9"/>
      <c r="AI1724" s="10"/>
      <c r="AJ1724" s="20"/>
      <c r="AK1724" s="20"/>
      <c r="AL1724" s="20"/>
      <c r="AM1724" s="20"/>
      <c r="AN1724" s="20"/>
      <c r="AO1724" s="20"/>
      <c r="AP1724" s="20"/>
      <c r="AQ1724" s="20"/>
      <c r="AS1724" s="9"/>
      <c r="AT1724" s="9"/>
      <c r="AU1724" s="10"/>
      <c r="AV1724" s="20"/>
      <c r="AW1724" s="20"/>
      <c r="AX1724" s="20"/>
      <c r="AY1724" s="20"/>
      <c r="AZ1724" s="20"/>
      <c r="BA1724" s="20"/>
      <c r="BB1724" s="20"/>
      <c r="BC1724" s="20"/>
      <c r="BE1724" s="20">
        <v>0.58726092896174864</v>
      </c>
      <c r="BF1724" s="9">
        <v>73.3</v>
      </c>
      <c r="BG1724" s="9">
        <v>71.324988874125012</v>
      </c>
      <c r="BH1724" s="9">
        <v>70.772632316734516</v>
      </c>
      <c r="BI1724" s="9">
        <v>61.259888550860758</v>
      </c>
      <c r="BJ1724" s="9">
        <v>72.245595555398253</v>
      </c>
      <c r="BK1724" s="9">
        <v>70.955417386699466</v>
      </c>
      <c r="BL1724" s="9">
        <v>70.0070597291365</v>
      </c>
      <c r="BM1724" s="9">
        <f ca="1"/>
        <v>69.937257221227284</v>
      </c>
      <c r="BN1724" s="9">
        <v>72.674143273894316</v>
      </c>
    </row>
    <row r="1725" spans="1:66" x14ac:dyDescent="0.25">
      <c r="A1725" s="6">
        <v>66.3</v>
      </c>
      <c r="B1725" s="7" t="b">
        <v>1</v>
      </c>
      <c r="U1725" s="9"/>
      <c r="V1725" s="9"/>
      <c r="W1725" s="10"/>
      <c r="X1725" s="20"/>
      <c r="Y1725" s="20"/>
      <c r="Z1725" s="20"/>
      <c r="AA1725" s="20"/>
      <c r="AB1725" s="20"/>
      <c r="AC1725" s="20"/>
      <c r="AD1725" s="20"/>
      <c r="AE1725" s="20"/>
      <c r="AG1725" s="9"/>
      <c r="AH1725" s="9"/>
      <c r="AI1725" s="10"/>
      <c r="AJ1725" s="20"/>
      <c r="AK1725" s="20"/>
      <c r="AL1725" s="20"/>
      <c r="AM1725" s="20"/>
      <c r="AN1725" s="20"/>
      <c r="AO1725" s="20"/>
      <c r="AP1725" s="20"/>
      <c r="AQ1725" s="20"/>
      <c r="AS1725" s="9"/>
      <c r="AT1725" s="9"/>
      <c r="AU1725" s="10"/>
      <c r="AV1725" s="20"/>
      <c r="AW1725" s="20"/>
      <c r="AX1725" s="20"/>
      <c r="AY1725" s="20"/>
      <c r="AZ1725" s="20"/>
      <c r="BA1725" s="20"/>
      <c r="BB1725" s="20"/>
      <c r="BC1725" s="20"/>
      <c r="BE1725" s="20">
        <v>0.58760245901639341</v>
      </c>
      <c r="BF1725" s="9">
        <v>73.3</v>
      </c>
      <c r="BG1725" s="9">
        <v>71.333343604995108</v>
      </c>
      <c r="BH1725" s="9">
        <v>70.78176313627047</v>
      </c>
      <c r="BI1725" s="9">
        <v>61.317193961164712</v>
      </c>
      <c r="BJ1725" s="9">
        <v>72.253011054553397</v>
      </c>
      <c r="BK1725" s="9">
        <v>70.964283388532991</v>
      </c>
      <c r="BL1725" s="9">
        <v>70.016875039630023</v>
      </c>
      <c r="BM1725" s="9">
        <f ca="1"/>
        <v>69.944567467524777</v>
      </c>
      <c r="BN1725" s="9">
        <v>72.683122705885054</v>
      </c>
    </row>
    <row r="1726" spans="1:66" x14ac:dyDescent="0.25">
      <c r="A1726" s="6">
        <v>66.900000000000006</v>
      </c>
      <c r="B1726" s="7" t="b">
        <v>1</v>
      </c>
      <c r="U1726" s="9"/>
      <c r="V1726" s="9"/>
      <c r="W1726" s="10"/>
      <c r="X1726" s="20"/>
      <c r="Y1726" s="20"/>
      <c r="Z1726" s="20"/>
      <c r="AA1726" s="20"/>
      <c r="AB1726" s="20"/>
      <c r="AC1726" s="20"/>
      <c r="AD1726" s="20"/>
      <c r="AE1726" s="20"/>
      <c r="AG1726" s="9"/>
      <c r="AH1726" s="9"/>
      <c r="AI1726" s="10"/>
      <c r="AJ1726" s="20"/>
      <c r="AK1726" s="20"/>
      <c r="AL1726" s="20"/>
      <c r="AM1726" s="20"/>
      <c r="AN1726" s="20"/>
      <c r="AO1726" s="20"/>
      <c r="AP1726" s="20"/>
      <c r="AQ1726" s="20"/>
      <c r="AS1726" s="9"/>
      <c r="AT1726" s="9"/>
      <c r="AU1726" s="10"/>
      <c r="AV1726" s="20"/>
      <c r="AW1726" s="20"/>
      <c r="AX1726" s="20"/>
      <c r="AY1726" s="20"/>
      <c r="AZ1726" s="20"/>
      <c r="BA1726" s="20"/>
      <c r="BB1726" s="20"/>
      <c r="BC1726" s="20"/>
      <c r="BE1726" s="20">
        <v>0.58794398907103829</v>
      </c>
      <c r="BF1726" s="9">
        <v>73.3</v>
      </c>
      <c r="BG1726" s="9">
        <v>71.341699958714287</v>
      </c>
      <c r="BH1726" s="9">
        <v>70.790896907772733</v>
      </c>
      <c r="BI1726" s="9">
        <v>61.374546849030281</v>
      </c>
      <c r="BJ1726" s="9">
        <v>72.26042652278116</v>
      </c>
      <c r="BK1726" s="9">
        <v>70.973151849758722</v>
      </c>
      <c r="BL1726" s="9">
        <v>70.026687498079042</v>
      </c>
      <c r="BM1726" s="9">
        <f ca="1"/>
        <v>69.951878286739344</v>
      </c>
      <c r="BN1726" s="9">
        <v>72.692101966529776</v>
      </c>
    </row>
    <row r="1727" spans="1:66" x14ac:dyDescent="0.25">
      <c r="A1727" s="6">
        <v>67.400000000000006</v>
      </c>
      <c r="B1727" s="7" t="b">
        <v>1</v>
      </c>
      <c r="U1727" s="9"/>
      <c r="V1727" s="9"/>
      <c r="W1727" s="10"/>
      <c r="X1727" s="20"/>
      <c r="Y1727" s="20"/>
      <c r="Z1727" s="20"/>
      <c r="AA1727" s="20"/>
      <c r="AB1727" s="20"/>
      <c r="AC1727" s="20"/>
      <c r="AD1727" s="20"/>
      <c r="AE1727" s="20"/>
      <c r="AG1727" s="9"/>
      <c r="AH1727" s="9"/>
      <c r="AI1727" s="10"/>
      <c r="AJ1727" s="20"/>
      <c r="AK1727" s="20"/>
      <c r="AL1727" s="20"/>
      <c r="AM1727" s="20"/>
      <c r="AN1727" s="20"/>
      <c r="AO1727" s="20"/>
      <c r="AP1727" s="20"/>
      <c r="AQ1727" s="20"/>
      <c r="AS1727" s="9"/>
      <c r="AT1727" s="9"/>
      <c r="AU1727" s="10"/>
      <c r="AV1727" s="20"/>
      <c r="AW1727" s="20"/>
      <c r="AX1727" s="20"/>
      <c r="AY1727" s="20"/>
      <c r="AZ1727" s="20"/>
      <c r="BA1727" s="20"/>
      <c r="BB1727" s="20"/>
      <c r="BC1727" s="20"/>
      <c r="BE1727" s="20">
        <v>0.58828551912568305</v>
      </c>
      <c r="BF1727" s="9">
        <v>73.3</v>
      </c>
      <c r="BG1727" s="9">
        <v>71.350057942348798</v>
      </c>
      <c r="BH1727" s="9">
        <v>70.800033639805164</v>
      </c>
      <c r="BI1727" s="9">
        <v>61.431947293193041</v>
      </c>
      <c r="BJ1727" s="9">
        <v>72.267841965828453</v>
      </c>
      <c r="BK1727" s="9">
        <v>70.982022778329167</v>
      </c>
      <c r="BL1727" s="9">
        <v>70.036497106968312</v>
      </c>
      <c r="BM1727" s="9">
        <f ca="1"/>
        <v>69.959189683682879</v>
      </c>
      <c r="BN1727" s="9">
        <v>72.701081060639837</v>
      </c>
    </row>
    <row r="1728" spans="1:66" x14ac:dyDescent="0.25">
      <c r="A1728" s="6">
        <v>65.900000000000006</v>
      </c>
      <c r="B1728" s="7" t="b">
        <v>1</v>
      </c>
      <c r="U1728" s="9"/>
      <c r="V1728" s="9"/>
      <c r="W1728" s="10"/>
      <c r="X1728" s="20"/>
      <c r="Y1728" s="20"/>
      <c r="Z1728" s="20"/>
      <c r="AA1728" s="20"/>
      <c r="AB1728" s="20"/>
      <c r="AC1728" s="20"/>
      <c r="AD1728" s="20"/>
      <c r="AE1728" s="20"/>
      <c r="AG1728" s="9"/>
      <c r="AH1728" s="9"/>
      <c r="AI1728" s="10"/>
      <c r="AJ1728" s="20"/>
      <c r="AK1728" s="20"/>
      <c r="AL1728" s="20"/>
      <c r="AM1728" s="20"/>
      <c r="AN1728" s="20"/>
      <c r="AO1728" s="20"/>
      <c r="AP1728" s="20"/>
      <c r="AQ1728" s="20"/>
      <c r="AS1728" s="9"/>
      <c r="AT1728" s="9"/>
      <c r="AU1728" s="10"/>
      <c r="AV1728" s="20"/>
      <c r="AW1728" s="20"/>
      <c r="AX1728" s="20"/>
      <c r="AY1728" s="20"/>
      <c r="AZ1728" s="20"/>
      <c r="BA1728" s="20"/>
      <c r="BB1728" s="20"/>
      <c r="BC1728" s="20"/>
      <c r="BE1728" s="20">
        <v>0.58862704918032782</v>
      </c>
      <c r="BF1728" s="9">
        <v>73.400000000000006</v>
      </c>
      <c r="BG1728" s="9">
        <v>71.35841756297404</v>
      </c>
      <c r="BH1728" s="9">
        <v>70.809173340946018</v>
      </c>
      <c r="BI1728" s="9">
        <v>61.489395372584646</v>
      </c>
      <c r="BJ1728" s="9">
        <v>72.275257389445656</v>
      </c>
      <c r="BK1728" s="9">
        <v>70.990896182209227</v>
      </c>
      <c r="BL1728" s="9">
        <v>70.046303868778907</v>
      </c>
      <c r="BM1728" s="9">
        <f ca="1"/>
        <v>69.966501663171542</v>
      </c>
      <c r="BN1728" s="9">
        <v>72.710059993028779</v>
      </c>
    </row>
    <row r="1729" spans="1:66" x14ac:dyDescent="0.25">
      <c r="A1729" s="6">
        <v>65</v>
      </c>
      <c r="B1729" s="7" t="b">
        <v>1</v>
      </c>
      <c r="U1729" s="9"/>
      <c r="V1729" s="9"/>
      <c r="W1729" s="10"/>
      <c r="X1729" s="20"/>
      <c r="Y1729" s="20"/>
      <c r="Z1729" s="20"/>
      <c r="AA1729" s="20"/>
      <c r="AB1729" s="20"/>
      <c r="AC1729" s="20"/>
      <c r="AD1729" s="20"/>
      <c r="AE1729" s="20"/>
      <c r="AG1729" s="9"/>
      <c r="AH1729" s="9"/>
      <c r="AI1729" s="10"/>
      <c r="AJ1729" s="20"/>
      <c r="AK1729" s="20"/>
      <c r="AL1729" s="20"/>
      <c r="AM1729" s="20"/>
      <c r="AN1729" s="20"/>
      <c r="AO1729" s="20"/>
      <c r="AP1729" s="20"/>
      <c r="AQ1729" s="20"/>
      <c r="AS1729" s="9"/>
      <c r="AT1729" s="9"/>
      <c r="AU1729" s="10"/>
      <c r="AV1729" s="20"/>
      <c r="AW1729" s="20"/>
      <c r="AX1729" s="20"/>
      <c r="AY1729" s="20"/>
      <c r="AZ1729" s="20"/>
      <c r="BA1729" s="20"/>
      <c r="BB1729" s="20"/>
      <c r="BC1729" s="20"/>
      <c r="BE1729" s="20">
        <v>0.5889685792349727</v>
      </c>
      <c r="BF1729" s="9">
        <v>73.400000000000006</v>
      </c>
      <c r="BG1729" s="9">
        <v>71.36677882767458</v>
      </c>
      <c r="BH1729" s="9">
        <v>70.81831601978773</v>
      </c>
      <c r="BI1729" s="9">
        <v>61.546891166333396</v>
      </c>
      <c r="BJ1729" s="9">
        <v>72.282672799386688</v>
      </c>
      <c r="BK1729" s="9">
        <v>70.999772069376149</v>
      </c>
      <c r="BL1729" s="9">
        <v>70.05610778598836</v>
      </c>
      <c r="BM1729" s="9">
        <f ca="1"/>
        <v>69.973814230025866</v>
      </c>
      <c r="BN1729" s="9">
        <v>72.719038768512434</v>
      </c>
    </row>
    <row r="1730" spans="1:66" x14ac:dyDescent="0.25">
      <c r="A1730" s="6">
        <v>64.5</v>
      </c>
      <c r="B1730" s="7" t="b">
        <v>1</v>
      </c>
      <c r="U1730" s="9"/>
      <c r="V1730" s="9"/>
      <c r="W1730" s="10"/>
      <c r="X1730" s="20"/>
      <c r="Y1730" s="20"/>
      <c r="Z1730" s="20"/>
      <c r="AA1730" s="20"/>
      <c r="AB1730" s="20"/>
      <c r="AC1730" s="20"/>
      <c r="AD1730" s="20"/>
      <c r="AE1730" s="20"/>
      <c r="AG1730" s="9"/>
      <c r="AH1730" s="9"/>
      <c r="AI1730" s="10"/>
      <c r="AJ1730" s="20"/>
      <c r="AK1730" s="20"/>
      <c r="AL1730" s="20"/>
      <c r="AM1730" s="20"/>
      <c r="AN1730" s="20"/>
      <c r="AO1730" s="20"/>
      <c r="AP1730" s="20"/>
      <c r="AQ1730" s="20"/>
      <c r="AS1730" s="9"/>
      <c r="AT1730" s="9"/>
      <c r="AU1730" s="10"/>
      <c r="AV1730" s="20"/>
      <c r="AW1730" s="20"/>
      <c r="AX1730" s="20"/>
      <c r="AY1730" s="20"/>
      <c r="AZ1730" s="20"/>
      <c r="BA1730" s="20"/>
      <c r="BB1730" s="20"/>
      <c r="BC1730" s="20"/>
      <c r="BE1730" s="20">
        <v>0.58931010928961747</v>
      </c>
      <c r="BF1730" s="9">
        <v>73.400000000000006</v>
      </c>
      <c r="BG1730" s="9">
        <v>71.37514174354429</v>
      </c>
      <c r="BH1730" s="9">
        <v>70.82746168493739</v>
      </c>
      <c r="BI1730" s="9">
        <v>61.604434753764899</v>
      </c>
      <c r="BJ1730" s="9">
        <v>72.290088201408935</v>
      </c>
      <c r="BK1730" s="9">
        <v>71.008650447819619</v>
      </c>
      <c r="BL1730" s="9">
        <v>70.065908861070625</v>
      </c>
      <c r="BM1730" s="9">
        <f ca="1"/>
        <v>69.981127389070636</v>
      </c>
      <c r="BN1730" s="9">
        <v>72.728017391908907</v>
      </c>
    </row>
    <row r="1731" spans="1:66" x14ac:dyDescent="0.25">
      <c r="A1731" s="6">
        <v>64</v>
      </c>
      <c r="B1731" s="7" t="b">
        <v>1</v>
      </c>
      <c r="U1731" s="9"/>
      <c r="V1731" s="9"/>
      <c r="W1731" s="10"/>
      <c r="X1731" s="20"/>
      <c r="Y1731" s="20"/>
      <c r="Z1731" s="20"/>
      <c r="AA1731" s="20"/>
      <c r="AB1731" s="20"/>
      <c r="AC1731" s="20"/>
      <c r="AD1731" s="20"/>
      <c r="AE1731" s="20"/>
      <c r="AG1731" s="9"/>
      <c r="AH1731" s="9"/>
      <c r="AI1731" s="10"/>
      <c r="AJ1731" s="20"/>
      <c r="AK1731" s="20"/>
      <c r="AL1731" s="20"/>
      <c r="AM1731" s="20"/>
      <c r="AN1731" s="20"/>
      <c r="AO1731" s="20"/>
      <c r="AP1731" s="20"/>
      <c r="AQ1731" s="20"/>
      <c r="AS1731" s="9"/>
      <c r="AT1731" s="9"/>
      <c r="AU1731" s="10"/>
      <c r="AV1731" s="20"/>
      <c r="AW1731" s="20"/>
      <c r="AX1731" s="20"/>
      <c r="AY1731" s="20"/>
      <c r="AZ1731" s="20"/>
      <c r="BA1731" s="20"/>
      <c r="BB1731" s="20"/>
      <c r="BC1731" s="20"/>
      <c r="BE1731" s="20">
        <v>0.58965163934426235</v>
      </c>
      <c r="BF1731" s="9">
        <v>73.400000000000006</v>
      </c>
      <c r="BG1731" s="9">
        <v>71.383506317686312</v>
      </c>
      <c r="BH1731" s="9">
        <v>70.836610345016538</v>
      </c>
      <c r="BI1731" s="9">
        <v>61.6620262144028</v>
      </c>
      <c r="BJ1731" s="9">
        <v>72.297503601273391</v>
      </c>
      <c r="BK1731" s="9">
        <v>71.017531325541825</v>
      </c>
      <c r="BL1731" s="9">
        <v>70.075707096495989</v>
      </c>
      <c r="BM1731" s="9">
        <f ca="1"/>
        <v>69.988441145135141</v>
      </c>
      <c r="BN1731" s="9">
        <v>72.736995868038605</v>
      </c>
    </row>
    <row r="1732" spans="1:66" x14ac:dyDescent="0.25">
      <c r="A1732" s="6">
        <v>64</v>
      </c>
      <c r="B1732" s="7" t="b">
        <v>1</v>
      </c>
      <c r="U1732" s="9"/>
      <c r="V1732" s="9"/>
      <c r="W1732" s="10"/>
      <c r="X1732" s="20"/>
      <c r="Y1732" s="20"/>
      <c r="Z1732" s="20"/>
      <c r="AA1732" s="20"/>
      <c r="AB1732" s="20"/>
      <c r="AC1732" s="20"/>
      <c r="AD1732" s="20"/>
      <c r="AE1732" s="20"/>
      <c r="AG1732" s="9"/>
      <c r="AH1732" s="9"/>
      <c r="AI1732" s="10"/>
      <c r="AJ1732" s="20"/>
      <c r="AK1732" s="20"/>
      <c r="AL1732" s="20"/>
      <c r="AM1732" s="20"/>
      <c r="AN1732" s="20"/>
      <c r="AO1732" s="20"/>
      <c r="AP1732" s="20"/>
      <c r="AQ1732" s="20"/>
      <c r="AS1732" s="9"/>
      <c r="AT1732" s="9"/>
      <c r="AU1732" s="10"/>
      <c r="AV1732" s="20"/>
      <c r="AW1732" s="20"/>
      <c r="AX1732" s="20"/>
      <c r="AY1732" s="20"/>
      <c r="AZ1732" s="20"/>
      <c r="BA1732" s="20"/>
      <c r="BB1732" s="20"/>
      <c r="BC1732" s="20"/>
      <c r="BE1732" s="20">
        <v>0.58999316939890711</v>
      </c>
      <c r="BF1732" s="9">
        <v>73.400000000000006</v>
      </c>
      <c r="BG1732" s="9">
        <v>71.391872557213105</v>
      </c>
      <c r="BH1732" s="9">
        <v>70.845762008661282</v>
      </c>
      <c r="BI1732" s="9">
        <v>61.719665627969313</v>
      </c>
      <c r="BJ1732" s="9">
        <v>72.304919004744647</v>
      </c>
      <c r="BK1732" s="9">
        <v>71.026414710557447</v>
      </c>
      <c r="BL1732" s="9">
        <v>70.085502494731259</v>
      </c>
      <c r="BM1732" s="9">
        <f ca="1"/>
        <v>69.99575550305299</v>
      </c>
      <c r="BN1732" s="9">
        <v>72.745974201724295</v>
      </c>
    </row>
    <row r="1733" spans="1:66" x14ac:dyDescent="0.25">
      <c r="A1733" s="6">
        <v>63.8</v>
      </c>
      <c r="B1733" s="7" t="b">
        <v>1</v>
      </c>
      <c r="U1733" s="9"/>
      <c r="V1733" s="9"/>
      <c r="W1733" s="10"/>
      <c r="X1733" s="20"/>
      <c r="Y1733" s="20"/>
      <c r="Z1733" s="20"/>
      <c r="AA1733" s="20"/>
      <c r="AB1733" s="20"/>
      <c r="AC1733" s="20"/>
      <c r="AD1733" s="20"/>
      <c r="AE1733" s="20"/>
      <c r="AG1733" s="9"/>
      <c r="AH1733" s="9"/>
      <c r="AI1733" s="10"/>
      <c r="AJ1733" s="20"/>
      <c r="AK1733" s="20"/>
      <c r="AL1733" s="20"/>
      <c r="AM1733" s="20"/>
      <c r="AN1733" s="20"/>
      <c r="AO1733" s="20"/>
      <c r="AP1733" s="20"/>
      <c r="AQ1733" s="20"/>
      <c r="AS1733" s="9"/>
      <c r="AT1733" s="9"/>
      <c r="AU1733" s="10"/>
      <c r="AV1733" s="20"/>
      <c r="AW1733" s="20"/>
      <c r="AX1733" s="20"/>
      <c r="AY1733" s="20"/>
      <c r="AZ1733" s="20"/>
      <c r="BA1733" s="20"/>
      <c r="BB1733" s="20"/>
      <c r="BC1733" s="20"/>
      <c r="BE1733" s="20">
        <v>0.59033469945355188</v>
      </c>
      <c r="BF1733" s="9">
        <v>73.400000000000006</v>
      </c>
      <c r="BG1733" s="9">
        <v>71.400240469246569</v>
      </c>
      <c r="BH1733" s="9">
        <v>70.854916684522351</v>
      </c>
      <c r="BI1733" s="9">
        <v>61.777353074386028</v>
      </c>
      <c r="BJ1733" s="9">
        <v>72.312334417590918</v>
      </c>
      <c r="BK1733" s="9">
        <v>71.035300610893842</v>
      </c>
      <c r="BL1733" s="9">
        <v>70.0952950582396</v>
      </c>
      <c r="BM1733" s="9">
        <f ca="1"/>
        <v>70.003070467662255</v>
      </c>
      <c r="BN1733" s="9">
        <v>72.754952397791072</v>
      </c>
    </row>
    <row r="1734" spans="1:66" x14ac:dyDescent="0.25">
      <c r="A1734" s="6">
        <v>63.2</v>
      </c>
      <c r="B1734" s="7" t="b">
        <v>1</v>
      </c>
      <c r="U1734" s="9"/>
      <c r="V1734" s="9"/>
      <c r="W1734" s="10"/>
      <c r="X1734" s="20"/>
      <c r="Y1734" s="20"/>
      <c r="Z1734" s="20"/>
      <c r="AA1734" s="20"/>
      <c r="AB1734" s="20"/>
      <c r="AC1734" s="20"/>
      <c r="AD1734" s="20"/>
      <c r="AE1734" s="20"/>
      <c r="AG1734" s="9"/>
      <c r="AH1734" s="9"/>
      <c r="AI1734" s="10"/>
      <c r="AJ1734" s="20"/>
      <c r="AK1734" s="20"/>
      <c r="AL1734" s="20"/>
      <c r="AM1734" s="20"/>
      <c r="AN1734" s="20"/>
      <c r="AO1734" s="20"/>
      <c r="AP1734" s="20"/>
      <c r="AQ1734" s="20"/>
      <c r="AS1734" s="9"/>
      <c r="AT1734" s="9"/>
      <c r="AU1734" s="10"/>
      <c r="AV1734" s="20"/>
      <c r="AW1734" s="20"/>
      <c r="AX1734" s="20"/>
      <c r="AY1734" s="20"/>
      <c r="AZ1734" s="20"/>
      <c r="BA1734" s="20"/>
      <c r="BB1734" s="20"/>
      <c r="BC1734" s="20"/>
      <c r="BE1734" s="20">
        <v>0.59067622950819676</v>
      </c>
      <c r="BF1734" s="9">
        <v>73.400000000000006</v>
      </c>
      <c r="BG1734" s="9">
        <v>71.408610060918022</v>
      </c>
      <c r="BH1734" s="9">
        <v>70.864074381265198</v>
      </c>
      <c r="BI1734" s="9">
        <v>61.835088633774483</v>
      </c>
      <c r="BJ1734" s="9">
        <v>72.319749845584099</v>
      </c>
      <c r="BK1734" s="9">
        <v>71.044189034590957</v>
      </c>
      <c r="BL1734" s="9">
        <v>70.105084789480671</v>
      </c>
      <c r="BM1734" s="9">
        <f ca="1"/>
        <v>70.010386043805468</v>
      </c>
      <c r="BN1734" s="9">
        <v>72.763930461066465</v>
      </c>
    </row>
    <row r="1735" spans="1:66" x14ac:dyDescent="0.25">
      <c r="A1735" s="6">
        <v>62.8</v>
      </c>
      <c r="B1735" s="7" t="b">
        <v>1</v>
      </c>
      <c r="U1735" s="9"/>
      <c r="V1735" s="9"/>
      <c r="W1735" s="10"/>
      <c r="X1735" s="20"/>
      <c r="Y1735" s="20"/>
      <c r="Z1735" s="20"/>
      <c r="AA1735" s="20"/>
      <c r="AB1735" s="20"/>
      <c r="AC1735" s="20"/>
      <c r="AD1735" s="20"/>
      <c r="AE1735" s="20"/>
      <c r="AG1735" s="9"/>
      <c r="AH1735" s="9"/>
      <c r="AI1735" s="10"/>
      <c r="AJ1735" s="20"/>
      <c r="AK1735" s="20"/>
      <c r="AL1735" s="20"/>
      <c r="AM1735" s="20"/>
      <c r="AN1735" s="20"/>
      <c r="AO1735" s="20"/>
      <c r="AP1735" s="20"/>
      <c r="AQ1735" s="20"/>
      <c r="AS1735" s="9"/>
      <c r="AT1735" s="9"/>
      <c r="AU1735" s="10"/>
      <c r="AV1735" s="20"/>
      <c r="AW1735" s="20"/>
      <c r="AX1735" s="20"/>
      <c r="AY1735" s="20"/>
      <c r="AZ1735" s="20"/>
      <c r="BA1735" s="20"/>
      <c r="BB1735" s="20"/>
      <c r="BC1735" s="20"/>
      <c r="BE1735" s="20">
        <v>0.59101775956284153</v>
      </c>
      <c r="BF1735" s="9">
        <v>73.400000000000006</v>
      </c>
      <c r="BG1735" s="9">
        <v>71.416981339368235</v>
      </c>
      <c r="BH1735" s="9">
        <v>70.873235107569968</v>
      </c>
      <c r="BI1735" s="9">
        <v>61.892872386456823</v>
      </c>
      <c r="BJ1735" s="9">
        <v>72.32716529449975</v>
      </c>
      <c r="BK1735" s="9">
        <v>71.053079989701487</v>
      </c>
      <c r="BL1735" s="9">
        <v>70.114871690910547</v>
      </c>
      <c r="BM1735" s="9">
        <f ca="1"/>
        <v>70.017702236329654</v>
      </c>
      <c r="BN1735" s="9">
        <v>72.772908396380345</v>
      </c>
    </row>
    <row r="1736" spans="1:66" x14ac:dyDescent="0.25">
      <c r="A1736" s="6">
        <v>76.099999999999994</v>
      </c>
      <c r="B1736" s="7" t="b">
        <v>1</v>
      </c>
      <c r="U1736" s="9"/>
      <c r="V1736" s="9"/>
      <c r="W1736" s="10"/>
      <c r="X1736" s="20"/>
      <c r="Y1736" s="20"/>
      <c r="Z1736" s="20"/>
      <c r="AA1736" s="20"/>
      <c r="AB1736" s="20"/>
      <c r="AC1736" s="20"/>
      <c r="AD1736" s="20"/>
      <c r="AE1736" s="20"/>
      <c r="AG1736" s="9"/>
      <c r="AH1736" s="9"/>
      <c r="AI1736" s="10"/>
      <c r="AJ1736" s="20"/>
      <c r="AK1736" s="20"/>
      <c r="AL1736" s="20"/>
      <c r="AM1736" s="20"/>
      <c r="AN1736" s="20"/>
      <c r="AO1736" s="20"/>
      <c r="AP1736" s="20"/>
      <c r="AQ1736" s="20"/>
      <c r="AS1736" s="9"/>
      <c r="AT1736" s="9"/>
      <c r="AU1736" s="10"/>
      <c r="AV1736" s="20"/>
      <c r="AW1736" s="20"/>
      <c r="AX1736" s="20"/>
      <c r="AY1736" s="20"/>
      <c r="AZ1736" s="20"/>
      <c r="BA1736" s="20"/>
      <c r="BB1736" s="20"/>
      <c r="BC1736" s="20"/>
      <c r="BE1736" s="20">
        <v>0.59135928961748629</v>
      </c>
      <c r="BF1736" s="9">
        <v>73.400000000000006</v>
      </c>
      <c r="BG1736" s="9">
        <v>71.42535431174754</v>
      </c>
      <c r="BH1736" s="9">
        <v>70.882398872131787</v>
      </c>
      <c r="BI1736" s="9">
        <v>61.950704412956533</v>
      </c>
      <c r="BJ1736" s="9">
        <v>72.334580770117213</v>
      </c>
      <c r="BK1736" s="9">
        <v>71.06197348429086</v>
      </c>
      <c r="BL1736" s="9">
        <v>70.124655764981739</v>
      </c>
      <c r="BM1736" s="9">
        <f ca="1"/>
        <v>70.025019050086328</v>
      </c>
      <c r="BN1736" s="9">
        <v>72.781886208565055</v>
      </c>
    </row>
    <row r="1737" spans="1:66" x14ac:dyDescent="0.25">
      <c r="A1737" s="6">
        <v>75.900000000000006</v>
      </c>
      <c r="B1737" s="7" t="b">
        <v>1</v>
      </c>
      <c r="U1737" s="9"/>
      <c r="V1737" s="9"/>
      <c r="W1737" s="10"/>
      <c r="X1737" s="20"/>
      <c r="Y1737" s="20"/>
      <c r="Z1737" s="20"/>
      <c r="AA1737" s="20"/>
      <c r="AB1737" s="20"/>
      <c r="AC1737" s="20"/>
      <c r="AD1737" s="20"/>
      <c r="AE1737" s="20"/>
      <c r="AG1737" s="9"/>
      <c r="AH1737" s="9"/>
      <c r="AI1737" s="10"/>
      <c r="AJ1737" s="20"/>
      <c r="AK1737" s="20"/>
      <c r="AL1737" s="20"/>
      <c r="AM1737" s="20"/>
      <c r="AN1737" s="20"/>
      <c r="AO1737" s="20"/>
      <c r="AP1737" s="20"/>
      <c r="AQ1737" s="20"/>
      <c r="AS1737" s="9"/>
      <c r="AT1737" s="9"/>
      <c r="AU1737" s="10"/>
      <c r="AV1737" s="20"/>
      <c r="AW1737" s="20"/>
      <c r="AX1737" s="20"/>
      <c r="AY1737" s="20"/>
      <c r="AZ1737" s="20"/>
      <c r="BA1737" s="20"/>
      <c r="BB1737" s="20"/>
      <c r="BC1737" s="20"/>
      <c r="BE1737" s="20">
        <v>0.59170081967213117</v>
      </c>
      <c r="BF1737" s="9">
        <v>73.400000000000006</v>
      </c>
      <c r="BG1737" s="9">
        <v>71.433728985215879</v>
      </c>
      <c r="BH1737" s="9">
        <v>70.891565683660531</v>
      </c>
      <c r="BI1737" s="9">
        <v>62.008584793999106</v>
      </c>
      <c r="BJ1737" s="9">
        <v>72.341996278219597</v>
      </c>
      <c r="BK1737" s="9">
        <v>71.070869526437377</v>
      </c>
      <c r="BL1737" s="9">
        <v>70.134437014143259</v>
      </c>
      <c r="BM1737" s="9">
        <f ca="1"/>
        <v>70.032336489931609</v>
      </c>
      <c r="BN1737" s="9">
        <v>72.790863902455371</v>
      </c>
    </row>
    <row r="1738" spans="1:66" x14ac:dyDescent="0.25">
      <c r="A1738" s="6">
        <v>75.8</v>
      </c>
      <c r="B1738" s="7" t="b">
        <v>1</v>
      </c>
      <c r="U1738" s="9"/>
      <c r="V1738" s="9"/>
      <c r="W1738" s="10"/>
      <c r="X1738" s="20"/>
      <c r="Y1738" s="20"/>
      <c r="Z1738" s="20"/>
      <c r="AA1738" s="20"/>
      <c r="AB1738" s="20"/>
      <c r="AC1738" s="20"/>
      <c r="AD1738" s="20"/>
      <c r="AE1738" s="20"/>
      <c r="AG1738" s="9"/>
      <c r="AH1738" s="9"/>
      <c r="AI1738" s="10"/>
      <c r="AJ1738" s="20"/>
      <c r="AK1738" s="20"/>
      <c r="AL1738" s="20"/>
      <c r="AM1738" s="20"/>
      <c r="AN1738" s="20"/>
      <c r="AO1738" s="20"/>
      <c r="AP1738" s="20"/>
      <c r="AQ1738" s="20"/>
      <c r="AS1738" s="9"/>
      <c r="AT1738" s="9"/>
      <c r="AU1738" s="10"/>
      <c r="AV1738" s="20"/>
      <c r="AW1738" s="20"/>
      <c r="AX1738" s="20"/>
      <c r="AY1738" s="20"/>
      <c r="AZ1738" s="20"/>
      <c r="BA1738" s="20"/>
      <c r="BB1738" s="20"/>
      <c r="BC1738" s="20"/>
      <c r="BE1738" s="20">
        <v>0.59204234972677594</v>
      </c>
      <c r="BF1738" s="9">
        <v>73.400000000000006</v>
      </c>
      <c r="BG1738" s="9">
        <v>71.442105366942741</v>
      </c>
      <c r="BH1738" s="9">
        <v>70.900735550880995</v>
      </c>
      <c r="BI1738" s="9">
        <v>62.066513610512615</v>
      </c>
      <c r="BJ1738" s="9">
        <v>72.349411824593759</v>
      </c>
      <c r="BK1738" s="9">
        <v>71.07976812423216</v>
      </c>
      <c r="BL1738" s="9">
        <v>70.14421544084054</v>
      </c>
      <c r="BM1738" s="9">
        <f ca="1"/>
        <v>70.039654560726106</v>
      </c>
      <c r="BN1738" s="9">
        <v>72.799841482888581</v>
      </c>
    </row>
    <row r="1739" spans="1:66" x14ac:dyDescent="0.25">
      <c r="A1739" s="6">
        <v>75.599999999999994</v>
      </c>
      <c r="B1739" s="7" t="b">
        <v>1</v>
      </c>
      <c r="U1739" s="9"/>
      <c r="V1739" s="9"/>
      <c r="W1739" s="10"/>
      <c r="X1739" s="20"/>
      <c r="Y1739" s="20"/>
      <c r="Z1739" s="20"/>
      <c r="AA1739" s="20"/>
      <c r="AB1739" s="20"/>
      <c r="AC1739" s="20"/>
      <c r="AD1739" s="20"/>
      <c r="AE1739" s="20"/>
      <c r="AG1739" s="9"/>
      <c r="AH1739" s="9"/>
      <c r="AI1739" s="10"/>
      <c r="AJ1739" s="20"/>
      <c r="AK1739" s="20"/>
      <c r="AL1739" s="20"/>
      <c r="AM1739" s="20"/>
      <c r="AN1739" s="20"/>
      <c r="AO1739" s="20"/>
      <c r="AP1739" s="20"/>
      <c r="AQ1739" s="20"/>
      <c r="AS1739" s="9"/>
      <c r="AT1739" s="9"/>
      <c r="AU1739" s="10"/>
      <c r="AV1739" s="20"/>
      <c r="AW1739" s="20"/>
      <c r="AX1739" s="20"/>
      <c r="AY1739" s="20"/>
      <c r="AZ1739" s="20"/>
      <c r="BA1739" s="20"/>
      <c r="BB1739" s="20"/>
      <c r="BC1739" s="20"/>
      <c r="BE1739" s="20">
        <v>0.59238387978142082</v>
      </c>
      <c r="BF1739" s="9">
        <v>73.400000000000006</v>
      </c>
      <c r="BG1739" s="9">
        <v>71.450483464107364</v>
      </c>
      <c r="BH1739" s="9">
        <v>70.909908482533083</v>
      </c>
      <c r="BI1739" s="9">
        <v>62.124490943628565</v>
      </c>
      <c r="BJ1739" s="9">
        <v>72.356827415030438</v>
      </c>
      <c r="BK1739" s="9">
        <v>71.088669285779304</v>
      </c>
      <c r="BL1739" s="9">
        <v>70.153991047515532</v>
      </c>
      <c r="BM1739" s="9">
        <f ca="1"/>
        <v>70.046973267335119</v>
      </c>
      <c r="BN1739" s="9">
        <v>72.808818954704464</v>
      </c>
    </row>
    <row r="1740" spans="1:66" x14ac:dyDescent="0.25">
      <c r="A1740" s="6">
        <v>75.400000000000006</v>
      </c>
      <c r="B1740" s="7" t="b">
        <v>1</v>
      </c>
      <c r="U1740" s="9"/>
      <c r="V1740" s="9"/>
      <c r="W1740" s="10"/>
      <c r="X1740" s="20"/>
      <c r="Y1740" s="20"/>
      <c r="Z1740" s="20"/>
      <c r="AA1740" s="20"/>
      <c r="AB1740" s="20"/>
      <c r="AC1740" s="20"/>
      <c r="AD1740" s="20"/>
      <c r="AE1740" s="20"/>
      <c r="AG1740" s="9"/>
      <c r="AH1740" s="9"/>
      <c r="AI1740" s="10"/>
      <c r="AJ1740" s="20"/>
      <c r="AK1740" s="20"/>
      <c r="AL1740" s="20"/>
      <c r="AM1740" s="20"/>
      <c r="AN1740" s="20"/>
      <c r="AO1740" s="20"/>
      <c r="AP1740" s="20"/>
      <c r="AQ1740" s="20"/>
      <c r="AS1740" s="9"/>
      <c r="AT1740" s="9"/>
      <c r="AU1740" s="10"/>
      <c r="AV1740" s="20"/>
      <c r="AW1740" s="20"/>
      <c r="AX1740" s="20"/>
      <c r="AY1740" s="20"/>
      <c r="AZ1740" s="20"/>
      <c r="BA1740" s="20"/>
      <c r="BB1740" s="20"/>
      <c r="BC1740" s="20"/>
      <c r="BE1740" s="20">
        <v>0.59272540983606559</v>
      </c>
      <c r="BF1740" s="9">
        <v>73.400000000000006</v>
      </c>
      <c r="BG1740" s="9">
        <v>71.45886328389868</v>
      </c>
      <c r="BH1740" s="9">
        <v>70.919084487371734</v>
      </c>
      <c r="BI1740" s="9">
        <v>62.182516874682385</v>
      </c>
      <c r="BJ1740" s="9">
        <v>72.364243055324266</v>
      </c>
      <c r="BK1740" s="9">
        <v>71.097573019195892</v>
      </c>
      <c r="BL1740" s="9">
        <v>70.163763836606648</v>
      </c>
      <c r="BM1740" s="9">
        <f ca="1"/>
        <v>70.054292614628523</v>
      </c>
      <c r="BN1740" s="9">
        <v>72.817796322745295</v>
      </c>
    </row>
    <row r="1741" spans="1:66" x14ac:dyDescent="0.25">
      <c r="A1741" s="6">
        <v>75.3</v>
      </c>
      <c r="B1741" s="7" t="b">
        <v>1</v>
      </c>
      <c r="U1741" s="9"/>
      <c r="V1741" s="9"/>
      <c r="W1741" s="10"/>
      <c r="X1741" s="20"/>
      <c r="Y1741" s="20"/>
      <c r="Z1741" s="20"/>
      <c r="AA1741" s="20"/>
      <c r="AB1741" s="20"/>
      <c r="AC1741" s="20"/>
      <c r="AD1741" s="20"/>
      <c r="AE1741" s="20"/>
      <c r="AG1741" s="9"/>
      <c r="AH1741" s="9"/>
      <c r="AI1741" s="10"/>
      <c r="AJ1741" s="20"/>
      <c r="AK1741" s="20"/>
      <c r="AL1741" s="20"/>
      <c r="AM1741" s="20"/>
      <c r="AN1741" s="20"/>
      <c r="AO1741" s="20"/>
      <c r="AP1741" s="20"/>
      <c r="AQ1741" s="20"/>
      <c r="AS1741" s="9"/>
      <c r="AT1741" s="9"/>
      <c r="AU1741" s="10"/>
      <c r="AV1741" s="20"/>
      <c r="AW1741" s="20"/>
      <c r="AX1741" s="20"/>
      <c r="AY1741" s="20"/>
      <c r="AZ1741" s="20"/>
      <c r="BA1741" s="20"/>
      <c r="BB1741" s="20"/>
      <c r="BC1741" s="20"/>
      <c r="BE1741" s="20">
        <v>0.59306693989071035</v>
      </c>
      <c r="BF1741" s="9">
        <v>73.400000000000006</v>
      </c>
      <c r="BG1741" s="9">
        <v>71.467244833515366</v>
      </c>
      <c r="BH1741" s="9">
        <v>70.928263574166991</v>
      </c>
      <c r="BI1741" s="9">
        <v>62.240591485214267</v>
      </c>
      <c r="BJ1741" s="9">
        <v>72.371658751273728</v>
      </c>
      <c r="BK1741" s="9">
        <v>71.106479332612011</v>
      </c>
      <c r="BL1741" s="9">
        <v>70.173533810548776</v>
      </c>
      <c r="BM1741" s="9">
        <f ca="1"/>
        <v>70.061612607480853</v>
      </c>
      <c r="BN1741" s="9">
        <v>72.826773591855925</v>
      </c>
    </row>
    <row r="1742" spans="1:66" x14ac:dyDescent="0.25">
      <c r="A1742" s="6">
        <v>75</v>
      </c>
      <c r="B1742" s="7" t="b">
        <v>1</v>
      </c>
      <c r="U1742" s="9"/>
      <c r="V1742" s="9"/>
      <c r="W1742" s="10"/>
      <c r="X1742" s="20"/>
      <c r="Y1742" s="20"/>
      <c r="Z1742" s="20"/>
      <c r="AA1742" s="20"/>
      <c r="AB1742" s="20"/>
      <c r="AC1742" s="20"/>
      <c r="AD1742" s="20"/>
      <c r="AE1742" s="20"/>
      <c r="AG1742" s="9"/>
      <c r="AH1742" s="9"/>
      <c r="AI1742" s="10"/>
      <c r="AJ1742" s="20"/>
      <c r="AK1742" s="20"/>
      <c r="AL1742" s="20"/>
      <c r="AM1742" s="20"/>
      <c r="AN1742" s="20"/>
      <c r="AO1742" s="20"/>
      <c r="AP1742" s="20"/>
      <c r="AQ1742" s="20"/>
      <c r="AS1742" s="9"/>
      <c r="AT1742" s="9"/>
      <c r="AU1742" s="10"/>
      <c r="AV1742" s="20"/>
      <c r="AW1742" s="20"/>
      <c r="AX1742" s="20"/>
      <c r="AY1742" s="20"/>
      <c r="AZ1742" s="20"/>
      <c r="BA1742" s="20"/>
      <c r="BB1742" s="20"/>
      <c r="BC1742" s="20"/>
      <c r="BE1742" s="20">
        <v>0.59340846994535523</v>
      </c>
      <c r="BF1742" s="9">
        <v>73.400000000000006</v>
      </c>
      <c r="BG1742" s="9">
        <v>71.475628120165979</v>
      </c>
      <c r="BH1742" s="9">
        <v>70.93744575170409</v>
      </c>
      <c r="BI1742" s="9">
        <v>62.298714856969809</v>
      </c>
      <c r="BJ1742" s="9">
        <v>72.379074508681299</v>
      </c>
      <c r="BK1742" s="9">
        <v>71.115388234170922</v>
      </c>
      <c r="BL1742" s="9">
        <v>70.183300971773306</v>
      </c>
      <c r="BM1742" s="9">
        <f ca="1"/>
        <v>70.068933250771337</v>
      </c>
      <c r="BN1742" s="9">
        <v>72.835750766883848</v>
      </c>
    </row>
    <row r="1743" spans="1:66" x14ac:dyDescent="0.25">
      <c r="A1743" s="6">
        <v>74.599999999999994</v>
      </c>
      <c r="B1743" s="7" t="b">
        <v>1</v>
      </c>
      <c r="U1743" s="9"/>
      <c r="V1743" s="9"/>
      <c r="W1743" s="10"/>
      <c r="X1743" s="20"/>
      <c r="Y1743" s="20"/>
      <c r="Z1743" s="20"/>
      <c r="AA1743" s="20"/>
      <c r="AB1743" s="20"/>
      <c r="AC1743" s="20"/>
      <c r="AD1743" s="20"/>
      <c r="AE1743" s="20"/>
      <c r="AG1743" s="9"/>
      <c r="AH1743" s="9"/>
      <c r="AI1743" s="10"/>
      <c r="AJ1743" s="20"/>
      <c r="AK1743" s="20"/>
      <c r="AL1743" s="20"/>
      <c r="AM1743" s="20"/>
      <c r="AN1743" s="20"/>
      <c r="AO1743" s="20"/>
      <c r="AP1743" s="20"/>
      <c r="AQ1743" s="20"/>
      <c r="AS1743" s="9"/>
      <c r="AT1743" s="9"/>
      <c r="AU1743" s="10"/>
      <c r="AV1743" s="20"/>
      <c r="AW1743" s="20"/>
      <c r="AX1743" s="20"/>
      <c r="AY1743" s="20"/>
      <c r="AZ1743" s="20"/>
      <c r="BA1743" s="20"/>
      <c r="BB1743" s="20"/>
      <c r="BC1743" s="20"/>
      <c r="BE1743" s="20">
        <v>0.59375</v>
      </c>
      <c r="BF1743" s="9">
        <v>73.400000000000006</v>
      </c>
      <c r="BG1743" s="9">
        <v>71.484013151068865</v>
      </c>
      <c r="BH1743" s="9">
        <v>70.9466310287836</v>
      </c>
      <c r="BI1743" s="9">
        <v>62.356887071900623</v>
      </c>
      <c r="BJ1743" s="9">
        <v>72.386490333353379</v>
      </c>
      <c r="BK1743" s="9">
        <v>71.124299732029002</v>
      </c>
      <c r="BL1743" s="9">
        <v>70.193065322708151</v>
      </c>
      <c r="BM1743" s="9">
        <f ca="1"/>
        <v>70.076254549383933</v>
      </c>
      <c r="BN1743" s="9">
        <v>72.844727852679029</v>
      </c>
    </row>
    <row r="1744" spans="1:66" x14ac:dyDescent="0.25">
      <c r="A1744" s="6">
        <v>74.2</v>
      </c>
      <c r="B1744" s="7" t="b">
        <v>1</v>
      </c>
      <c r="U1744" s="9"/>
      <c r="V1744" s="9"/>
      <c r="W1744" s="10"/>
      <c r="X1744" s="20"/>
      <c r="Y1744" s="20"/>
      <c r="Z1744" s="20"/>
      <c r="AA1744" s="20"/>
      <c r="AB1744" s="20"/>
      <c r="AC1744" s="20"/>
      <c r="AD1744" s="20"/>
      <c r="AE1744" s="20"/>
      <c r="AG1744" s="9"/>
      <c r="AH1744" s="9"/>
      <c r="AI1744" s="10"/>
      <c r="AJ1744" s="20"/>
      <c r="AK1744" s="20"/>
      <c r="AL1744" s="20"/>
      <c r="AM1744" s="20"/>
      <c r="AN1744" s="20"/>
      <c r="AO1744" s="20"/>
      <c r="AP1744" s="20"/>
      <c r="AQ1744" s="20"/>
      <c r="AS1744" s="9"/>
      <c r="AT1744" s="9"/>
      <c r="AU1744" s="10"/>
      <c r="AV1744" s="20"/>
      <c r="AW1744" s="20"/>
      <c r="AX1744" s="20"/>
      <c r="AY1744" s="20"/>
      <c r="AZ1744" s="20"/>
      <c r="BA1744" s="20"/>
      <c r="BB1744" s="20"/>
      <c r="BC1744" s="20"/>
      <c r="BE1744" s="20">
        <v>0.59409153005464477</v>
      </c>
      <c r="BF1744" s="9">
        <v>73.400000000000006</v>
      </c>
      <c r="BG1744" s="9">
        <v>71.492399933452361</v>
      </c>
      <c r="BH1744" s="9">
        <v>70.955819414221381</v>
      </c>
      <c r="BI1744" s="9">
        <v>62.415108212165144</v>
      </c>
      <c r="BJ1744" s="9">
        <v>72.393906231100402</v>
      </c>
      <c r="BK1744" s="9">
        <v>71.133213834355885</v>
      </c>
      <c r="BL1744" s="9">
        <v>70.202826865777695</v>
      </c>
      <c r="BM1744" s="9">
        <f ca="1"/>
        <v>70.083576508207315</v>
      </c>
      <c r="BN1744" s="9">
        <v>72.853704854094161</v>
      </c>
    </row>
    <row r="1745" spans="1:66" x14ac:dyDescent="0.25">
      <c r="A1745" s="6">
        <v>73.8</v>
      </c>
      <c r="B1745" s="7" t="b">
        <v>1</v>
      </c>
      <c r="U1745" s="9"/>
      <c r="V1745" s="9"/>
      <c r="W1745" s="10"/>
      <c r="X1745" s="20"/>
      <c r="Y1745" s="20"/>
      <c r="Z1745" s="20"/>
      <c r="AA1745" s="20"/>
      <c r="AB1745" s="20"/>
      <c r="AC1745" s="20"/>
      <c r="AD1745" s="20"/>
      <c r="AE1745" s="20"/>
      <c r="AG1745" s="9"/>
      <c r="AH1745" s="9"/>
      <c r="AI1745" s="10"/>
      <c r="AJ1745" s="20"/>
      <c r="AK1745" s="20"/>
      <c r="AL1745" s="20"/>
      <c r="AM1745" s="20"/>
      <c r="AN1745" s="20"/>
      <c r="AO1745" s="20"/>
      <c r="AP1745" s="20"/>
      <c r="AQ1745" s="20"/>
      <c r="AS1745" s="9"/>
      <c r="AT1745" s="9"/>
      <c r="AU1745" s="10"/>
      <c r="AV1745" s="20"/>
      <c r="AW1745" s="20"/>
      <c r="AX1745" s="20"/>
      <c r="AY1745" s="20"/>
      <c r="AZ1745" s="20"/>
      <c r="BA1745" s="20"/>
      <c r="BB1745" s="20"/>
      <c r="BC1745" s="20"/>
      <c r="BE1745" s="20">
        <v>0.59443306010928965</v>
      </c>
      <c r="BF1745" s="9">
        <v>73.400000000000006</v>
      </c>
      <c r="BG1745" s="9">
        <v>71.50078847455471</v>
      </c>
      <c r="BH1745" s="9">
        <v>70.965010916848613</v>
      </c>
      <c r="BI1745" s="9">
        <v>62.473378360129303</v>
      </c>
      <c r="BJ1745" s="9">
        <v>72.401322207736882</v>
      </c>
      <c r="BK1745" s="9">
        <v>71.142130549334425</v>
      </c>
      <c r="BL1745" s="9">
        <v>70.212585603402886</v>
      </c>
      <c r="BM1745" s="9">
        <f ca="1"/>
        <v>70.090899132134965</v>
      </c>
      <c r="BN1745" s="9">
        <v>72.862681775984584</v>
      </c>
    </row>
    <row r="1746" spans="1:66" x14ac:dyDescent="0.25">
      <c r="A1746" s="6">
        <v>73.599999999999994</v>
      </c>
      <c r="B1746" s="7" t="b">
        <v>1</v>
      </c>
      <c r="U1746" s="9"/>
      <c r="V1746" s="9"/>
      <c r="W1746" s="10"/>
      <c r="X1746" s="20"/>
      <c r="Y1746" s="20"/>
      <c r="Z1746" s="20"/>
      <c r="AA1746" s="20"/>
      <c r="AB1746" s="20"/>
      <c r="AC1746" s="20"/>
      <c r="AD1746" s="20"/>
      <c r="AE1746" s="20"/>
      <c r="AG1746" s="9"/>
      <c r="AH1746" s="9"/>
      <c r="AI1746" s="10"/>
      <c r="AJ1746" s="20"/>
      <c r="AK1746" s="20"/>
      <c r="AL1746" s="20"/>
      <c r="AM1746" s="20"/>
      <c r="AN1746" s="20"/>
      <c r="AO1746" s="20"/>
      <c r="AP1746" s="20"/>
      <c r="AQ1746" s="20"/>
      <c r="AS1746" s="9"/>
      <c r="AT1746" s="9"/>
      <c r="AU1746" s="10"/>
      <c r="AV1746" s="20"/>
      <c r="AW1746" s="20"/>
      <c r="AX1746" s="20"/>
      <c r="AY1746" s="20"/>
      <c r="AZ1746" s="20"/>
      <c r="BA1746" s="20"/>
      <c r="BB1746" s="20"/>
      <c r="BC1746" s="20"/>
      <c r="BE1746" s="20">
        <v>0.59477459016393441</v>
      </c>
      <c r="BF1746" s="9">
        <v>73.400000000000006</v>
      </c>
      <c r="BG1746" s="9">
        <v>71.5091787816242</v>
      </c>
      <c r="BH1746" s="9">
        <v>70.974205545512064</v>
      </c>
      <c r="BI1746" s="9">
        <v>62.53169759836711</v>
      </c>
      <c r="BJ1746" s="9">
        <v>72.408738269081368</v>
      </c>
      <c r="BK1746" s="9">
        <v>71.151049885160873</v>
      </c>
      <c r="BL1746" s="9">
        <v>70.22234153800116</v>
      </c>
      <c r="BM1746" s="9">
        <f ca="1"/>
        <v>70.098222426065107</v>
      </c>
      <c r="BN1746" s="9">
        <v>72.871658623208262</v>
      </c>
    </row>
    <row r="1747" spans="1:66" x14ac:dyDescent="0.25">
      <c r="A1747" s="6">
        <v>73.5</v>
      </c>
      <c r="B1747" s="7" t="b">
        <v>1</v>
      </c>
      <c r="U1747" s="9"/>
      <c r="V1747" s="9"/>
      <c r="W1747" s="10"/>
      <c r="X1747" s="20"/>
      <c r="Y1747" s="20"/>
      <c r="Z1747" s="20"/>
      <c r="AA1747" s="20"/>
      <c r="AB1747" s="20"/>
      <c r="AC1747" s="20"/>
      <c r="AD1747" s="20"/>
      <c r="AE1747" s="20"/>
      <c r="AG1747" s="9"/>
      <c r="AH1747" s="9"/>
      <c r="AI1747" s="10"/>
      <c r="AJ1747" s="20"/>
      <c r="AK1747" s="20"/>
      <c r="AL1747" s="20"/>
      <c r="AM1747" s="20"/>
      <c r="AN1747" s="20"/>
      <c r="AO1747" s="20"/>
      <c r="AP1747" s="20"/>
      <c r="AQ1747" s="20"/>
      <c r="AS1747" s="9"/>
      <c r="AT1747" s="9"/>
      <c r="AU1747" s="10"/>
      <c r="AV1747" s="20"/>
      <c r="AW1747" s="20"/>
      <c r="AX1747" s="20"/>
      <c r="AY1747" s="20"/>
      <c r="AZ1747" s="20"/>
      <c r="BA1747" s="20"/>
      <c r="BB1747" s="20"/>
      <c r="BC1747" s="20"/>
      <c r="BE1747" s="20">
        <v>0.59511612021857918</v>
      </c>
      <c r="BF1747" s="9">
        <v>73.5</v>
      </c>
      <c r="BG1747" s="9">
        <v>71.517570861919168</v>
      </c>
      <c r="BH1747" s="9">
        <v>70.983403309073893</v>
      </c>
      <c r="BI1747" s="9">
        <v>62.590066009661548</v>
      </c>
      <c r="BJ1747" s="9">
        <v>72.416154420956502</v>
      </c>
      <c r="BK1747" s="9">
        <v>71.159971850044826</v>
      </c>
      <c r="BL1747" s="9">
        <v>70.232094671986459</v>
      </c>
      <c r="BM1747" s="9">
        <f ca="1"/>
        <v>70.105546394900855</v>
      </c>
      <c r="BN1747" s="9">
        <v>72.880635400625906</v>
      </c>
    </row>
    <row r="1748" spans="1:66" x14ac:dyDescent="0.25">
      <c r="A1748" s="6">
        <v>73.5</v>
      </c>
      <c r="B1748" s="7" t="b">
        <v>1</v>
      </c>
      <c r="U1748" s="9"/>
      <c r="V1748" s="9"/>
      <c r="W1748" s="10"/>
      <c r="X1748" s="20"/>
      <c r="Y1748" s="20"/>
      <c r="Z1748" s="20"/>
      <c r="AA1748" s="20"/>
      <c r="AB1748" s="20"/>
      <c r="AC1748" s="20"/>
      <c r="AD1748" s="20"/>
      <c r="AE1748" s="20"/>
      <c r="AG1748" s="9"/>
      <c r="AH1748" s="9"/>
      <c r="AI1748" s="10"/>
      <c r="AJ1748" s="20"/>
      <c r="AK1748" s="20"/>
      <c r="AL1748" s="20"/>
      <c r="AM1748" s="20"/>
      <c r="AN1748" s="20"/>
      <c r="AO1748" s="20"/>
      <c r="AP1748" s="20"/>
      <c r="AQ1748" s="20"/>
      <c r="AS1748" s="9"/>
      <c r="AT1748" s="9"/>
      <c r="AU1748" s="10"/>
      <c r="AV1748" s="20"/>
      <c r="AW1748" s="20"/>
      <c r="AX1748" s="20"/>
      <c r="AY1748" s="20"/>
      <c r="AZ1748" s="20"/>
      <c r="BA1748" s="20"/>
      <c r="BB1748" s="20"/>
      <c r="BC1748" s="20"/>
      <c r="BE1748" s="20">
        <v>0.59545765027322406</v>
      </c>
      <c r="BF1748" s="9">
        <v>73.5</v>
      </c>
      <c r="BG1748" s="9">
        <v>71.525964722708082</v>
      </c>
      <c r="BH1748" s="9">
        <v>70.992604216411891</v>
      </c>
      <c r="BI1748" s="9">
        <v>62.648483677005117</v>
      </c>
      <c r="BJ1748" s="9">
        <v>72.423570669189147</v>
      </c>
      <c r="BK1748" s="9">
        <v>71.168896452209367</v>
      </c>
      <c r="BL1748" s="9">
        <v>70.241845007769342</v>
      </c>
      <c r="BM1748" s="9">
        <f ca="1"/>
        <v>70.112871043550157</v>
      </c>
      <c r="BN1748" s="9">
        <v>72.889612113100938</v>
      </c>
    </row>
    <row r="1749" spans="1:66" x14ac:dyDescent="0.25">
      <c r="A1749" s="6">
        <v>73.400000000000006</v>
      </c>
      <c r="B1749" s="7" t="b">
        <v>1</v>
      </c>
      <c r="U1749" s="9"/>
      <c r="V1749" s="9"/>
      <c r="W1749" s="10"/>
      <c r="X1749" s="20"/>
      <c r="Y1749" s="20"/>
      <c r="Z1749" s="20"/>
      <c r="AA1749" s="20"/>
      <c r="AB1749" s="20"/>
      <c r="AC1749" s="20"/>
      <c r="AD1749" s="20"/>
      <c r="AE1749" s="20"/>
      <c r="AG1749" s="9"/>
      <c r="AH1749" s="9"/>
      <c r="AI1749" s="10"/>
      <c r="AJ1749" s="20"/>
      <c r="AK1749" s="20"/>
      <c r="AL1749" s="20"/>
      <c r="AM1749" s="20"/>
      <c r="AN1749" s="20"/>
      <c r="AO1749" s="20"/>
      <c r="AP1749" s="20"/>
      <c r="AQ1749" s="20"/>
      <c r="AS1749" s="9"/>
      <c r="AT1749" s="9"/>
      <c r="AU1749" s="10"/>
      <c r="AV1749" s="20"/>
      <c r="AW1749" s="20"/>
      <c r="AX1749" s="20"/>
      <c r="AY1749" s="20"/>
      <c r="AZ1749" s="20"/>
      <c r="BA1749" s="20"/>
      <c r="BB1749" s="20"/>
      <c r="BC1749" s="20"/>
      <c r="BE1749" s="20">
        <v>0.59579918032786883</v>
      </c>
      <c r="BF1749" s="9">
        <v>73.5</v>
      </c>
      <c r="BG1749" s="9">
        <v>71.534360371269528</v>
      </c>
      <c r="BH1749" s="9">
        <v>71.001808276419496</v>
      </c>
      <c r="BI1749" s="9">
        <v>62.706950683600603</v>
      </c>
      <c r="BJ1749" s="9">
        <v>72.430987019610285</v>
      </c>
      <c r="BK1749" s="9">
        <v>71.177823699891093</v>
      </c>
      <c r="BL1749" s="9">
        <v>70.251592547756857</v>
      </c>
      <c r="BM1749" s="9">
        <f ca="1"/>
        <v>70.120196376925833</v>
      </c>
      <c r="BN1749" s="9">
        <v>72.898588765499525</v>
      </c>
    </row>
    <row r="1750" spans="1:66" x14ac:dyDescent="0.25">
      <c r="A1750" s="6">
        <v>73.3</v>
      </c>
      <c r="B1750" s="7" t="b">
        <v>1</v>
      </c>
      <c r="U1750" s="9"/>
      <c r="V1750" s="9"/>
      <c r="W1750" s="10"/>
      <c r="X1750" s="20"/>
      <c r="Y1750" s="20"/>
      <c r="Z1750" s="20"/>
      <c r="AA1750" s="20"/>
      <c r="AB1750" s="20"/>
      <c r="AC1750" s="20"/>
      <c r="AD1750" s="20"/>
      <c r="AE1750" s="20"/>
      <c r="AG1750" s="9"/>
      <c r="AH1750" s="9"/>
      <c r="AI1750" s="10"/>
      <c r="AJ1750" s="20"/>
      <c r="AK1750" s="20"/>
      <c r="AL1750" s="20"/>
      <c r="AM1750" s="20"/>
      <c r="AN1750" s="20"/>
      <c r="AO1750" s="20"/>
      <c r="AP1750" s="20"/>
      <c r="AQ1750" s="20"/>
      <c r="AS1750" s="9"/>
      <c r="AT1750" s="9"/>
      <c r="AU1750" s="10"/>
      <c r="AV1750" s="20"/>
      <c r="AW1750" s="20"/>
      <c r="AX1750" s="20"/>
      <c r="AY1750" s="20"/>
      <c r="AZ1750" s="20"/>
      <c r="BA1750" s="20"/>
      <c r="BB1750" s="20"/>
      <c r="BC1750" s="20"/>
      <c r="BE1750" s="20">
        <v>0.59614071038251371</v>
      </c>
      <c r="BF1750" s="9">
        <v>73.5</v>
      </c>
      <c r="BG1750" s="9">
        <v>71.542757814892354</v>
      </c>
      <c r="BH1750" s="9">
        <v>71.011015498005847</v>
      </c>
      <c r="BI1750" s="9">
        <v>62.765467112861835</v>
      </c>
      <c r="BJ1750" s="9">
        <v>72.43840347805515</v>
      </c>
      <c r="BK1750" s="9">
        <v>71.186753601340129</v>
      </c>
      <c r="BL1750" s="9">
        <v>70.261337294352586</v>
      </c>
      <c r="BM1750" s="9">
        <f ca="1"/>
        <v>70.127522399945619</v>
      </c>
      <c r="BN1750" s="9">
        <v>72.907565362690633</v>
      </c>
    </row>
    <row r="1751" spans="1:66" x14ac:dyDescent="0.25">
      <c r="A1751" s="6">
        <v>73</v>
      </c>
      <c r="B1751" s="7" t="b">
        <v>1</v>
      </c>
      <c r="U1751" s="9"/>
      <c r="V1751" s="9"/>
      <c r="W1751" s="10"/>
      <c r="X1751" s="20"/>
      <c r="Y1751" s="20"/>
      <c r="Z1751" s="20"/>
      <c r="AA1751" s="20"/>
      <c r="AB1751" s="20"/>
      <c r="AC1751" s="20"/>
      <c r="AD1751" s="20"/>
      <c r="AE1751" s="20"/>
      <c r="AG1751" s="9"/>
      <c r="AH1751" s="9"/>
      <c r="AI1751" s="10"/>
      <c r="AJ1751" s="20"/>
      <c r="AK1751" s="20"/>
      <c r="AL1751" s="20"/>
      <c r="AM1751" s="20"/>
      <c r="AN1751" s="20"/>
      <c r="AO1751" s="20"/>
      <c r="AP1751" s="20"/>
      <c r="AQ1751" s="20"/>
      <c r="AS1751" s="9"/>
      <c r="AT1751" s="9"/>
      <c r="AU1751" s="10"/>
      <c r="AV1751" s="20"/>
      <c r="AW1751" s="20"/>
      <c r="AX1751" s="20"/>
      <c r="AY1751" s="20"/>
      <c r="AZ1751" s="20"/>
      <c r="BA1751" s="20"/>
      <c r="BB1751" s="20"/>
      <c r="BC1751" s="20"/>
      <c r="BE1751" s="20">
        <v>0.59648224043715847</v>
      </c>
      <c r="BF1751" s="9">
        <v>73.5</v>
      </c>
      <c r="BG1751" s="9">
        <v>71.55115706087561</v>
      </c>
      <c r="BH1751" s="9">
        <v>71.020225890095887</v>
      </c>
      <c r="BI1751" s="9">
        <v>62.824033048414293</v>
      </c>
      <c r="BJ1751" s="9">
        <v>72.445820050363238</v>
      </c>
      <c r="BK1751" s="9">
        <v>71.195686164820245</v>
      </c>
      <c r="BL1751" s="9">
        <v>70.271079249956713</v>
      </c>
      <c r="BM1751" s="9">
        <f ca="1"/>
        <v>70.134849117532227</v>
      </c>
      <c r="BN1751" s="9">
        <v>72.916541909545998</v>
      </c>
    </row>
    <row r="1752" spans="1:66" x14ac:dyDescent="0.25">
      <c r="A1752" s="6">
        <v>74.3</v>
      </c>
      <c r="B1752" s="7" t="b">
        <v>1</v>
      </c>
      <c r="U1752" s="9"/>
      <c r="V1752" s="9"/>
      <c r="W1752" s="10"/>
      <c r="X1752" s="20"/>
      <c r="Y1752" s="20"/>
      <c r="Z1752" s="20"/>
      <c r="AA1752" s="20"/>
      <c r="AB1752" s="20"/>
      <c r="AC1752" s="20"/>
      <c r="AD1752" s="20"/>
      <c r="AE1752" s="20"/>
      <c r="AG1752" s="9"/>
      <c r="AH1752" s="9"/>
      <c r="AI1752" s="10"/>
      <c r="AJ1752" s="20"/>
      <c r="AK1752" s="20"/>
      <c r="AL1752" s="20"/>
      <c r="AM1752" s="20"/>
      <c r="AN1752" s="20"/>
      <c r="AO1752" s="20"/>
      <c r="AP1752" s="20"/>
      <c r="AQ1752" s="20"/>
      <c r="AS1752" s="9"/>
      <c r="AT1752" s="9"/>
      <c r="AU1752" s="10"/>
      <c r="AV1752" s="20"/>
      <c r="AW1752" s="20"/>
      <c r="AX1752" s="20"/>
      <c r="AY1752" s="20"/>
      <c r="AZ1752" s="20"/>
      <c r="BA1752" s="20"/>
      <c r="BB1752" s="20"/>
      <c r="BC1752" s="20"/>
      <c r="BE1752" s="20">
        <v>0.59682377049180324</v>
      </c>
      <c r="BF1752" s="9">
        <v>73.5</v>
      </c>
      <c r="BG1752" s="9">
        <v>71.559558116528706</v>
      </c>
      <c r="BH1752" s="9">
        <v>71.029439461630403</v>
      </c>
      <c r="BI1752" s="9">
        <v>62.882648574095903</v>
      </c>
      <c r="BJ1752" s="9">
        <v>72.45323674237828</v>
      </c>
      <c r="BK1752" s="9">
        <v>71.204621398608936</v>
      </c>
      <c r="BL1752" s="9">
        <v>70.280818416965957</v>
      </c>
      <c r="BM1752" s="9">
        <f ca="1"/>
        <v>70.142176534613299</v>
      </c>
      <c r="BN1752" s="9">
        <v>72.925518410940214</v>
      </c>
    </row>
    <row r="1753" spans="1:66" x14ac:dyDescent="0.25">
      <c r="A1753" s="6">
        <v>74.099999999999994</v>
      </c>
      <c r="B1753" s="7" t="b">
        <v>1</v>
      </c>
      <c r="U1753" s="9"/>
      <c r="V1753" s="9"/>
      <c r="W1753" s="10"/>
      <c r="X1753" s="20"/>
      <c r="Y1753" s="20"/>
      <c r="Z1753" s="20"/>
      <c r="AA1753" s="20"/>
      <c r="AB1753" s="20"/>
      <c r="AC1753" s="20"/>
      <c r="AD1753" s="20"/>
      <c r="AE1753" s="20"/>
      <c r="AG1753" s="9"/>
      <c r="AH1753" s="9"/>
      <c r="AI1753" s="10"/>
      <c r="AJ1753" s="20"/>
      <c r="AK1753" s="20"/>
      <c r="AL1753" s="20"/>
      <c r="AM1753" s="20"/>
      <c r="AN1753" s="20"/>
      <c r="AO1753" s="20"/>
      <c r="AP1753" s="20"/>
      <c r="AQ1753" s="20"/>
      <c r="AS1753" s="9"/>
      <c r="AT1753" s="9"/>
      <c r="AU1753" s="10"/>
      <c r="AV1753" s="20"/>
      <c r="AW1753" s="20"/>
      <c r="AX1753" s="20"/>
      <c r="AY1753" s="20"/>
      <c r="AZ1753" s="20"/>
      <c r="BA1753" s="20"/>
      <c r="BB1753" s="20"/>
      <c r="BC1753" s="20"/>
      <c r="BE1753" s="20">
        <v>0.59716530054644812</v>
      </c>
      <c r="BF1753" s="9">
        <v>73.5</v>
      </c>
      <c r="BG1753" s="9">
        <v>71.567960989171382</v>
      </c>
      <c r="BH1753" s="9">
        <v>71.038656221565972</v>
      </c>
      <c r="BI1753" s="9">
        <v>62.941313773957795</v>
      </c>
      <c r="BJ1753" s="9">
        <v>72.460653559948412</v>
      </c>
      <c r="BK1753" s="9">
        <v>71.213559310997383</v>
      </c>
      <c r="BL1753" s="9">
        <v>70.290554797773638</v>
      </c>
      <c r="BM1753" s="9">
        <f ca="1"/>
        <v>70.149504656121522</v>
      </c>
      <c r="BN1753" s="9">
        <v>72.934494871750729</v>
      </c>
    </row>
    <row r="1754" spans="1:66" x14ac:dyDescent="0.25">
      <c r="A1754" s="6">
        <v>73.900000000000006</v>
      </c>
      <c r="B1754" s="7" t="b">
        <v>1</v>
      </c>
      <c r="U1754" s="9"/>
      <c r="V1754" s="9"/>
      <c r="W1754" s="10"/>
      <c r="X1754" s="20"/>
      <c r="Y1754" s="20"/>
      <c r="Z1754" s="20"/>
      <c r="AA1754" s="20"/>
      <c r="AB1754" s="20"/>
      <c r="AC1754" s="20"/>
      <c r="AD1754" s="20"/>
      <c r="AE1754" s="20"/>
      <c r="AG1754" s="9"/>
      <c r="AH1754" s="9"/>
      <c r="AI1754" s="10"/>
      <c r="AJ1754" s="20"/>
      <c r="AK1754" s="20"/>
      <c r="AL1754" s="20"/>
      <c r="AM1754" s="20"/>
      <c r="AN1754" s="20"/>
      <c r="AO1754" s="20"/>
      <c r="AP1754" s="20"/>
      <c r="AQ1754" s="20"/>
      <c r="AS1754" s="9"/>
      <c r="AT1754" s="9"/>
      <c r="AU1754" s="10"/>
      <c r="AV1754" s="20"/>
      <c r="AW1754" s="20"/>
      <c r="AX1754" s="20"/>
      <c r="AY1754" s="20"/>
      <c r="AZ1754" s="20"/>
      <c r="BA1754" s="20"/>
      <c r="BB1754" s="20"/>
      <c r="BC1754" s="20"/>
      <c r="BE1754" s="20">
        <v>0.59750683060109289</v>
      </c>
      <c r="BF1754" s="9">
        <v>73.5</v>
      </c>
      <c r="BG1754" s="9">
        <v>71.576365686133798</v>
      </c>
      <c r="BH1754" s="9">
        <v>71.04787617887537</v>
      </c>
      <c r="BI1754" s="9">
        <v>63.000028732264859</v>
      </c>
      <c r="BJ1754" s="9">
        <v>72.468070508926047</v>
      </c>
      <c r="BK1754" s="9">
        <v>71.222499910290622</v>
      </c>
      <c r="BL1754" s="9">
        <v>70.300288394769609</v>
      </c>
      <c r="BM1754" s="9">
        <f ca="1"/>
        <v>70.156833486994557</v>
      </c>
      <c r="BN1754" s="9">
        <v>72.943471296857822</v>
      </c>
    </row>
    <row r="1755" spans="1:66" x14ac:dyDescent="0.25">
      <c r="A1755" s="6">
        <v>73.599999999999994</v>
      </c>
      <c r="B1755" s="7" t="b">
        <v>1</v>
      </c>
      <c r="U1755" s="9"/>
      <c r="V1755" s="9"/>
      <c r="W1755" s="10"/>
      <c r="X1755" s="20"/>
      <c r="Y1755" s="20"/>
      <c r="Z1755" s="20"/>
      <c r="AA1755" s="20"/>
      <c r="AB1755" s="20"/>
      <c r="AC1755" s="20"/>
      <c r="AD1755" s="20"/>
      <c r="AE1755" s="20"/>
      <c r="AG1755" s="9"/>
      <c r="AH1755" s="9"/>
      <c r="AI1755" s="10"/>
      <c r="AJ1755" s="20"/>
      <c r="AK1755" s="20"/>
      <c r="AL1755" s="20"/>
      <c r="AM1755" s="20"/>
      <c r="AN1755" s="20"/>
      <c r="AO1755" s="20"/>
      <c r="AP1755" s="20"/>
      <c r="AQ1755" s="20"/>
      <c r="AS1755" s="9"/>
      <c r="AT1755" s="9"/>
      <c r="AU1755" s="10"/>
      <c r="AV1755" s="20"/>
      <c r="AW1755" s="20"/>
      <c r="AX1755" s="20"/>
      <c r="AY1755" s="20"/>
      <c r="AZ1755" s="20"/>
      <c r="BA1755" s="20"/>
      <c r="BB1755" s="20"/>
      <c r="BC1755" s="20"/>
      <c r="BE1755" s="20">
        <v>0.59784836065573765</v>
      </c>
      <c r="BF1755" s="9">
        <v>73.5</v>
      </c>
      <c r="BG1755" s="9">
        <v>71.584772214756569</v>
      </c>
      <c r="BH1755" s="9">
        <v>71.057099342547261</v>
      </c>
      <c r="BI1755" s="9">
        <v>63.058793533496683</v>
      </c>
      <c r="BJ1755" s="9">
        <v>72.475487595168076</v>
      </c>
      <c r="BK1755" s="9">
        <v>71.231443204807519</v>
      </c>
      <c r="BL1755" s="9">
        <v>70.310019210340357</v>
      </c>
      <c r="BM1755" s="9">
        <f ca="1"/>
        <v>70.16416303217521</v>
      </c>
      <c r="BN1755" s="9">
        <v>72.952447691144727</v>
      </c>
    </row>
    <row r="1756" spans="1:66" x14ac:dyDescent="0.25">
      <c r="A1756" s="6">
        <v>73.3</v>
      </c>
      <c r="B1756" s="7" t="b">
        <v>1</v>
      </c>
      <c r="U1756" s="9"/>
      <c r="V1756" s="9"/>
      <c r="W1756" s="10"/>
      <c r="X1756" s="20"/>
      <c r="Y1756" s="20"/>
      <c r="Z1756" s="20"/>
      <c r="AA1756" s="20"/>
      <c r="AB1756" s="20"/>
      <c r="AC1756" s="20"/>
      <c r="AD1756" s="20"/>
      <c r="AE1756" s="20"/>
      <c r="AG1756" s="9"/>
      <c r="AH1756" s="9"/>
      <c r="AI1756" s="10"/>
      <c r="AJ1756" s="20"/>
      <c r="AK1756" s="20"/>
      <c r="AL1756" s="20"/>
      <c r="AM1756" s="20"/>
      <c r="AN1756" s="20"/>
      <c r="AO1756" s="20"/>
      <c r="AP1756" s="20"/>
      <c r="AQ1756" s="20"/>
      <c r="AS1756" s="9"/>
      <c r="AT1756" s="9"/>
      <c r="AU1756" s="10"/>
      <c r="AV1756" s="20"/>
      <c r="AW1756" s="20"/>
      <c r="AX1756" s="20"/>
      <c r="AY1756" s="20"/>
      <c r="AZ1756" s="20"/>
      <c r="BA1756" s="20"/>
      <c r="BB1756" s="20"/>
      <c r="BC1756" s="20"/>
      <c r="BE1756" s="20">
        <v>0.59818989071038253</v>
      </c>
      <c r="BF1756" s="9">
        <v>73.5</v>
      </c>
      <c r="BG1756" s="9">
        <v>71.593180582390829</v>
      </c>
      <c r="BH1756" s="9">
        <v>71.066325721586381</v>
      </c>
      <c r="BI1756" s="9">
        <v>63.117608262348149</v>
      </c>
      <c r="BJ1756" s="9">
        <v>72.482904824535751</v>
      </c>
      <c r="BK1756" s="9">
        <v>71.240389202880891</v>
      </c>
      <c r="BL1756" s="9">
        <v>70.319747246868928</v>
      </c>
      <c r="BM1756" s="9">
        <f ca="1"/>
        <v>70.171493296611288</v>
      </c>
      <c r="BN1756" s="9">
        <v>72.961424059497602</v>
      </c>
    </row>
    <row r="1757" spans="1:66" x14ac:dyDescent="0.25">
      <c r="A1757" s="6">
        <v>72.8</v>
      </c>
      <c r="B1757" s="7" t="b">
        <v>1</v>
      </c>
      <c r="U1757" s="9"/>
      <c r="V1757" s="9"/>
      <c r="W1757" s="10"/>
      <c r="X1757" s="20"/>
      <c r="Y1757" s="20"/>
      <c r="Z1757" s="20"/>
      <c r="AA1757" s="20"/>
      <c r="AB1757" s="20"/>
      <c r="AC1757" s="20"/>
      <c r="AD1757" s="20"/>
      <c r="AE1757" s="20"/>
      <c r="AG1757" s="9"/>
      <c r="AH1757" s="9"/>
      <c r="AI1757" s="10"/>
      <c r="AJ1757" s="20"/>
      <c r="AK1757" s="20"/>
      <c r="AL1757" s="20"/>
      <c r="AM1757" s="20"/>
      <c r="AN1757" s="20"/>
      <c r="AO1757" s="20"/>
      <c r="AP1757" s="20"/>
      <c r="AQ1757" s="20"/>
      <c r="AS1757" s="9"/>
      <c r="AT1757" s="9"/>
      <c r="AU1757" s="10"/>
      <c r="AV1757" s="20"/>
      <c r="AW1757" s="20"/>
      <c r="AX1757" s="20"/>
      <c r="AY1757" s="20"/>
      <c r="AZ1757" s="20"/>
      <c r="BA1757" s="20"/>
      <c r="BB1757" s="20"/>
      <c r="BC1757" s="20"/>
      <c r="BE1757" s="20">
        <v>0.5985314207650273</v>
      </c>
      <c r="BF1757" s="9">
        <v>73.5</v>
      </c>
      <c r="BG1757" s="9">
        <v>71.601590796398241</v>
      </c>
      <c r="BH1757" s="9">
        <v>71.075555325013795</v>
      </c>
      <c r="BI1757" s="9">
        <v>63.176473003730145</v>
      </c>
      <c r="BJ1757" s="9">
        <v>72.490322202894802</v>
      </c>
      <c r="BK1757" s="9">
        <v>71.249337912857527</v>
      </c>
      <c r="BL1757" s="9">
        <v>70.329472506734987</v>
      </c>
      <c r="BM1757" s="9">
        <f ca="1"/>
        <v>70.178824285255786</v>
      </c>
      <c r="BN1757" s="9">
        <v>72.97040040680551</v>
      </c>
    </row>
    <row r="1758" spans="1:66" x14ac:dyDescent="0.25">
      <c r="A1758" s="6">
        <v>72.3</v>
      </c>
      <c r="B1758" s="7" t="b">
        <v>1</v>
      </c>
      <c r="U1758" s="9"/>
      <c r="V1758" s="9"/>
      <c r="W1758" s="10"/>
      <c r="X1758" s="20"/>
      <c r="Y1758" s="20"/>
      <c r="Z1758" s="20"/>
      <c r="AA1758" s="20"/>
      <c r="AB1758" s="20"/>
      <c r="AC1758" s="20"/>
      <c r="AD1758" s="20"/>
      <c r="AE1758" s="20"/>
      <c r="AG1758" s="9"/>
      <c r="AH1758" s="9"/>
      <c r="AI1758" s="10"/>
      <c r="AJ1758" s="20"/>
      <c r="AK1758" s="20"/>
      <c r="AL1758" s="20"/>
      <c r="AM1758" s="20"/>
      <c r="AN1758" s="20"/>
      <c r="AO1758" s="20"/>
      <c r="AP1758" s="20"/>
      <c r="AQ1758" s="20"/>
      <c r="AS1758" s="9"/>
      <c r="AT1758" s="9"/>
      <c r="AU1758" s="10"/>
      <c r="AV1758" s="20"/>
      <c r="AW1758" s="20"/>
      <c r="AX1758" s="20"/>
      <c r="AY1758" s="20"/>
      <c r="AZ1758" s="20"/>
      <c r="BA1758" s="20"/>
      <c r="BB1758" s="20"/>
      <c r="BC1758" s="20"/>
      <c r="BE1758" s="20">
        <v>0.59887295081967218</v>
      </c>
      <c r="BF1758" s="9">
        <v>73.5</v>
      </c>
      <c r="BG1758" s="9">
        <v>71.610002864151113</v>
      </c>
      <c r="BH1758" s="9">
        <v>71.084788161866598</v>
      </c>
      <c r="BI1758" s="9">
        <v>63.235387842770457</v>
      </c>
      <c r="BJ1758" s="9">
        <v>72.49773973611552</v>
      </c>
      <c r="BK1758" s="9">
        <v>71.258289343098255</v>
      </c>
      <c r="BL1758" s="9">
        <v>70.339194992314788</v>
      </c>
      <c r="BM1758" s="9">
        <f ca="1"/>
        <v>70.186156003066799</v>
      </c>
      <c r="BN1758" s="9">
        <v>72.979376737960536</v>
      </c>
    </row>
    <row r="1759" spans="1:66" x14ac:dyDescent="0.25">
      <c r="A1759" s="6">
        <v>71.8</v>
      </c>
      <c r="B1759" s="7" t="b">
        <v>1</v>
      </c>
      <c r="U1759" s="9"/>
      <c r="V1759" s="9"/>
      <c r="W1759" s="10"/>
      <c r="X1759" s="20"/>
      <c r="Y1759" s="20"/>
      <c r="Z1759" s="20"/>
      <c r="AA1759" s="20"/>
      <c r="AB1759" s="20"/>
      <c r="AC1759" s="20"/>
      <c r="AD1759" s="20"/>
      <c r="AE1759" s="20"/>
      <c r="AG1759" s="9"/>
      <c r="AH1759" s="9"/>
      <c r="AI1759" s="10"/>
      <c r="AJ1759" s="20"/>
      <c r="AK1759" s="20"/>
      <c r="AL1759" s="20"/>
      <c r="AM1759" s="20"/>
      <c r="AN1759" s="20"/>
      <c r="AO1759" s="20"/>
      <c r="AP1759" s="20"/>
      <c r="AQ1759" s="20"/>
      <c r="AS1759" s="9"/>
      <c r="AT1759" s="9"/>
      <c r="AU1759" s="10"/>
      <c r="AV1759" s="20"/>
      <c r="AW1759" s="20"/>
      <c r="AX1759" s="20"/>
      <c r="AY1759" s="20"/>
      <c r="AZ1759" s="20"/>
      <c r="BA1759" s="20"/>
      <c r="BB1759" s="20"/>
      <c r="BC1759" s="20"/>
      <c r="BE1759" s="20">
        <v>0.59921448087431695</v>
      </c>
      <c r="BF1759" s="9">
        <v>73.5</v>
      </c>
      <c r="BG1759" s="9">
        <v>71.618416793032395</v>
      </c>
      <c r="BH1759" s="9">
        <v>71.094024241198397</v>
      </c>
      <c r="BI1759" s="9">
        <v>63.294352864814286</v>
      </c>
      <c r="BJ1759" s="9">
        <v>72.505157430072686</v>
      </c>
      <c r="BK1759" s="9">
        <v>71.267243501978029</v>
      </c>
      <c r="BL1759" s="9">
        <v>70.34891470598123</v>
      </c>
      <c r="BM1759" s="9">
        <f ca="1"/>
        <v>70.193488455007625</v>
      </c>
      <c r="BN1759" s="9">
        <v>72.988353057857751</v>
      </c>
    </row>
    <row r="1760" spans="1:66" x14ac:dyDescent="0.25">
      <c r="A1760" s="6">
        <v>71.400000000000006</v>
      </c>
      <c r="B1760" s="7" t="b">
        <v>1</v>
      </c>
      <c r="U1760" s="9"/>
      <c r="V1760" s="9"/>
      <c r="W1760" s="10"/>
      <c r="X1760" s="20"/>
      <c r="Y1760" s="20"/>
      <c r="Z1760" s="20"/>
      <c r="AA1760" s="20"/>
      <c r="AB1760" s="20"/>
      <c r="AC1760" s="20"/>
      <c r="AD1760" s="20"/>
      <c r="AE1760" s="20"/>
      <c r="AG1760" s="9"/>
      <c r="AH1760" s="9"/>
      <c r="AI1760" s="10"/>
      <c r="AJ1760" s="20"/>
      <c r="AK1760" s="20"/>
      <c r="AL1760" s="20"/>
      <c r="AM1760" s="20"/>
      <c r="AN1760" s="20"/>
      <c r="AO1760" s="20"/>
      <c r="AP1760" s="20"/>
      <c r="AQ1760" s="20"/>
      <c r="AS1760" s="9"/>
      <c r="AT1760" s="9"/>
      <c r="AU1760" s="10"/>
      <c r="AV1760" s="20"/>
      <c r="AW1760" s="20"/>
      <c r="AX1760" s="20"/>
      <c r="AY1760" s="20"/>
      <c r="AZ1760" s="20"/>
      <c r="BA1760" s="20"/>
      <c r="BB1760" s="20"/>
      <c r="BC1760" s="20"/>
      <c r="BE1760" s="20">
        <v>0.59955601092896171</v>
      </c>
      <c r="BF1760" s="9">
        <v>73.5</v>
      </c>
      <c r="BG1760" s="9">
        <v>71.626832590435768</v>
      </c>
      <c r="BH1760" s="9">
        <v>71.103263572079072</v>
      </c>
      <c r="BI1760" s="9">
        <v>63.353368155425201</v>
      </c>
      <c r="BJ1760" s="9">
        <v>72.512575290645628</v>
      </c>
      <c r="BK1760" s="9">
        <v>71.276200397885972</v>
      </c>
      <c r="BL1760" s="9">
        <v>70.358631650103774</v>
      </c>
      <c r="BM1760" s="9">
        <f ca="1"/>
        <v>70.200821646046776</v>
      </c>
      <c r="BN1760" s="9">
        <v>72.997329371395281</v>
      </c>
    </row>
    <row r="1761" spans="1:66" x14ac:dyDescent="0.25">
      <c r="A1761" s="6">
        <v>71</v>
      </c>
      <c r="B1761" s="7" t="b">
        <v>1</v>
      </c>
      <c r="U1761" s="9"/>
      <c r="V1761" s="9"/>
      <c r="W1761" s="10"/>
      <c r="X1761" s="20"/>
      <c r="Y1761" s="20"/>
      <c r="Z1761" s="20"/>
      <c r="AA1761" s="20"/>
      <c r="AB1761" s="20"/>
      <c r="AC1761" s="20"/>
      <c r="AD1761" s="20"/>
      <c r="AE1761" s="20"/>
      <c r="AG1761" s="9"/>
      <c r="AH1761" s="9"/>
      <c r="AI1761" s="10"/>
      <c r="AJ1761" s="20"/>
      <c r="AK1761" s="20"/>
      <c r="AL1761" s="20"/>
      <c r="AM1761" s="20"/>
      <c r="AN1761" s="20"/>
      <c r="AO1761" s="20"/>
      <c r="AP1761" s="20"/>
      <c r="AQ1761" s="20"/>
      <c r="AS1761" s="9"/>
      <c r="AT1761" s="9"/>
      <c r="AU1761" s="10"/>
      <c r="AV1761" s="20"/>
      <c r="AW1761" s="20"/>
      <c r="AX1761" s="20"/>
      <c r="AY1761" s="20"/>
      <c r="AZ1761" s="20"/>
      <c r="BA1761" s="20"/>
      <c r="BB1761" s="20"/>
      <c r="BC1761" s="20"/>
      <c r="BE1761" s="20">
        <v>0.59989754098360659</v>
      </c>
      <c r="BF1761" s="9">
        <v>73.5</v>
      </c>
      <c r="BG1761" s="9">
        <v>71.635250263765656</v>
      </c>
      <c r="BH1761" s="9">
        <v>71.112506163594958</v>
      </c>
      <c r="BI1761" s="9">
        <v>63.412433800385756</v>
      </c>
      <c r="BJ1761" s="9">
        <v>72.519993323718339</v>
      </c>
      <c r="BK1761" s="9">
        <v>71.285160039225389</v>
      </c>
      <c r="BL1761" s="9">
        <v>70.368345827048557</v>
      </c>
      <c r="BM1761" s="9">
        <f ca="1"/>
        <v>70.208155581157996</v>
      </c>
      <c r="BN1761" s="9">
        <v>73.006305683474295</v>
      </c>
    </row>
    <row r="1762" spans="1:66" x14ac:dyDescent="0.25">
      <c r="A1762" s="6">
        <v>77</v>
      </c>
      <c r="B1762" s="7" t="b">
        <v>1</v>
      </c>
      <c r="U1762" s="9"/>
      <c r="V1762" s="9"/>
      <c r="W1762" s="10"/>
      <c r="X1762" s="20"/>
      <c r="Y1762" s="20"/>
      <c r="Z1762" s="20"/>
      <c r="AA1762" s="20"/>
      <c r="AB1762" s="20"/>
      <c r="AC1762" s="20"/>
      <c r="AD1762" s="20"/>
      <c r="AE1762" s="20"/>
      <c r="AG1762" s="9"/>
      <c r="AH1762" s="9"/>
      <c r="AI1762" s="10"/>
      <c r="AJ1762" s="20"/>
      <c r="AK1762" s="20"/>
      <c r="AL1762" s="20"/>
      <c r="AM1762" s="20"/>
      <c r="AN1762" s="20"/>
      <c r="AO1762" s="20"/>
      <c r="AP1762" s="20"/>
      <c r="AQ1762" s="20"/>
      <c r="AS1762" s="9"/>
      <c r="AT1762" s="9"/>
      <c r="AU1762" s="10"/>
      <c r="AV1762" s="20"/>
      <c r="AW1762" s="20"/>
      <c r="AX1762" s="20"/>
      <c r="AY1762" s="20"/>
      <c r="AZ1762" s="20"/>
      <c r="BA1762" s="20"/>
      <c r="BB1762" s="20"/>
      <c r="BC1762" s="20"/>
      <c r="BE1762" s="20">
        <v>0.60023907103825136</v>
      </c>
      <c r="BF1762" s="9">
        <v>73.5</v>
      </c>
      <c r="BG1762" s="9">
        <v>71.64366982043731</v>
      </c>
      <c r="BH1762" s="9">
        <v>71.121752024848945</v>
      </c>
      <c r="BI1762" s="9">
        <v>63.471549885698252</v>
      </c>
      <c r="BJ1762" s="9">
        <v>72.527411535179439</v>
      </c>
      <c r="BK1762" s="9">
        <v>71.294122434413921</v>
      </c>
      <c r="BL1762" s="9">
        <v>70.378057239178318</v>
      </c>
      <c r="BM1762" s="9">
        <f ca="1"/>
        <v>70.21549026532027</v>
      </c>
      <c r="BN1762" s="9">
        <v>73.015281998999001</v>
      </c>
    </row>
    <row r="1763" spans="1:66" x14ac:dyDescent="0.25">
      <c r="A1763" s="6">
        <v>72</v>
      </c>
      <c r="B1763" s="7" t="b">
        <v>1</v>
      </c>
      <c r="U1763" s="9"/>
      <c r="V1763" s="9"/>
      <c r="W1763" s="10"/>
      <c r="X1763" s="20"/>
      <c r="Y1763" s="20"/>
      <c r="Z1763" s="20"/>
      <c r="AA1763" s="20"/>
      <c r="AB1763" s="20"/>
      <c r="AC1763" s="20"/>
      <c r="AD1763" s="20"/>
      <c r="AE1763" s="20"/>
      <c r="AG1763" s="9"/>
      <c r="AH1763" s="9"/>
      <c r="AI1763" s="10"/>
      <c r="AJ1763" s="20"/>
      <c r="AK1763" s="20"/>
      <c r="AL1763" s="20"/>
      <c r="AM1763" s="20"/>
      <c r="AN1763" s="20"/>
      <c r="AO1763" s="20"/>
      <c r="AP1763" s="20"/>
      <c r="AQ1763" s="20"/>
      <c r="AS1763" s="9"/>
      <c r="AT1763" s="9"/>
      <c r="AU1763" s="10"/>
      <c r="AV1763" s="20"/>
      <c r="AW1763" s="20"/>
      <c r="AX1763" s="20"/>
      <c r="AY1763" s="20"/>
      <c r="AZ1763" s="20"/>
      <c r="BA1763" s="20"/>
      <c r="BB1763" s="20"/>
      <c r="BC1763" s="20"/>
      <c r="BE1763" s="20">
        <v>0.60058060109289613</v>
      </c>
      <c r="BF1763" s="9">
        <v>73.5</v>
      </c>
      <c r="BG1763" s="9">
        <v>71.652091267876841</v>
      </c>
      <c r="BH1763" s="9">
        <v>71.131001164960352</v>
      </c>
      <c r="BI1763" s="9">
        <v>63.530716497585544</v>
      </c>
      <c r="BJ1763" s="9">
        <v>72.534829930922228</v>
      </c>
      <c r="BK1763" s="9">
        <v>71.303087591883539</v>
      </c>
      <c r="BL1763" s="9">
        <v>70.387765888852471</v>
      </c>
      <c r="BM1763" s="9">
        <f ca="1"/>
        <v>70.222825703517927</v>
      </c>
      <c r="BN1763" s="9">
        <v>73.024258322876804</v>
      </c>
    </row>
    <row r="1764" spans="1:66" x14ac:dyDescent="0.25">
      <c r="A1764" s="6">
        <v>69.900000000000006</v>
      </c>
      <c r="B1764" s="7" t="b">
        <v>1</v>
      </c>
      <c r="U1764" s="9"/>
      <c r="V1764" s="9"/>
      <c r="W1764" s="10"/>
      <c r="X1764" s="20"/>
      <c r="Y1764" s="20"/>
      <c r="Z1764" s="20"/>
      <c r="AA1764" s="20"/>
      <c r="AB1764" s="20"/>
      <c r="AC1764" s="20"/>
      <c r="AD1764" s="20"/>
      <c r="AE1764" s="20"/>
      <c r="AG1764" s="9"/>
      <c r="AH1764" s="9"/>
      <c r="AI1764" s="10"/>
      <c r="AJ1764" s="20"/>
      <c r="AK1764" s="20"/>
      <c r="AL1764" s="20"/>
      <c r="AM1764" s="20"/>
      <c r="AN1764" s="20"/>
      <c r="AO1764" s="20"/>
      <c r="AP1764" s="20"/>
      <c r="AQ1764" s="20"/>
      <c r="AS1764" s="9"/>
      <c r="AT1764" s="9"/>
      <c r="AU1764" s="10"/>
      <c r="AV1764" s="20"/>
      <c r="AW1764" s="20"/>
      <c r="AX1764" s="20"/>
      <c r="AY1764" s="20"/>
      <c r="AZ1764" s="20"/>
      <c r="BA1764" s="20"/>
      <c r="BB1764" s="20"/>
      <c r="BC1764" s="20"/>
      <c r="BE1764" s="20">
        <v>0.60092213114754101</v>
      </c>
      <c r="BF1764" s="9">
        <v>73.5</v>
      </c>
      <c r="BG1764" s="9">
        <v>71.660514613521286</v>
      </c>
      <c r="BH1764" s="9">
        <v>71.14025359306541</v>
      </c>
      <c r="BI1764" s="9">
        <v>63.589933722491757</v>
      </c>
      <c r="BJ1764" s="9">
        <v>72.542248516844722</v>
      </c>
      <c r="BK1764" s="9">
        <v>71.312055520080662</v>
      </c>
      <c r="BL1764" s="9">
        <v>70.397471778427061</v>
      </c>
      <c r="BM1764" s="9">
        <f ca="1"/>
        <v>70.230161900740583</v>
      </c>
      <c r="BN1764" s="9">
        <v>73.033234660018138</v>
      </c>
    </row>
    <row r="1765" spans="1:66" x14ac:dyDescent="0.25">
      <c r="A1765" s="6">
        <v>69.5</v>
      </c>
      <c r="B1765" s="7" t="b">
        <v>1</v>
      </c>
      <c r="U1765" s="9"/>
      <c r="V1765" s="9"/>
      <c r="W1765" s="10"/>
      <c r="X1765" s="20"/>
      <c r="Y1765" s="20"/>
      <c r="Z1765" s="20"/>
      <c r="AA1765" s="20"/>
      <c r="AB1765" s="20"/>
      <c r="AC1765" s="20"/>
      <c r="AD1765" s="20"/>
      <c r="AE1765" s="20"/>
      <c r="AG1765" s="9"/>
      <c r="AH1765" s="9"/>
      <c r="AI1765" s="10"/>
      <c r="AJ1765" s="20"/>
      <c r="AK1765" s="20"/>
      <c r="AL1765" s="20"/>
      <c r="AM1765" s="20"/>
      <c r="AN1765" s="20"/>
      <c r="AO1765" s="20"/>
      <c r="AP1765" s="20"/>
      <c r="AQ1765" s="20"/>
      <c r="AS1765" s="9"/>
      <c r="AT1765" s="9"/>
      <c r="AU1765" s="10"/>
      <c r="AV1765" s="20"/>
      <c r="AW1765" s="20"/>
      <c r="AX1765" s="20"/>
      <c r="AY1765" s="20"/>
      <c r="AZ1765" s="20"/>
      <c r="BA1765" s="20"/>
      <c r="BB1765" s="20"/>
      <c r="BC1765" s="20"/>
      <c r="BE1765" s="20">
        <v>0.60126366120218577</v>
      </c>
      <c r="BF1765" s="9">
        <v>73.5</v>
      </c>
      <c r="BG1765" s="9">
        <v>71.668939864818654</v>
      </c>
      <c r="BH1765" s="9">
        <v>71.149509318316845</v>
      </c>
      <c r="BI1765" s="9">
        <v>63.649201647083004</v>
      </c>
      <c r="BJ1765" s="9">
        <v>72.549667298849684</v>
      </c>
      <c r="BK1765" s="9">
        <v>71.321026227466106</v>
      </c>
      <c r="BL1765" s="9">
        <v>70.407174910254753</v>
      </c>
      <c r="BM1765" s="9">
        <f ca="1"/>
        <v>70.237498861983241</v>
      </c>
      <c r="BN1765" s="9">
        <v>73.042211015336676</v>
      </c>
    </row>
    <row r="1766" spans="1:66" x14ac:dyDescent="0.25">
      <c r="A1766" s="6">
        <v>69</v>
      </c>
      <c r="B1766" s="7" t="b">
        <v>1</v>
      </c>
      <c r="U1766" s="9"/>
      <c r="V1766" s="9"/>
      <c r="W1766" s="10"/>
      <c r="X1766" s="20"/>
      <c r="Y1766" s="20"/>
      <c r="Z1766" s="20"/>
      <c r="AA1766" s="20"/>
      <c r="AB1766" s="20"/>
      <c r="AC1766" s="20"/>
      <c r="AD1766" s="20"/>
      <c r="AE1766" s="20"/>
      <c r="AG1766" s="9"/>
      <c r="AH1766" s="9"/>
      <c r="AI1766" s="10"/>
      <c r="AJ1766" s="20"/>
      <c r="AK1766" s="20"/>
      <c r="AL1766" s="20"/>
      <c r="AM1766" s="20"/>
      <c r="AN1766" s="20"/>
      <c r="AO1766" s="20"/>
      <c r="AP1766" s="20"/>
      <c r="AQ1766" s="20"/>
      <c r="AS1766" s="9"/>
      <c r="AT1766" s="9"/>
      <c r="AU1766" s="10"/>
      <c r="AV1766" s="20"/>
      <c r="AW1766" s="20"/>
      <c r="AX1766" s="20"/>
      <c r="AY1766" s="20"/>
      <c r="AZ1766" s="20"/>
      <c r="BA1766" s="20"/>
      <c r="BB1766" s="20"/>
      <c r="BC1766" s="20"/>
      <c r="BE1766" s="20">
        <v>0.60160519125683065</v>
      </c>
      <c r="BF1766" s="9">
        <v>73.5</v>
      </c>
      <c r="BG1766" s="9">
        <v>71.677367029227952</v>
      </c>
      <c r="BH1766" s="9">
        <v>71.158768349884184</v>
      </c>
      <c r="BI1766" s="9">
        <v>63.708520358248251</v>
      </c>
      <c r="BJ1766" s="9">
        <v>72.557086282844693</v>
      </c>
      <c r="BK1766" s="9">
        <v>71.329999722515311</v>
      </c>
      <c r="BL1766" s="9">
        <v>70.416875286684913</v>
      </c>
      <c r="BM1766" s="9">
        <f ca="1"/>
        <v>70.244836592246301</v>
      </c>
      <c r="BN1766" s="9">
        <v>73.051187393749245</v>
      </c>
    </row>
    <row r="1767" spans="1:66" x14ac:dyDescent="0.25">
      <c r="A1767" s="6">
        <v>68.599999999999994</v>
      </c>
      <c r="B1767" s="7" t="b">
        <v>1</v>
      </c>
      <c r="U1767" s="9"/>
      <c r="V1767" s="9"/>
      <c r="W1767" s="10"/>
      <c r="X1767" s="20"/>
      <c r="Y1767" s="20"/>
      <c r="Z1767" s="20"/>
      <c r="AA1767" s="20"/>
      <c r="AB1767" s="20"/>
      <c r="AC1767" s="20"/>
      <c r="AD1767" s="20"/>
      <c r="AE1767" s="20"/>
      <c r="AG1767" s="9"/>
      <c r="AH1767" s="9"/>
      <c r="AI1767" s="10"/>
      <c r="AJ1767" s="20"/>
      <c r="AK1767" s="20"/>
      <c r="AL1767" s="20"/>
      <c r="AM1767" s="20"/>
      <c r="AN1767" s="20"/>
      <c r="AO1767" s="20"/>
      <c r="AP1767" s="20"/>
      <c r="AQ1767" s="20"/>
      <c r="AS1767" s="9"/>
      <c r="AT1767" s="9"/>
      <c r="AU1767" s="10"/>
      <c r="AV1767" s="20"/>
      <c r="AW1767" s="20"/>
      <c r="AX1767" s="20"/>
      <c r="AY1767" s="20"/>
      <c r="AZ1767" s="20"/>
      <c r="BA1767" s="20"/>
      <c r="BB1767" s="20"/>
      <c r="BC1767" s="20"/>
      <c r="BE1767" s="20">
        <v>0.60194672131147542</v>
      </c>
      <c r="BF1767" s="9">
        <v>73.5</v>
      </c>
      <c r="BG1767" s="9">
        <v>71.685796114219286</v>
      </c>
      <c r="BH1767" s="9">
        <v>71.168030696953977</v>
      </c>
      <c r="BI1767" s="9">
        <v>63.767889943099959</v>
      </c>
      <c r="BJ1767" s="9">
        <v>72.564505474742134</v>
      </c>
      <c r="BK1767" s="9">
        <v>71.338976013718238</v>
      </c>
      <c r="BL1767" s="9">
        <v>70.426572910063555</v>
      </c>
      <c r="BM1767" s="9">
        <f ca="1"/>
        <v>70.252175096535538</v>
      </c>
      <c r="BN1767" s="9">
        <v>73.060163800175857</v>
      </c>
    </row>
    <row r="1768" spans="1:66" x14ac:dyDescent="0.25">
      <c r="A1768" s="6">
        <v>57.6</v>
      </c>
      <c r="B1768" s="7" t="b">
        <v>1</v>
      </c>
      <c r="U1768" s="9"/>
      <c r="V1768" s="9"/>
      <c r="W1768" s="10"/>
      <c r="X1768" s="20"/>
      <c r="Y1768" s="20"/>
      <c r="Z1768" s="20"/>
      <c r="AA1768" s="20"/>
      <c r="AB1768" s="20"/>
      <c r="AC1768" s="20"/>
      <c r="AD1768" s="20"/>
      <c r="AE1768" s="20"/>
      <c r="AG1768" s="9"/>
      <c r="AH1768" s="9"/>
      <c r="AI1768" s="10"/>
      <c r="AJ1768" s="20"/>
      <c r="AK1768" s="20"/>
      <c r="AL1768" s="20"/>
      <c r="AM1768" s="20"/>
      <c r="AN1768" s="20"/>
      <c r="AO1768" s="20"/>
      <c r="AP1768" s="20"/>
      <c r="AQ1768" s="20"/>
      <c r="AS1768" s="9"/>
      <c r="AT1768" s="9"/>
      <c r="AU1768" s="10"/>
      <c r="AV1768" s="20"/>
      <c r="AW1768" s="20"/>
      <c r="AX1768" s="20"/>
      <c r="AY1768" s="20"/>
      <c r="AZ1768" s="20"/>
      <c r="BA1768" s="20"/>
      <c r="BB1768" s="20"/>
      <c r="BC1768" s="20"/>
      <c r="BE1768" s="20">
        <v>0.60228825136612019</v>
      </c>
      <c r="BF1768" s="9">
        <v>73.5</v>
      </c>
      <c r="BG1768" s="9">
        <v>71.694227127273891</v>
      </c>
      <c r="BH1768" s="9">
        <v>71.177296368729529</v>
      </c>
      <c r="BI1768" s="9">
        <v>63.827310488974959</v>
      </c>
      <c r="BJ1768" s="9">
        <v>72.571924880459264</v>
      </c>
      <c r="BK1768" s="9">
        <v>71.347955109579559</v>
      </c>
      <c r="BL1768" s="9">
        <v>70.436267782733381</v>
      </c>
      <c r="BM1768" s="9">
        <f ca="1"/>
        <v>70.259514379862182</v>
      </c>
      <c r="BN1768" s="9">
        <v>73.06914023953982</v>
      </c>
    </row>
    <row r="1769" spans="1:66" x14ac:dyDescent="0.25">
      <c r="A1769" s="6">
        <v>56.7</v>
      </c>
      <c r="B1769" s="7" t="b">
        <v>1</v>
      </c>
      <c r="U1769" s="9"/>
      <c r="V1769" s="9"/>
      <c r="W1769" s="10"/>
      <c r="X1769" s="20"/>
      <c r="Y1769" s="20"/>
      <c r="Z1769" s="20"/>
      <c r="AA1769" s="20"/>
      <c r="AB1769" s="20"/>
      <c r="AC1769" s="20"/>
      <c r="AD1769" s="20"/>
      <c r="AE1769" s="20"/>
      <c r="AG1769" s="9"/>
      <c r="AH1769" s="9"/>
      <c r="AI1769" s="10"/>
      <c r="AJ1769" s="20"/>
      <c r="AK1769" s="20"/>
      <c r="AL1769" s="20"/>
      <c r="AM1769" s="20"/>
      <c r="AN1769" s="20"/>
      <c r="AO1769" s="20"/>
      <c r="AP1769" s="20"/>
      <c r="AQ1769" s="20"/>
      <c r="AS1769" s="9"/>
      <c r="AT1769" s="9"/>
      <c r="AU1769" s="10"/>
      <c r="AV1769" s="20"/>
      <c r="AW1769" s="20"/>
      <c r="AX1769" s="20"/>
      <c r="AY1769" s="20"/>
      <c r="AZ1769" s="20"/>
      <c r="BA1769" s="20"/>
      <c r="BB1769" s="20"/>
      <c r="BC1769" s="20"/>
      <c r="BE1769" s="20">
        <v>0.60262978142076506</v>
      </c>
      <c r="BF1769" s="9">
        <v>73.5</v>
      </c>
      <c r="BG1769" s="9">
        <v>71.702660075884182</v>
      </c>
      <c r="BH1769" s="9">
        <v>71.186565374431183</v>
      </c>
      <c r="BI1769" s="9">
        <v>63.886782083435193</v>
      </c>
      <c r="BJ1769" s="9">
        <v>72.579344505918243</v>
      </c>
      <c r="BK1769" s="9">
        <v>71.356937018618652</v>
      </c>
      <c r="BL1769" s="9">
        <v>70.445959907033739</v>
      </c>
      <c r="BM1769" s="9">
        <f ca="1"/>
        <v>70.266854447243006</v>
      </c>
      <c r="BN1769" s="9">
        <v>73.078116716767624</v>
      </c>
    </row>
    <row r="1770" spans="1:66" x14ac:dyDescent="0.25">
      <c r="A1770" s="6">
        <v>55.3</v>
      </c>
      <c r="B1770" s="7" t="b">
        <v>1</v>
      </c>
      <c r="U1770" s="9"/>
      <c r="V1770" s="9"/>
      <c r="W1770" s="10"/>
      <c r="X1770" s="20"/>
      <c r="Y1770" s="20"/>
      <c r="Z1770" s="20"/>
      <c r="AA1770" s="20"/>
      <c r="AB1770" s="20"/>
      <c r="AC1770" s="20"/>
      <c r="AD1770" s="20"/>
      <c r="AE1770" s="20"/>
      <c r="AG1770" s="9"/>
      <c r="AH1770" s="9"/>
      <c r="AI1770" s="10"/>
      <c r="AJ1770" s="20"/>
      <c r="AK1770" s="20"/>
      <c r="AL1770" s="20"/>
      <c r="AM1770" s="20"/>
      <c r="AN1770" s="20"/>
      <c r="AO1770" s="20"/>
      <c r="AP1770" s="20"/>
      <c r="AQ1770" s="20"/>
      <c r="AS1770" s="9"/>
      <c r="AT1770" s="9"/>
      <c r="AU1770" s="10"/>
      <c r="AV1770" s="20"/>
      <c r="AW1770" s="20"/>
      <c r="AX1770" s="20"/>
      <c r="AY1770" s="20"/>
      <c r="AZ1770" s="20"/>
      <c r="BA1770" s="20"/>
      <c r="BB1770" s="20"/>
      <c r="BC1770" s="20"/>
      <c r="BE1770" s="20">
        <v>0.60297131147540983</v>
      </c>
      <c r="BF1770" s="9">
        <v>73.599999999999994</v>
      </c>
      <c r="BG1770" s="9">
        <v>71.711094967553763</v>
      </c>
      <c r="BH1770" s="9">
        <v>71.195837723296336</v>
      </c>
      <c r="BI1770" s="9">
        <v>63.946304814268387</v>
      </c>
      <c r="BJ1770" s="9">
        <v>72.586764357046164</v>
      </c>
      <c r="BK1770" s="9">
        <v>71.36592174936969</v>
      </c>
      <c r="BL1770" s="9">
        <v>70.455649285300694</v>
      </c>
      <c r="BM1770" s="9">
        <f ca="1"/>
        <v>70.274195303700196</v>
      </c>
      <c r="BN1770" s="9">
        <v>73.087093236789144</v>
      </c>
    </row>
    <row r="1771" spans="1:66" x14ac:dyDescent="0.25">
      <c r="A1771" s="6">
        <v>54.8</v>
      </c>
      <c r="B1771" s="7" t="b">
        <v>1</v>
      </c>
      <c r="U1771" s="9"/>
      <c r="V1771" s="9"/>
      <c r="W1771" s="10"/>
      <c r="X1771" s="20"/>
      <c r="Y1771" s="20"/>
      <c r="Z1771" s="20"/>
      <c r="AA1771" s="20"/>
      <c r="AB1771" s="20"/>
      <c r="AC1771" s="20"/>
      <c r="AD1771" s="20"/>
      <c r="AE1771" s="20"/>
      <c r="AG1771" s="9"/>
      <c r="AH1771" s="9"/>
      <c r="AI1771" s="10"/>
      <c r="AJ1771" s="20"/>
      <c r="AK1771" s="20"/>
      <c r="AL1771" s="20"/>
      <c r="AM1771" s="20"/>
      <c r="AN1771" s="20"/>
      <c r="AO1771" s="20"/>
      <c r="AP1771" s="20"/>
      <c r="AQ1771" s="20"/>
      <c r="AS1771" s="9"/>
      <c r="AT1771" s="9"/>
      <c r="AU1771" s="10"/>
      <c r="AV1771" s="20"/>
      <c r="AW1771" s="20"/>
      <c r="AX1771" s="20"/>
      <c r="AY1771" s="20"/>
      <c r="AZ1771" s="20"/>
      <c r="BA1771" s="20"/>
      <c r="BB1771" s="20"/>
      <c r="BC1771" s="20"/>
      <c r="BE1771" s="20">
        <v>0.6033128415300546</v>
      </c>
      <c r="BF1771" s="9">
        <v>73.599999999999994</v>
      </c>
      <c r="BG1771" s="9">
        <v>71.719531809797587</v>
      </c>
      <c r="BH1771" s="9">
        <v>71.205113424579622</v>
      </c>
      <c r="BI1771" s="9">
        <v>64.005878769489001</v>
      </c>
      <c r="BJ1771" s="9">
        <v>72.59418443977512</v>
      </c>
      <c r="BK1771" s="9">
        <v>71.374909310381668</v>
      </c>
      <c r="BL1771" s="9">
        <v>70.465335919867016</v>
      </c>
      <c r="BM1771" s="9">
        <f ca="1"/>
        <v>70.281536954261583</v>
      </c>
      <c r="BN1771" s="9">
        <v>73.096069804537478</v>
      </c>
    </row>
    <row r="1772" spans="1:66" x14ac:dyDescent="0.25">
      <c r="A1772" s="6">
        <v>54.3</v>
      </c>
      <c r="B1772" s="7" t="b">
        <v>1</v>
      </c>
      <c r="U1772" s="9"/>
      <c r="V1772" s="9"/>
      <c r="W1772" s="10"/>
      <c r="X1772" s="20"/>
      <c r="Y1772" s="20"/>
      <c r="Z1772" s="20"/>
      <c r="AA1772" s="20"/>
      <c r="AB1772" s="20"/>
      <c r="AC1772" s="20"/>
      <c r="AD1772" s="20"/>
      <c r="AE1772" s="20"/>
      <c r="AG1772" s="9"/>
      <c r="AH1772" s="9"/>
      <c r="AI1772" s="10"/>
      <c r="AJ1772" s="20"/>
      <c r="AK1772" s="20"/>
      <c r="AL1772" s="20"/>
      <c r="AM1772" s="20"/>
      <c r="AN1772" s="20"/>
      <c r="AO1772" s="20"/>
      <c r="AP1772" s="20"/>
      <c r="AQ1772" s="20"/>
      <c r="AS1772" s="9"/>
      <c r="AT1772" s="9"/>
      <c r="AU1772" s="10"/>
      <c r="AV1772" s="20"/>
      <c r="AW1772" s="20"/>
      <c r="AX1772" s="20"/>
      <c r="AY1772" s="20"/>
      <c r="AZ1772" s="20"/>
      <c r="BA1772" s="20"/>
      <c r="BB1772" s="20"/>
      <c r="BC1772" s="20"/>
      <c r="BE1772" s="20">
        <v>0.60365437158469948</v>
      </c>
      <c r="BF1772" s="9">
        <v>73.599999999999994</v>
      </c>
      <c r="BG1772" s="9">
        <v>71.727970610141909</v>
      </c>
      <c r="BH1772" s="9">
        <v>71.214392487552814</v>
      </c>
      <c r="BI1772" s="9">
        <v>64.065504037338897</v>
      </c>
      <c r="BJ1772" s="9">
        <v>72.60160476004215</v>
      </c>
      <c r="BK1772" s="9">
        <v>71.383899710218529</v>
      </c>
      <c r="BL1772" s="9">
        <v>70.475019813062119</v>
      </c>
      <c r="BM1772" s="9">
        <f ca="1"/>
        <v>70.288879403960465</v>
      </c>
      <c r="BN1772" s="9">
        <v>73.105046424949137</v>
      </c>
    </row>
    <row r="1773" spans="1:66" x14ac:dyDescent="0.25">
      <c r="A1773" s="6">
        <v>54</v>
      </c>
      <c r="B1773" s="7" t="b">
        <v>1</v>
      </c>
      <c r="U1773" s="9"/>
      <c r="V1773" s="9"/>
      <c r="W1773" s="10"/>
      <c r="X1773" s="20"/>
      <c r="Y1773" s="20"/>
      <c r="Z1773" s="20"/>
      <c r="AA1773" s="20"/>
      <c r="AB1773" s="20"/>
      <c r="AC1773" s="20"/>
      <c r="AD1773" s="20"/>
      <c r="AE1773" s="20"/>
      <c r="AG1773" s="9"/>
      <c r="AH1773" s="9"/>
      <c r="AI1773" s="10"/>
      <c r="AJ1773" s="20"/>
      <c r="AK1773" s="20"/>
      <c r="AL1773" s="20"/>
      <c r="AM1773" s="20"/>
      <c r="AN1773" s="20"/>
      <c r="AO1773" s="20"/>
      <c r="AP1773" s="20"/>
      <c r="AQ1773" s="20"/>
      <c r="AS1773" s="9"/>
      <c r="AT1773" s="9"/>
      <c r="AU1773" s="10"/>
      <c r="AV1773" s="20"/>
      <c r="AW1773" s="20"/>
      <c r="AX1773" s="20"/>
      <c r="AY1773" s="20"/>
      <c r="AZ1773" s="20"/>
      <c r="BA1773" s="20"/>
      <c r="BB1773" s="20"/>
      <c r="BC1773" s="20"/>
      <c r="BE1773" s="20">
        <v>0.60399590163934425</v>
      </c>
      <c r="BF1773" s="9">
        <v>73.599999999999994</v>
      </c>
      <c r="BG1773" s="9">
        <v>71.73641137612438</v>
      </c>
      <c r="BH1773" s="9">
        <v>71.223674921504866</v>
      </c>
      <c r="BI1773" s="9">
        <v>64.12518070628812</v>
      </c>
      <c r="BJ1773" s="9">
        <v>72.609025323789425</v>
      </c>
      <c r="BK1773" s="9">
        <v>71.392892957459168</v>
      </c>
      <c r="BL1773" s="9">
        <v>70.484700967212177</v>
      </c>
      <c r="BM1773" s="9">
        <f ca="1"/>
        <v>70.296222657835827</v>
      </c>
      <c r="BN1773" s="9">
        <v>73.114023102963927</v>
      </c>
    </row>
    <row r="1774" spans="1:66" x14ac:dyDescent="0.25">
      <c r="A1774" s="6">
        <v>53.8</v>
      </c>
      <c r="B1774" s="7" t="b">
        <v>1</v>
      </c>
      <c r="U1774" s="9"/>
      <c r="V1774" s="9"/>
      <c r="W1774" s="10"/>
      <c r="X1774" s="20"/>
      <c r="Y1774" s="20"/>
      <c r="Z1774" s="20"/>
      <c r="AA1774" s="20"/>
      <c r="AB1774" s="20"/>
      <c r="AC1774" s="20"/>
      <c r="AD1774" s="20"/>
      <c r="AE1774" s="20"/>
      <c r="AG1774" s="9"/>
      <c r="AH1774" s="9"/>
      <c r="AI1774" s="10"/>
      <c r="AJ1774" s="20"/>
      <c r="AK1774" s="20"/>
      <c r="AL1774" s="20"/>
      <c r="AM1774" s="20"/>
      <c r="AN1774" s="20"/>
      <c r="AO1774" s="20"/>
      <c r="AP1774" s="20"/>
      <c r="AQ1774" s="20"/>
      <c r="AS1774" s="9"/>
      <c r="AT1774" s="9"/>
      <c r="AU1774" s="10"/>
      <c r="AV1774" s="20"/>
      <c r="AW1774" s="20"/>
      <c r="AX1774" s="20"/>
      <c r="AY1774" s="20"/>
      <c r="AZ1774" s="20"/>
      <c r="BA1774" s="20"/>
      <c r="BB1774" s="20"/>
      <c r="BC1774" s="20"/>
      <c r="BE1774" s="20">
        <v>0.60433743169398912</v>
      </c>
      <c r="BF1774" s="9">
        <v>73.599999999999994</v>
      </c>
      <c r="BG1774" s="9">
        <v>71.744854115294103</v>
      </c>
      <c r="BH1774" s="9">
        <v>71.232960735742196</v>
      </c>
      <c r="BI1774" s="9">
        <v>64.184908865035766</v>
      </c>
      <c r="BJ1774" s="9">
        <v>72.616446136964157</v>
      </c>
      <c r="BK1774" s="9">
        <v>71.401889060697542</v>
      </c>
      <c r="BL1774" s="9">
        <v>70.494379384640069</v>
      </c>
      <c r="BM1774" s="9">
        <f ca="1"/>
        <v>70.303566720932238</v>
      </c>
      <c r="BN1774" s="9">
        <v>73.122999843525122</v>
      </c>
    </row>
    <row r="1775" spans="1:66" x14ac:dyDescent="0.25">
      <c r="A1775" s="6">
        <v>53.2</v>
      </c>
      <c r="B1775" s="7" t="b">
        <v>1</v>
      </c>
      <c r="U1775" s="9"/>
      <c r="V1775" s="9"/>
      <c r="W1775" s="10"/>
      <c r="X1775" s="20"/>
      <c r="Y1775" s="20"/>
      <c r="Z1775" s="20"/>
      <c r="AA1775" s="20"/>
      <c r="AB1775" s="20"/>
      <c r="AC1775" s="20"/>
      <c r="AD1775" s="20"/>
      <c r="AE1775" s="20"/>
      <c r="AG1775" s="9"/>
      <c r="AH1775" s="9"/>
      <c r="AI1775" s="10"/>
      <c r="AJ1775" s="20"/>
      <c r="AK1775" s="20"/>
      <c r="AL1775" s="20"/>
      <c r="AM1775" s="20"/>
      <c r="AN1775" s="20"/>
      <c r="AO1775" s="20"/>
      <c r="AP1775" s="20"/>
      <c r="AQ1775" s="20"/>
      <c r="AS1775" s="9"/>
      <c r="AT1775" s="9"/>
      <c r="AU1775" s="10"/>
      <c r="AV1775" s="20"/>
      <c r="AW1775" s="20"/>
      <c r="AX1775" s="20"/>
      <c r="AY1775" s="20"/>
      <c r="AZ1775" s="20"/>
      <c r="BA1775" s="20"/>
      <c r="BB1775" s="20"/>
      <c r="BC1775" s="20"/>
      <c r="BE1775" s="20">
        <v>0.60467896174863389</v>
      </c>
      <c r="BF1775" s="9">
        <v>73.599999999999994</v>
      </c>
      <c r="BG1775" s="9">
        <v>71.753298835211666</v>
      </c>
      <c r="BH1775" s="9">
        <v>71.242249939588589</v>
      </c>
      <c r="BI1775" s="9">
        <v>64.244688602510664</v>
      </c>
      <c r="BJ1775" s="9">
        <v>72.623867205518678</v>
      </c>
      <c r="BK1775" s="9">
        <v>71.410888028542686</v>
      </c>
      <c r="BL1775" s="9">
        <v>70.504055067665334</v>
      </c>
      <c r="BM1775" s="9">
        <f ca="1"/>
        <v>70.310911598299967</v>
      </c>
      <c r="BN1775" s="9">
        <v>73.131976651579365</v>
      </c>
    </row>
    <row r="1776" spans="1:66" x14ac:dyDescent="0.25">
      <c r="A1776" s="6">
        <v>52.1</v>
      </c>
      <c r="B1776" s="7" t="b">
        <v>1</v>
      </c>
      <c r="U1776" s="9"/>
      <c r="V1776" s="9"/>
      <c r="W1776" s="10"/>
      <c r="X1776" s="20"/>
      <c r="Y1776" s="20"/>
      <c r="Z1776" s="20"/>
      <c r="AA1776" s="20"/>
      <c r="AB1776" s="20"/>
      <c r="AC1776" s="20"/>
      <c r="AD1776" s="20"/>
      <c r="AE1776" s="20"/>
      <c r="AG1776" s="9"/>
      <c r="AH1776" s="9"/>
      <c r="AI1776" s="10"/>
      <c r="AJ1776" s="20"/>
      <c r="AK1776" s="20"/>
      <c r="AL1776" s="20"/>
      <c r="AM1776" s="20"/>
      <c r="AN1776" s="20"/>
      <c r="AO1776" s="20"/>
      <c r="AP1776" s="20"/>
      <c r="AQ1776" s="20"/>
      <c r="AS1776" s="9"/>
      <c r="AT1776" s="9"/>
      <c r="AU1776" s="10"/>
      <c r="AV1776" s="20"/>
      <c r="AW1776" s="20"/>
      <c r="AX1776" s="20"/>
      <c r="AY1776" s="20"/>
      <c r="AZ1776" s="20"/>
      <c r="BA1776" s="20"/>
      <c r="BB1776" s="20"/>
      <c r="BC1776" s="20"/>
      <c r="BE1776" s="20">
        <v>0.60502049180327866</v>
      </c>
      <c r="BF1776" s="9">
        <v>73.599999999999994</v>
      </c>
      <c r="BG1776" s="9">
        <v>71.761745543449223</v>
      </c>
      <c r="BH1776" s="9">
        <v>71.251542542385437</v>
      </c>
      <c r="BI1776" s="9">
        <v>64.304520007872242</v>
      </c>
      <c r="BJ1776" s="9">
        <v>72.631288535410491</v>
      </c>
      <c r="BK1776" s="9">
        <v>71.419889869618814</v>
      </c>
      <c r="BL1776" s="9">
        <v>70.513728018604311</v>
      </c>
      <c r="BM1776" s="9">
        <f ca="1"/>
        <v>70.318257294994908</v>
      </c>
      <c r="BN1776" s="9">
        <v>73.140953532076765</v>
      </c>
    </row>
    <row r="1777" spans="1:66" x14ac:dyDescent="0.25">
      <c r="A1777" s="6">
        <v>51.2</v>
      </c>
      <c r="B1777" s="7" t="b">
        <v>1</v>
      </c>
      <c r="U1777" s="9"/>
      <c r="V1777" s="9"/>
      <c r="W1777" s="10"/>
      <c r="X1777" s="20"/>
      <c r="Y1777" s="20"/>
      <c r="Z1777" s="20"/>
      <c r="AA1777" s="20"/>
      <c r="AB1777" s="20"/>
      <c r="AC1777" s="20"/>
      <c r="AD1777" s="20"/>
      <c r="AE1777" s="20"/>
      <c r="AG1777" s="9"/>
      <c r="AH1777" s="9"/>
      <c r="AI1777" s="10"/>
      <c r="AJ1777" s="20"/>
      <c r="AK1777" s="20"/>
      <c r="AL1777" s="20"/>
      <c r="AM1777" s="20"/>
      <c r="AN1777" s="20"/>
      <c r="AO1777" s="20"/>
      <c r="AP1777" s="20"/>
      <c r="AQ1777" s="20"/>
      <c r="AS1777" s="9"/>
      <c r="AT1777" s="9"/>
      <c r="AU1777" s="10"/>
      <c r="AV1777" s="20"/>
      <c r="AW1777" s="20"/>
      <c r="AX1777" s="20"/>
      <c r="AY1777" s="20"/>
      <c r="AZ1777" s="20"/>
      <c r="BA1777" s="20"/>
      <c r="BB1777" s="20"/>
      <c r="BC1777" s="20"/>
      <c r="BE1777" s="20">
        <v>0.60536202185792354</v>
      </c>
      <c r="BF1777" s="9">
        <v>73.599999999999994</v>
      </c>
      <c r="BG1777" s="9">
        <v>71.770194247590538</v>
      </c>
      <c r="BH1777" s="9">
        <v>71.260838553491482</v>
      </c>
      <c r="BI1777" s="9">
        <v>64.36440317051138</v>
      </c>
      <c r="BJ1777" s="9">
        <v>72.638710132602313</v>
      </c>
      <c r="BK1777" s="9">
        <v>71.428894592565385</v>
      </c>
      <c r="BL1777" s="9">
        <v>70.523398239770046</v>
      </c>
      <c r="BM1777" s="9">
        <f ca="1"/>
        <v>70.325603816078754</v>
      </c>
      <c r="BN1777" s="9">
        <v>73.149930489970885</v>
      </c>
    </row>
    <row r="1778" spans="1:66" x14ac:dyDescent="0.25">
      <c r="A1778" s="6">
        <v>58</v>
      </c>
      <c r="B1778" s="7" t="b">
        <v>1</v>
      </c>
      <c r="U1778" s="9"/>
      <c r="V1778" s="9"/>
      <c r="W1778" s="10"/>
      <c r="X1778" s="20"/>
      <c r="Y1778" s="20"/>
      <c r="Z1778" s="20"/>
      <c r="AA1778" s="20"/>
      <c r="AB1778" s="20"/>
      <c r="AC1778" s="20"/>
      <c r="AD1778" s="20"/>
      <c r="AE1778" s="20"/>
      <c r="AG1778" s="9"/>
      <c r="AH1778" s="9"/>
      <c r="AI1778" s="10"/>
      <c r="AJ1778" s="20"/>
      <c r="AK1778" s="20"/>
      <c r="AL1778" s="20"/>
      <c r="AM1778" s="20"/>
      <c r="AN1778" s="20"/>
      <c r="AO1778" s="20"/>
      <c r="AP1778" s="20"/>
      <c r="AQ1778" s="20"/>
      <c r="AS1778" s="9"/>
      <c r="AT1778" s="9"/>
      <c r="AU1778" s="10"/>
      <c r="AV1778" s="20"/>
      <c r="AW1778" s="20"/>
      <c r="AX1778" s="20"/>
      <c r="AY1778" s="20"/>
      <c r="AZ1778" s="20"/>
      <c r="BA1778" s="20"/>
      <c r="BB1778" s="20"/>
      <c r="BC1778" s="20"/>
      <c r="BE1778" s="20">
        <v>0.60570355191256831</v>
      </c>
      <c r="BF1778" s="9">
        <v>73.599999999999994</v>
      </c>
      <c r="BG1778" s="9">
        <v>71.77864495523103</v>
      </c>
      <c r="BH1778" s="9">
        <v>71.270137982283245</v>
      </c>
      <c r="BI1778" s="9">
        <v>64.424338180051038</v>
      </c>
      <c r="BJ1778" s="9">
        <v>72.646132003062064</v>
      </c>
      <c r="BK1778" s="9">
        <v>71.437902206037151</v>
      </c>
      <c r="BL1778" s="9">
        <v>70.533065733472299</v>
      </c>
      <c r="BM1778" s="9">
        <f ca="1"/>
        <v>70.332951166618955</v>
      </c>
      <c r="BN1778" s="9">
        <v>73.158907530218812</v>
      </c>
    </row>
    <row r="1779" spans="1:66" x14ac:dyDescent="0.25">
      <c r="A1779" s="6">
        <v>54</v>
      </c>
      <c r="B1779" s="7" t="b">
        <v>1</v>
      </c>
      <c r="U1779" s="9"/>
      <c r="V1779" s="9"/>
      <c r="W1779" s="10"/>
      <c r="X1779" s="20"/>
      <c r="Y1779" s="20"/>
      <c r="Z1779" s="20"/>
      <c r="AA1779" s="20"/>
      <c r="AB1779" s="20"/>
      <c r="AC1779" s="20"/>
      <c r="AD1779" s="20"/>
      <c r="AE1779" s="20"/>
      <c r="AG1779" s="9"/>
      <c r="AH1779" s="9"/>
      <c r="AI1779" s="10"/>
      <c r="AJ1779" s="20"/>
      <c r="AK1779" s="20"/>
      <c r="AL1779" s="20"/>
      <c r="AM1779" s="20"/>
      <c r="AN1779" s="20"/>
      <c r="AO1779" s="20"/>
      <c r="AP1779" s="20"/>
      <c r="AQ1779" s="20"/>
      <c r="AS1779" s="9"/>
      <c r="AT1779" s="9"/>
      <c r="AU1779" s="10"/>
      <c r="AV1779" s="20"/>
      <c r="AW1779" s="20"/>
      <c r="AX1779" s="20"/>
      <c r="AY1779" s="20"/>
      <c r="AZ1779" s="20"/>
      <c r="BA1779" s="20"/>
      <c r="BB1779" s="20"/>
      <c r="BC1779" s="20"/>
      <c r="BE1779" s="20">
        <v>0.60604508196721307</v>
      </c>
      <c r="BF1779" s="9">
        <v>73.599999999999994</v>
      </c>
      <c r="BG1779" s="9">
        <v>71.787097673977811</v>
      </c>
      <c r="BH1779" s="9">
        <v>71.279440838154969</v>
      </c>
      <c r="BI1779" s="9">
        <v>64.484325126347215</v>
      </c>
      <c r="BJ1779" s="9">
        <v>72.65355415276295</v>
      </c>
      <c r="BK1779" s="9">
        <v>71.446912718704198</v>
      </c>
      <c r="BL1779" s="9">
        <v>70.542730502017605</v>
      </c>
      <c r="BM1779" s="9">
        <f ca="1"/>
        <v>70.340299351688699</v>
      </c>
      <c r="BN1779" s="9">
        <v>73.167884657781187</v>
      </c>
    </row>
    <row r="1780" spans="1:66" x14ac:dyDescent="0.25">
      <c r="A1780" s="6">
        <v>51</v>
      </c>
      <c r="B1780" s="7" t="b">
        <v>1</v>
      </c>
      <c r="U1780" s="9"/>
      <c r="V1780" s="9"/>
      <c r="W1780" s="10"/>
      <c r="X1780" s="20"/>
      <c r="Y1780" s="20"/>
      <c r="Z1780" s="20"/>
      <c r="AA1780" s="20"/>
      <c r="AB1780" s="20"/>
      <c r="AC1780" s="20"/>
      <c r="AD1780" s="20"/>
      <c r="AE1780" s="20"/>
      <c r="AG1780" s="9"/>
      <c r="AH1780" s="9"/>
      <c r="AI1780" s="10"/>
      <c r="AJ1780" s="20"/>
      <c r="AK1780" s="20"/>
      <c r="AL1780" s="20"/>
      <c r="AM1780" s="20"/>
      <c r="AN1780" s="20"/>
      <c r="AO1780" s="20"/>
      <c r="AP1780" s="20"/>
      <c r="AQ1780" s="20"/>
      <c r="AS1780" s="9"/>
      <c r="AT1780" s="9"/>
      <c r="AU1780" s="10"/>
      <c r="AV1780" s="20"/>
      <c r="AW1780" s="20"/>
      <c r="AX1780" s="20"/>
      <c r="AY1780" s="20"/>
      <c r="AZ1780" s="20"/>
      <c r="BA1780" s="20"/>
      <c r="BB1780" s="20"/>
      <c r="BC1780" s="20"/>
      <c r="BE1780" s="20">
        <v>0.60638661202185795</v>
      </c>
      <c r="BF1780" s="9">
        <v>73.599999999999994</v>
      </c>
      <c r="BG1780" s="9">
        <v>71.79555241144979</v>
      </c>
      <c r="BH1780" s="9">
        <v>71.288747130518558</v>
      </c>
      <c r="BI1780" s="9">
        <v>64.544364099489741</v>
      </c>
      <c r="BJ1780" s="9">
        <v>72.660976587683507</v>
      </c>
      <c r="BK1780" s="9">
        <v>71.455926139252085</v>
      </c>
      <c r="BL1780" s="9">
        <v>70.552392547709232</v>
      </c>
      <c r="BM1780" s="9">
        <f ca="1"/>
        <v>70.347648376367019</v>
      </c>
      <c r="BN1780" s="9">
        <v>73.176861877622116</v>
      </c>
    </row>
    <row r="1781" spans="1:66" x14ac:dyDescent="0.25">
      <c r="A1781" s="6">
        <v>49.8</v>
      </c>
      <c r="B1781" s="7" t="b">
        <v>1</v>
      </c>
      <c r="U1781" s="9"/>
      <c r="V1781" s="9"/>
      <c r="W1781" s="10"/>
      <c r="X1781" s="20"/>
      <c r="Y1781" s="20"/>
      <c r="Z1781" s="20"/>
      <c r="AA1781" s="20"/>
      <c r="AB1781" s="20"/>
      <c r="AC1781" s="20"/>
      <c r="AD1781" s="20"/>
      <c r="AE1781" s="20"/>
      <c r="AG1781" s="9"/>
      <c r="AH1781" s="9"/>
      <c r="AI1781" s="10"/>
      <c r="AJ1781" s="20"/>
      <c r="AK1781" s="20"/>
      <c r="AL1781" s="20"/>
      <c r="AM1781" s="20"/>
      <c r="AN1781" s="20"/>
      <c r="AO1781" s="20"/>
      <c r="AP1781" s="20"/>
      <c r="AQ1781" s="20"/>
      <c r="AS1781" s="9"/>
      <c r="AT1781" s="9"/>
      <c r="AU1781" s="10"/>
      <c r="AV1781" s="20"/>
      <c r="AW1781" s="20"/>
      <c r="AX1781" s="20"/>
      <c r="AY1781" s="20"/>
      <c r="AZ1781" s="20"/>
      <c r="BA1781" s="20"/>
      <c r="BB1781" s="20"/>
      <c r="BC1781" s="20"/>
      <c r="BE1781" s="20">
        <v>0.60672814207650272</v>
      </c>
      <c r="BF1781" s="9">
        <v>73.599999999999994</v>
      </c>
      <c r="BG1781" s="9">
        <v>71.804009175277713</v>
      </c>
      <c r="BH1781" s="9">
        <v>71.298056868803926</v>
      </c>
      <c r="BI1781" s="9">
        <v>64.604455189802977</v>
      </c>
      <c r="BJ1781" s="9">
        <v>72.668399313807612</v>
      </c>
      <c r="BK1781" s="9">
        <v>71.46494247638185</v>
      </c>
      <c r="BL1781" s="9">
        <v>70.562051872847221</v>
      </c>
      <c r="BM1781" s="9">
        <f ca="1"/>
        <v>70.354998245738798</v>
      </c>
      <c r="BN1781" s="9">
        <v>73.185839194709331</v>
      </c>
    </row>
    <row r="1782" spans="1:66" x14ac:dyDescent="0.25">
      <c r="A1782" s="6">
        <v>49.5</v>
      </c>
      <c r="B1782" s="7" t="b">
        <v>1</v>
      </c>
      <c r="U1782" s="9"/>
      <c r="V1782" s="9"/>
      <c r="W1782" s="10"/>
      <c r="X1782" s="20"/>
      <c r="Y1782" s="20"/>
      <c r="Z1782" s="20"/>
      <c r="AA1782" s="20"/>
      <c r="AB1782" s="20"/>
      <c r="AC1782" s="20"/>
      <c r="AD1782" s="20"/>
      <c r="AE1782" s="20"/>
      <c r="AG1782" s="9"/>
      <c r="AH1782" s="9"/>
      <c r="AI1782" s="10"/>
      <c r="AJ1782" s="20"/>
      <c r="AK1782" s="20"/>
      <c r="AL1782" s="20"/>
      <c r="AM1782" s="20"/>
      <c r="AN1782" s="20"/>
      <c r="AO1782" s="20"/>
      <c r="AP1782" s="20"/>
      <c r="AQ1782" s="20"/>
      <c r="AS1782" s="9"/>
      <c r="AT1782" s="9"/>
      <c r="AU1782" s="10"/>
      <c r="AV1782" s="20"/>
      <c r="AW1782" s="20"/>
      <c r="AX1782" s="20"/>
      <c r="AY1782" s="20"/>
      <c r="AZ1782" s="20"/>
      <c r="BA1782" s="20"/>
      <c r="BB1782" s="20"/>
      <c r="BC1782" s="20"/>
      <c r="BE1782" s="20">
        <v>0.60706967213114749</v>
      </c>
      <c r="BF1782" s="9">
        <v>73.599999999999994</v>
      </c>
      <c r="BG1782" s="9">
        <v>71.812467973104162</v>
      </c>
      <c r="BH1782" s="9">
        <v>71.307370062458702</v>
      </c>
      <c r="BI1782" s="9">
        <v>64.664598487846774</v>
      </c>
      <c r="BJ1782" s="9">
        <v>72.675822337124515</v>
      </c>
      <c r="BK1782" s="9">
        <v>71.473961738810047</v>
      </c>
      <c r="BL1782" s="9">
        <v>70.571708479728358</v>
      </c>
      <c r="BM1782" s="9">
        <f ca="1"/>
        <v>70.362348964894835</v>
      </c>
      <c r="BN1782" s="9">
        <v>73.194816614014186</v>
      </c>
    </row>
    <row r="1783" spans="1:66" x14ac:dyDescent="0.25">
      <c r="A1783" s="6">
        <v>49</v>
      </c>
      <c r="B1783" s="7" t="b">
        <v>1</v>
      </c>
      <c r="U1783" s="9"/>
      <c r="V1783" s="9"/>
      <c r="W1783" s="10"/>
      <c r="X1783" s="20"/>
      <c r="Y1783" s="20"/>
      <c r="Z1783" s="20"/>
      <c r="AA1783" s="20"/>
      <c r="AB1783" s="20"/>
      <c r="AC1783" s="20"/>
      <c r="AD1783" s="20"/>
      <c r="AE1783" s="20"/>
      <c r="AG1783" s="9"/>
      <c r="AH1783" s="9"/>
      <c r="AI1783" s="10"/>
      <c r="AJ1783" s="20"/>
      <c r="AK1783" s="20"/>
      <c r="AL1783" s="20"/>
      <c r="AM1783" s="20"/>
      <c r="AN1783" s="20"/>
      <c r="AO1783" s="20"/>
      <c r="AP1783" s="20"/>
      <c r="AQ1783" s="20"/>
      <c r="AS1783" s="9"/>
      <c r="AT1783" s="9"/>
      <c r="AU1783" s="10"/>
      <c r="AV1783" s="20"/>
      <c r="AW1783" s="20"/>
      <c r="AX1783" s="20"/>
      <c r="AY1783" s="20"/>
      <c r="AZ1783" s="20"/>
      <c r="BA1783" s="20"/>
      <c r="BB1783" s="20"/>
      <c r="BC1783" s="20"/>
      <c r="BE1783" s="20">
        <v>0.60741120218579236</v>
      </c>
      <c r="BF1783" s="9">
        <v>73.599999999999994</v>
      </c>
      <c r="BG1783" s="9">
        <v>71.820928812583702</v>
      </c>
      <c r="BH1783" s="9">
        <v>71.31668672094878</v>
      </c>
      <c r="BI1783" s="9">
        <v>64.724794084417212</v>
      </c>
      <c r="BJ1783" s="9">
        <v>72.683245663628895</v>
      </c>
      <c r="BK1783" s="9">
        <v>71.482983935268933</v>
      </c>
      <c r="BL1783" s="9">
        <v>70.581362370646218</v>
      </c>
      <c r="BM1783" s="9">
        <f ca="1"/>
        <v>70.369700538931781</v>
      </c>
      <c r="BN1783" s="9">
        <v>73.203794140511661</v>
      </c>
    </row>
    <row r="1784" spans="1:66" x14ac:dyDescent="0.25">
      <c r="A1784" s="6">
        <v>66.599999999999994</v>
      </c>
      <c r="B1784" s="7" t="b">
        <v>1</v>
      </c>
      <c r="U1784" s="9"/>
      <c r="V1784" s="9"/>
      <c r="W1784" s="10"/>
      <c r="X1784" s="20"/>
      <c r="Y1784" s="20"/>
      <c r="Z1784" s="20"/>
      <c r="AA1784" s="20"/>
      <c r="AB1784" s="20"/>
      <c r="AC1784" s="20"/>
      <c r="AD1784" s="20"/>
      <c r="AE1784" s="20"/>
      <c r="AG1784" s="9"/>
      <c r="AH1784" s="9"/>
      <c r="AI1784" s="10"/>
      <c r="AJ1784" s="20"/>
      <c r="AK1784" s="20"/>
      <c r="AL1784" s="20"/>
      <c r="AM1784" s="20"/>
      <c r="AN1784" s="20"/>
      <c r="AO1784" s="20"/>
      <c r="AP1784" s="20"/>
      <c r="AQ1784" s="20"/>
      <c r="AS1784" s="9"/>
      <c r="AT1784" s="9"/>
      <c r="AU1784" s="10"/>
      <c r="AV1784" s="20"/>
      <c r="AW1784" s="20"/>
      <c r="AX1784" s="20"/>
      <c r="AY1784" s="20"/>
      <c r="AZ1784" s="20"/>
      <c r="BA1784" s="20"/>
      <c r="BB1784" s="20"/>
      <c r="BC1784" s="20"/>
      <c r="BE1784" s="20">
        <v>0.60775273224043713</v>
      </c>
      <c r="BF1784" s="9">
        <v>73.599999999999994</v>
      </c>
      <c r="BG1784" s="9">
        <v>71.829391701382846</v>
      </c>
      <c r="BH1784" s="9">
        <v>71.326006853757917</v>
      </c>
      <c r="BI1784" s="9">
        <v>64.785042070547391</v>
      </c>
      <c r="BJ1784" s="9">
        <v>72.690669299320916</v>
      </c>
      <c r="BK1784" s="9">
        <v>71.492009074506413</v>
      </c>
      <c r="BL1784" s="9">
        <v>70.591013547891123</v>
      </c>
      <c r="BM1784" s="9">
        <f ca="1"/>
        <v>70.377052972952285</v>
      </c>
      <c r="BN1784" s="9">
        <v>73.2127717791804</v>
      </c>
    </row>
    <row r="1785" spans="1:66" x14ac:dyDescent="0.25">
      <c r="A1785" s="6">
        <v>66.400000000000006</v>
      </c>
      <c r="B1785" s="7" t="b">
        <v>1</v>
      </c>
      <c r="U1785" s="9"/>
      <c r="V1785" s="9"/>
      <c r="W1785" s="10"/>
      <c r="X1785" s="20"/>
      <c r="Y1785" s="20"/>
      <c r="Z1785" s="20"/>
      <c r="AA1785" s="20"/>
      <c r="AB1785" s="20"/>
      <c r="AC1785" s="20"/>
      <c r="AD1785" s="20"/>
      <c r="AE1785" s="20"/>
      <c r="AG1785" s="9"/>
      <c r="AH1785" s="9"/>
      <c r="AI1785" s="10"/>
      <c r="AJ1785" s="20"/>
      <c r="AK1785" s="20"/>
      <c r="AL1785" s="20"/>
      <c r="AM1785" s="20"/>
      <c r="AN1785" s="20"/>
      <c r="AO1785" s="20"/>
      <c r="AP1785" s="20"/>
      <c r="AQ1785" s="20"/>
      <c r="AS1785" s="9"/>
      <c r="AT1785" s="9"/>
      <c r="AU1785" s="10"/>
      <c r="AV1785" s="20"/>
      <c r="AW1785" s="20"/>
      <c r="AX1785" s="20"/>
      <c r="AY1785" s="20"/>
      <c r="AZ1785" s="20"/>
      <c r="BA1785" s="20"/>
      <c r="BB1785" s="20"/>
      <c r="BC1785" s="20"/>
      <c r="BE1785" s="20">
        <v>0.60809426229508201</v>
      </c>
      <c r="BF1785" s="9">
        <v>73.599999999999994</v>
      </c>
      <c r="BG1785" s="9">
        <v>71.837856647180175</v>
      </c>
      <c r="BH1785" s="9">
        <v>71.335330470388058</v>
      </c>
      <c r="BI1785" s="9">
        <v>64.845342537508373</v>
      </c>
      <c r="BJ1785" s="9">
        <v>72.698093250206213</v>
      </c>
      <c r="BK1785" s="9">
        <v>71.501037165286135</v>
      </c>
      <c r="BL1785" s="9">
        <v>70.600662013750224</v>
      </c>
      <c r="BM1785" s="9">
        <f ca="1"/>
        <v>70.384406272064936</v>
      </c>
      <c r="BN1785" s="9">
        <v>73.221749535002687</v>
      </c>
    </row>
    <row r="1786" spans="1:66" x14ac:dyDescent="0.25">
      <c r="A1786" s="6">
        <v>66.2</v>
      </c>
      <c r="B1786" s="7" t="b">
        <v>1</v>
      </c>
      <c r="U1786" s="9"/>
      <c r="V1786" s="9"/>
      <c r="W1786" s="10"/>
      <c r="X1786" s="20"/>
      <c r="Y1786" s="20"/>
      <c r="Z1786" s="20"/>
      <c r="AA1786" s="20"/>
      <c r="AB1786" s="20"/>
      <c r="AC1786" s="20"/>
      <c r="AD1786" s="20"/>
      <c r="AE1786" s="20"/>
      <c r="AG1786" s="9"/>
      <c r="AH1786" s="9"/>
      <c r="AI1786" s="10"/>
      <c r="AJ1786" s="20"/>
      <c r="AK1786" s="20"/>
      <c r="AL1786" s="20"/>
      <c r="AM1786" s="20"/>
      <c r="AN1786" s="20"/>
      <c r="AO1786" s="20"/>
      <c r="AP1786" s="20"/>
      <c r="AQ1786" s="20"/>
      <c r="AS1786" s="9"/>
      <c r="AT1786" s="9"/>
      <c r="AU1786" s="10"/>
      <c r="AV1786" s="20"/>
      <c r="AW1786" s="20"/>
      <c r="AX1786" s="20"/>
      <c r="AY1786" s="20"/>
      <c r="AZ1786" s="20"/>
      <c r="BA1786" s="20"/>
      <c r="BB1786" s="20"/>
      <c r="BC1786" s="20"/>
      <c r="BE1786" s="20">
        <v>0.60843579234972678</v>
      </c>
      <c r="BF1786" s="9">
        <v>73.599999999999994</v>
      </c>
      <c r="BG1786" s="9">
        <v>71.84632365766636</v>
      </c>
      <c r="BH1786" s="9">
        <v>71.344657580359481</v>
      </c>
      <c r="BI1786" s="9">
        <v>64.90569557680989</v>
      </c>
      <c r="BJ1786" s="9">
        <v>72.705517522295978</v>
      </c>
      <c r="BK1786" s="9">
        <v>71.510068216387594</v>
      </c>
      <c r="BL1786" s="9">
        <v>70.610307770507404</v>
      </c>
      <c r="BM1786" s="9">
        <f ca="1"/>
        <v>70.391760441384363</v>
      </c>
      <c r="BN1786" s="9">
        <v>73.230727412964598</v>
      </c>
    </row>
    <row r="1787" spans="1:66" x14ac:dyDescent="0.25">
      <c r="A1787" s="6">
        <v>65.900000000000006</v>
      </c>
      <c r="B1787" s="7" t="b">
        <v>1</v>
      </c>
      <c r="U1787" s="9"/>
      <c r="V1787" s="9"/>
      <c r="W1787" s="10"/>
      <c r="X1787" s="20"/>
      <c r="Y1787" s="20"/>
      <c r="Z1787" s="20"/>
      <c r="AA1787" s="20"/>
      <c r="AB1787" s="20"/>
      <c r="AC1787" s="20"/>
      <c r="AD1787" s="20"/>
      <c r="AE1787" s="20"/>
      <c r="AG1787" s="9"/>
      <c r="AH1787" s="9"/>
      <c r="AI1787" s="10"/>
      <c r="AJ1787" s="20"/>
      <c r="AK1787" s="20"/>
      <c r="AL1787" s="20"/>
      <c r="AM1787" s="20"/>
      <c r="AN1787" s="20"/>
      <c r="AO1787" s="20"/>
      <c r="AP1787" s="20"/>
      <c r="AQ1787" s="20"/>
      <c r="AS1787" s="9"/>
      <c r="AT1787" s="9"/>
      <c r="AU1787" s="10"/>
      <c r="AV1787" s="20"/>
      <c r="AW1787" s="20"/>
      <c r="AX1787" s="20"/>
      <c r="AY1787" s="20"/>
      <c r="AZ1787" s="20"/>
      <c r="BA1787" s="20"/>
      <c r="BB1787" s="20"/>
      <c r="BC1787" s="20"/>
      <c r="BE1787" s="20">
        <v>0.60877732240437155</v>
      </c>
      <c r="BF1787" s="9">
        <v>73.599999999999994</v>
      </c>
      <c r="BG1787" s="9">
        <v>71.854792740544255</v>
      </c>
      <c r="BH1787" s="9">
        <v>71.353988193210569</v>
      </c>
      <c r="BI1787" s="9">
        <v>64.966101280201229</v>
      </c>
      <c r="BJ1787" s="9">
        <v>72.712942121606986</v>
      </c>
      <c r="BK1787" s="9">
        <v>71.519102236606173</v>
      </c>
      <c r="BL1787" s="9">
        <v>70.619950820443407</v>
      </c>
      <c r="BM1787" s="9">
        <f ca="1"/>
        <v>70.399115486031249</v>
      </c>
      <c r="BN1787" s="9">
        <v>73.239705418055891</v>
      </c>
    </row>
    <row r="1788" spans="1:66" x14ac:dyDescent="0.25">
      <c r="A1788" s="6">
        <v>65.599999999999994</v>
      </c>
      <c r="B1788" s="7" t="b">
        <v>1</v>
      </c>
      <c r="U1788" s="9"/>
      <c r="V1788" s="9"/>
      <c r="W1788" s="10"/>
      <c r="X1788" s="20"/>
      <c r="Y1788" s="20"/>
      <c r="Z1788" s="20"/>
      <c r="AA1788" s="20"/>
      <c r="AB1788" s="20"/>
      <c r="AC1788" s="20"/>
      <c r="AD1788" s="20"/>
      <c r="AE1788" s="20"/>
      <c r="AG1788" s="9"/>
      <c r="AH1788" s="9"/>
      <c r="AI1788" s="10"/>
      <c r="AJ1788" s="20"/>
      <c r="AK1788" s="20"/>
      <c r="AL1788" s="20"/>
      <c r="AM1788" s="20"/>
      <c r="AN1788" s="20"/>
      <c r="AO1788" s="20"/>
      <c r="AP1788" s="20"/>
      <c r="AQ1788" s="20"/>
      <c r="AS1788" s="9"/>
      <c r="AT1788" s="9"/>
      <c r="AU1788" s="10"/>
      <c r="AV1788" s="20"/>
      <c r="AW1788" s="20"/>
      <c r="AX1788" s="20"/>
      <c r="AY1788" s="20"/>
      <c r="AZ1788" s="20"/>
      <c r="BA1788" s="20"/>
      <c r="BB1788" s="20"/>
      <c r="BC1788" s="20"/>
      <c r="BE1788" s="20">
        <v>0.60911885245901642</v>
      </c>
      <c r="BF1788" s="9">
        <v>73.599999999999994</v>
      </c>
      <c r="BG1788" s="9">
        <v>71.863263903528889</v>
      </c>
      <c r="BH1788" s="9">
        <v>71.363322318498305</v>
      </c>
      <c r="BI1788" s="9">
        <v>65.026559739672138</v>
      </c>
      <c r="BJ1788" s="9">
        <v>72.720367054161613</v>
      </c>
      <c r="BK1788" s="9">
        <v>71.528139234753226</v>
      </c>
      <c r="BL1788" s="9">
        <v>70.629591165835734</v>
      </c>
      <c r="BM1788" s="9">
        <f ca="1"/>
        <v>70.406471411132316</v>
      </c>
      <c r="BN1788" s="9">
        <v>73.248683555270105</v>
      </c>
    </row>
    <row r="1789" spans="1:66" x14ac:dyDescent="0.25">
      <c r="A1789" s="6">
        <v>65.400000000000006</v>
      </c>
      <c r="B1789" s="7" t="b">
        <v>1</v>
      </c>
      <c r="U1789" s="9"/>
      <c r="V1789" s="9"/>
      <c r="W1789" s="10"/>
      <c r="X1789" s="20"/>
      <c r="Y1789" s="20"/>
      <c r="Z1789" s="20"/>
      <c r="AA1789" s="20"/>
      <c r="AB1789" s="20"/>
      <c r="AC1789" s="20"/>
      <c r="AD1789" s="20"/>
      <c r="AE1789" s="20"/>
      <c r="AG1789" s="9"/>
      <c r="AH1789" s="9"/>
      <c r="AI1789" s="10"/>
      <c r="AJ1789" s="20"/>
      <c r="AK1789" s="20"/>
      <c r="AL1789" s="20"/>
      <c r="AM1789" s="20"/>
      <c r="AN1789" s="20"/>
      <c r="AO1789" s="20"/>
      <c r="AP1789" s="20"/>
      <c r="AQ1789" s="20"/>
      <c r="AS1789" s="9"/>
      <c r="AT1789" s="9"/>
      <c r="AU1789" s="10"/>
      <c r="AV1789" s="20"/>
      <c r="AW1789" s="20"/>
      <c r="AX1789" s="20"/>
      <c r="AY1789" s="20"/>
      <c r="AZ1789" s="20"/>
      <c r="BA1789" s="20"/>
      <c r="BB1789" s="20"/>
      <c r="BC1789" s="20"/>
      <c r="BE1789" s="20">
        <v>0.60946038251366119</v>
      </c>
      <c r="BF1789" s="9">
        <v>73.599999999999994</v>
      </c>
      <c r="BG1789" s="9">
        <v>71.871737154347585</v>
      </c>
      <c r="BH1789" s="9">
        <v>71.37265996579788</v>
      </c>
      <c r="BI1789" s="9">
        <v>65.087071047453477</v>
      </c>
      <c r="BJ1789" s="9">
        <v>72.72779232598792</v>
      </c>
      <c r="BK1789" s="9">
        <v>71.53717921965611</v>
      </c>
      <c r="BL1789" s="9">
        <v>70.639228808958677</v>
      </c>
      <c r="BM1789" s="9">
        <f ca="1"/>
        <v>70.413828221820395</v>
      </c>
      <c r="BN1789" s="9">
        <v>73.257661829604615</v>
      </c>
    </row>
    <row r="1790" spans="1:66" x14ac:dyDescent="0.25">
      <c r="A1790" s="6">
        <v>65.2</v>
      </c>
      <c r="B1790" s="7" t="b">
        <v>1</v>
      </c>
      <c r="U1790" s="9"/>
      <c r="V1790" s="9"/>
      <c r="W1790" s="10"/>
      <c r="X1790" s="20"/>
      <c r="Y1790" s="20"/>
      <c r="Z1790" s="20"/>
      <c r="AA1790" s="20"/>
      <c r="AB1790" s="20"/>
      <c r="AC1790" s="20"/>
      <c r="AD1790" s="20"/>
      <c r="AE1790" s="20"/>
      <c r="AG1790" s="9"/>
      <c r="AH1790" s="9"/>
      <c r="AI1790" s="10"/>
      <c r="AJ1790" s="20"/>
      <c r="AK1790" s="20"/>
      <c r="AL1790" s="20"/>
      <c r="AM1790" s="20"/>
      <c r="AN1790" s="20"/>
      <c r="AO1790" s="20"/>
      <c r="AP1790" s="20"/>
      <c r="AQ1790" s="20"/>
      <c r="AS1790" s="9"/>
      <c r="AT1790" s="9"/>
      <c r="AU1790" s="10"/>
      <c r="AV1790" s="20"/>
      <c r="AW1790" s="20"/>
      <c r="AX1790" s="20"/>
      <c r="AY1790" s="20"/>
      <c r="AZ1790" s="20"/>
      <c r="BA1790" s="20"/>
      <c r="BB1790" s="20"/>
      <c r="BC1790" s="20"/>
      <c r="BE1790" s="20">
        <v>0.60980191256830596</v>
      </c>
      <c r="BF1790" s="9">
        <v>73.599999999999994</v>
      </c>
      <c r="BG1790" s="9">
        <v>71.880212500740001</v>
      </c>
      <c r="BH1790" s="9">
        <v>71.382001144703182</v>
      </c>
      <c r="BI1790" s="9">
        <v>65.147635296018279</v>
      </c>
      <c r="BJ1790" s="9">
        <v>72.735217943119636</v>
      </c>
      <c r="BK1790" s="9">
        <v>71.546222200158297</v>
      </c>
      <c r="BL1790" s="9">
        <v>70.648863752083386</v>
      </c>
      <c r="BM1790" s="9">
        <f ca="1"/>
        <v>70.421185923234489</v>
      </c>
      <c r="BN1790" s="9">
        <v>73.266640246060518</v>
      </c>
    </row>
    <row r="1791" spans="1:66" x14ac:dyDescent="0.25">
      <c r="A1791" s="6">
        <v>59.2</v>
      </c>
      <c r="B1791" s="7" t="b">
        <v>1</v>
      </c>
      <c r="U1791" s="9"/>
      <c r="V1791" s="9"/>
      <c r="W1791" s="10"/>
      <c r="X1791" s="20"/>
      <c r="Y1791" s="20"/>
      <c r="Z1791" s="20"/>
      <c r="AA1791" s="20"/>
      <c r="AB1791" s="20"/>
      <c r="AC1791" s="20"/>
      <c r="AD1791" s="20"/>
      <c r="AE1791" s="20"/>
      <c r="AG1791" s="9"/>
      <c r="AH1791" s="9"/>
      <c r="AI1791" s="10"/>
      <c r="AJ1791" s="20"/>
      <c r="AK1791" s="20"/>
      <c r="AL1791" s="20"/>
      <c r="AM1791" s="20"/>
      <c r="AN1791" s="20"/>
      <c r="AO1791" s="20"/>
      <c r="AP1791" s="20"/>
      <c r="AQ1791" s="20"/>
      <c r="AS1791" s="9"/>
      <c r="AT1791" s="9"/>
      <c r="AU1791" s="10"/>
      <c r="AV1791" s="20"/>
      <c r="AW1791" s="20"/>
      <c r="AX1791" s="20"/>
      <c r="AY1791" s="20"/>
      <c r="AZ1791" s="20"/>
      <c r="BA1791" s="20"/>
      <c r="BB1791" s="20"/>
      <c r="BC1791" s="20"/>
      <c r="BE1791" s="20">
        <v>0.61014344262295084</v>
      </c>
      <c r="BF1791" s="9">
        <v>73.599999999999994</v>
      </c>
      <c r="BG1791" s="9">
        <v>71.888689950458144</v>
      </c>
      <c r="BH1791" s="9">
        <v>71.39134586482669</v>
      </c>
      <c r="BI1791" s="9">
        <v>65.208252578082494</v>
      </c>
      <c r="BJ1791" s="9">
        <v>72.742643911596232</v>
      </c>
      <c r="BK1791" s="9">
        <v>71.555268185119402</v>
      </c>
      <c r="BL1791" s="9">
        <v>70.658495997477829</v>
      </c>
      <c r="BM1791" s="9">
        <f ca="1"/>
        <v>70.428544520519765</v>
      </c>
      <c r="BN1791" s="9">
        <v>73.275618809642907</v>
      </c>
    </row>
    <row r="1792" spans="1:66" x14ac:dyDescent="0.25">
      <c r="A1792" s="6">
        <v>64.5</v>
      </c>
      <c r="B1792" s="7" t="b">
        <v>1</v>
      </c>
      <c r="U1792" s="9"/>
      <c r="V1792" s="9"/>
      <c r="W1792" s="10"/>
      <c r="X1792" s="20"/>
      <c r="Y1792" s="20"/>
      <c r="Z1792" s="20"/>
      <c r="AA1792" s="20"/>
      <c r="AB1792" s="20"/>
      <c r="AC1792" s="20"/>
      <c r="AD1792" s="20"/>
      <c r="AE1792" s="20"/>
      <c r="AG1792" s="9"/>
      <c r="AH1792" s="9"/>
      <c r="AI1792" s="10"/>
      <c r="AJ1792" s="20"/>
      <c r="AK1792" s="20"/>
      <c r="AL1792" s="20"/>
      <c r="AM1792" s="20"/>
      <c r="AN1792" s="20"/>
      <c r="AO1792" s="20"/>
      <c r="AP1792" s="20"/>
      <c r="AQ1792" s="20"/>
      <c r="AS1792" s="9"/>
      <c r="AT1792" s="9"/>
      <c r="AU1792" s="10"/>
      <c r="AV1792" s="20"/>
      <c r="AW1792" s="20"/>
      <c r="AX1792" s="20"/>
      <c r="AY1792" s="20"/>
      <c r="AZ1792" s="20"/>
      <c r="BA1792" s="20"/>
      <c r="BB1792" s="20"/>
      <c r="BC1792" s="20"/>
      <c r="BE1792" s="20">
        <v>0.61048497267759561</v>
      </c>
      <c r="BF1792" s="9">
        <v>73.599999999999994</v>
      </c>
      <c r="BG1792" s="9">
        <v>71.897169511266497</v>
      </c>
      <c r="BH1792" s="9">
        <v>71.400694135799398</v>
      </c>
      <c r="BI1792" s="9">
        <v>65.268922986605773</v>
      </c>
      <c r="BJ1792" s="9">
        <v>72.750070237462936</v>
      </c>
      <c r="BK1792" s="9">
        <v>71.564317183415298</v>
      </c>
      <c r="BL1792" s="9">
        <v>70.66812554740676</v>
      </c>
      <c r="BM1792" s="9">
        <f ca="1"/>
        <v>70.435904018827571</v>
      </c>
      <c r="BN1792" s="9">
        <v>73.284597525360624</v>
      </c>
    </row>
    <row r="1793" spans="1:66" x14ac:dyDescent="0.25">
      <c r="A1793" s="6">
        <v>64.2</v>
      </c>
      <c r="B1793" s="7" t="b">
        <v>1</v>
      </c>
      <c r="U1793" s="9"/>
      <c r="V1793" s="9"/>
      <c r="W1793" s="10"/>
      <c r="X1793" s="20"/>
      <c r="Y1793" s="20"/>
      <c r="Z1793" s="20"/>
      <c r="AA1793" s="20"/>
      <c r="AB1793" s="20"/>
      <c r="AC1793" s="20"/>
      <c r="AD1793" s="20"/>
      <c r="AE1793" s="20"/>
      <c r="AG1793" s="9"/>
      <c r="AH1793" s="9"/>
      <c r="AI1793" s="10"/>
      <c r="AJ1793" s="20"/>
      <c r="AK1793" s="20"/>
      <c r="AL1793" s="20"/>
      <c r="AM1793" s="20"/>
      <c r="AN1793" s="20"/>
      <c r="AO1793" s="20"/>
      <c r="AP1793" s="20"/>
      <c r="AQ1793" s="20"/>
      <c r="AS1793" s="9"/>
      <c r="AT1793" s="9"/>
      <c r="AU1793" s="10"/>
      <c r="AV1793" s="20"/>
      <c r="AW1793" s="20"/>
      <c r="AX1793" s="20"/>
      <c r="AY1793" s="20"/>
      <c r="AZ1793" s="20"/>
      <c r="BA1793" s="20"/>
      <c r="BB1793" s="20"/>
      <c r="BC1793" s="20"/>
      <c r="BE1793" s="20">
        <v>0.61082650273224048</v>
      </c>
      <c r="BF1793" s="9">
        <v>73.599999999999994</v>
      </c>
      <c r="BG1793" s="9">
        <v>71.90565119094201</v>
      </c>
      <c r="BH1793" s="9">
        <v>71.410045967271174</v>
      </c>
      <c r="BI1793" s="9">
        <v>65.329646614792495</v>
      </c>
      <c r="BJ1793" s="9">
        <v>72.757496926770841</v>
      </c>
      <c r="BK1793" s="9">
        <v>71.573369203938128</v>
      </c>
      <c r="BL1793" s="9">
        <v>70.677752404131823</v>
      </c>
      <c r="BM1793" s="9">
        <f ca="1"/>
        <v>70.443264423315512</v>
      </c>
      <c r="BN1793" s="9">
        <v>73.293576398226492</v>
      </c>
    </row>
    <row r="1794" spans="1:66" x14ac:dyDescent="0.25">
      <c r="A1794" s="6">
        <v>63.9</v>
      </c>
      <c r="B1794" s="7" t="b">
        <v>1</v>
      </c>
      <c r="U1794" s="9"/>
      <c r="V1794" s="9"/>
      <c r="W1794" s="10"/>
      <c r="X1794" s="20"/>
      <c r="Y1794" s="20"/>
      <c r="Z1794" s="20"/>
      <c r="AA1794" s="20"/>
      <c r="AB1794" s="20"/>
      <c r="AC1794" s="20"/>
      <c r="AD1794" s="20"/>
      <c r="AE1794" s="20"/>
      <c r="AG1794" s="9"/>
      <c r="AH1794" s="9"/>
      <c r="AI1794" s="10"/>
      <c r="AJ1794" s="20"/>
      <c r="AK1794" s="20"/>
      <c r="AL1794" s="20"/>
      <c r="AM1794" s="20"/>
      <c r="AN1794" s="20"/>
      <c r="AO1794" s="20"/>
      <c r="AP1794" s="20"/>
      <c r="AQ1794" s="20"/>
      <c r="AS1794" s="9"/>
      <c r="AT1794" s="9"/>
      <c r="AU1794" s="10"/>
      <c r="AV1794" s="20"/>
      <c r="AW1794" s="20"/>
      <c r="AX1794" s="20"/>
      <c r="AY1794" s="20"/>
      <c r="AZ1794" s="20"/>
      <c r="BA1794" s="20"/>
      <c r="BB1794" s="20"/>
      <c r="BC1794" s="20"/>
      <c r="BE1794" s="20">
        <v>0.61116803278688525</v>
      </c>
      <c r="BF1794" s="9">
        <v>73.599999999999994</v>
      </c>
      <c r="BG1794" s="9">
        <v>71.914134997274218</v>
      </c>
      <c r="BH1794" s="9">
        <v>71.419401368910769</v>
      </c>
      <c r="BI1794" s="9">
        <v>65.390423556092443</v>
      </c>
      <c r="BJ1794" s="9">
        <v>72.764923985576829</v>
      </c>
      <c r="BK1794" s="9">
        <v>71.582424255596422</v>
      </c>
      <c r="BL1794" s="9">
        <v>70.687376569911436</v>
      </c>
      <c r="BM1794" s="9">
        <f ca="1"/>
        <v>70.450625739147441</v>
      </c>
      <c r="BN1794" s="9">
        <v>73.302555433257226</v>
      </c>
    </row>
    <row r="1795" spans="1:66" x14ac:dyDescent="0.25">
      <c r="A1795" s="6">
        <v>63.5</v>
      </c>
      <c r="B1795" s="7" t="b">
        <v>1</v>
      </c>
      <c r="U1795" s="9"/>
      <c r="V1795" s="9"/>
      <c r="W1795" s="10"/>
      <c r="X1795" s="20"/>
      <c r="Y1795" s="20"/>
      <c r="Z1795" s="20"/>
      <c r="AA1795" s="20"/>
      <c r="AB1795" s="20"/>
      <c r="AC1795" s="20"/>
      <c r="AD1795" s="20"/>
      <c r="AE1795" s="20"/>
      <c r="AG1795" s="9"/>
      <c r="AH1795" s="9"/>
      <c r="AI1795" s="10"/>
      <c r="AJ1795" s="20"/>
      <c r="AK1795" s="20"/>
      <c r="AL1795" s="20"/>
      <c r="AM1795" s="20"/>
      <c r="AN1795" s="20"/>
      <c r="AO1795" s="20"/>
      <c r="AP1795" s="20"/>
      <c r="AQ1795" s="20"/>
      <c r="AS1795" s="9"/>
      <c r="AT1795" s="9"/>
      <c r="AU1795" s="10"/>
      <c r="AV1795" s="20"/>
      <c r="AW1795" s="20"/>
      <c r="AX1795" s="20"/>
      <c r="AY1795" s="20"/>
      <c r="AZ1795" s="20"/>
      <c r="BA1795" s="20"/>
      <c r="BB1795" s="20"/>
      <c r="BC1795" s="20"/>
      <c r="BE1795" s="20">
        <v>0.61150956284153002</v>
      </c>
      <c r="BF1795" s="9">
        <v>73.599999999999994</v>
      </c>
      <c r="BG1795" s="9">
        <v>71.922620938065236</v>
      </c>
      <c r="BH1795" s="9">
        <v>71.42876035040571</v>
      </c>
      <c r="BI1795" s="9">
        <v>65.451253904201806</v>
      </c>
      <c r="BJ1795" s="9">
        <v>72.772351419943689</v>
      </c>
      <c r="BK1795" s="9">
        <v>71.591482347315122</v>
      </c>
      <c r="BL1795" s="9">
        <v>70.696998047000918</v>
      </c>
      <c r="BM1795" s="9">
        <f ca="1"/>
        <v>70.457987971493552</v>
      </c>
      <c r="BN1795" s="9">
        <v>73.311534635473535</v>
      </c>
    </row>
    <row r="1796" spans="1:66" x14ac:dyDescent="0.25">
      <c r="A1796" s="6">
        <v>63.2</v>
      </c>
      <c r="B1796" s="7" t="b">
        <v>1</v>
      </c>
      <c r="U1796" s="9"/>
      <c r="V1796" s="9"/>
      <c r="W1796" s="10"/>
      <c r="X1796" s="20"/>
      <c r="Y1796" s="20"/>
      <c r="Z1796" s="20"/>
      <c r="AA1796" s="20"/>
      <c r="AB1796" s="20"/>
      <c r="AC1796" s="20"/>
      <c r="AD1796" s="20"/>
      <c r="AE1796" s="20"/>
      <c r="AG1796" s="9"/>
      <c r="AH1796" s="9"/>
      <c r="AI1796" s="10"/>
      <c r="AJ1796" s="20"/>
      <c r="AK1796" s="20"/>
      <c r="AL1796" s="20"/>
      <c r="AM1796" s="20"/>
      <c r="AN1796" s="20"/>
      <c r="AO1796" s="20"/>
      <c r="AP1796" s="20"/>
      <c r="AQ1796" s="20"/>
      <c r="AS1796" s="9"/>
      <c r="AT1796" s="9"/>
      <c r="AU1796" s="10"/>
      <c r="AV1796" s="20"/>
      <c r="AW1796" s="20"/>
      <c r="AX1796" s="20"/>
      <c r="AY1796" s="20"/>
      <c r="AZ1796" s="20"/>
      <c r="BA1796" s="20"/>
      <c r="BB1796" s="20"/>
      <c r="BC1796" s="20"/>
      <c r="BE1796" s="20">
        <v>0.6118510928961749</v>
      </c>
      <c r="BF1796" s="9">
        <v>73.599999999999994</v>
      </c>
      <c r="BG1796" s="9">
        <v>71.93110902112987</v>
      </c>
      <c r="BH1796" s="9">
        <v>71.438122921462607</v>
      </c>
      <c r="BI1796" s="9">
        <v>65.51213775306401</v>
      </c>
      <c r="BJ1796" s="9">
        <v>72.779779235940168</v>
      </c>
      <c r="BK1796" s="9">
        <v>71.600543488035726</v>
      </c>
      <c r="BL1796" s="9">
        <v>70.706616837652405</v>
      </c>
      <c r="BM1796" s="9">
        <f ca="1"/>
        <v>70.465351125530347</v>
      </c>
      <c r="BN1796" s="9">
        <v>73.320514009900108</v>
      </c>
    </row>
    <row r="1797" spans="1:66" x14ac:dyDescent="0.25">
      <c r="A1797" s="6">
        <v>62.8</v>
      </c>
      <c r="B1797" s="7" t="b">
        <v>1</v>
      </c>
      <c r="U1797" s="9"/>
      <c r="V1797" s="9"/>
      <c r="W1797" s="10"/>
      <c r="X1797" s="20"/>
      <c r="Y1797" s="20"/>
      <c r="Z1797" s="20"/>
      <c r="AA1797" s="20"/>
      <c r="AB1797" s="20"/>
      <c r="AC1797" s="20"/>
      <c r="AD1797" s="20"/>
      <c r="AE1797" s="20"/>
      <c r="AG1797" s="9"/>
      <c r="AH1797" s="9"/>
      <c r="AI1797" s="10"/>
      <c r="AJ1797" s="20"/>
      <c r="AK1797" s="20"/>
      <c r="AL1797" s="20"/>
      <c r="AM1797" s="20"/>
      <c r="AN1797" s="20"/>
      <c r="AO1797" s="20"/>
      <c r="AP1797" s="20"/>
      <c r="AQ1797" s="20"/>
      <c r="AS1797" s="9"/>
      <c r="AT1797" s="9"/>
      <c r="AU1797" s="10"/>
      <c r="AV1797" s="20"/>
      <c r="AW1797" s="20"/>
      <c r="AX1797" s="20"/>
      <c r="AY1797" s="20"/>
      <c r="AZ1797" s="20"/>
      <c r="BA1797" s="20"/>
      <c r="BB1797" s="20"/>
      <c r="BC1797" s="20"/>
      <c r="BE1797" s="20">
        <v>0.61219262295081966</v>
      </c>
      <c r="BF1797" s="9">
        <v>73.599999999999994</v>
      </c>
      <c r="BG1797" s="9">
        <v>71.939599254295629</v>
      </c>
      <c r="BH1797" s="9">
        <v>71.447489091807014</v>
      </c>
      <c r="BI1797" s="9">
        <v>65.573075196870491</v>
      </c>
      <c r="BJ1797" s="9">
        <v>72.787207439640966</v>
      </c>
      <c r="BK1797" s="9">
        <v>71.609607686716259</v>
      </c>
      <c r="BL1797" s="9">
        <v>70.716232944114921</v>
      </c>
      <c r="BM1797" s="9">
        <f ca="1"/>
        <v>70.472715206440711</v>
      </c>
      <c r="BN1797" s="9">
        <v>73.329493561565613</v>
      </c>
    </row>
    <row r="1798" spans="1:66" x14ac:dyDescent="0.25">
      <c r="A1798" s="6">
        <v>62.5</v>
      </c>
      <c r="B1798" s="7" t="b">
        <v>1</v>
      </c>
      <c r="U1798" s="9"/>
      <c r="V1798" s="9"/>
      <c r="W1798" s="10"/>
      <c r="X1798" s="20"/>
      <c r="Y1798" s="20"/>
      <c r="Z1798" s="20"/>
      <c r="AA1798" s="20"/>
      <c r="AB1798" s="20"/>
      <c r="AC1798" s="20"/>
      <c r="AD1798" s="20"/>
      <c r="AE1798" s="20"/>
      <c r="AG1798" s="9"/>
      <c r="AH1798" s="9"/>
      <c r="AI1798" s="10"/>
      <c r="AJ1798" s="20"/>
      <c r="AK1798" s="20"/>
      <c r="AL1798" s="20"/>
      <c r="AM1798" s="20"/>
      <c r="AN1798" s="20"/>
      <c r="AO1798" s="20"/>
      <c r="AP1798" s="20"/>
      <c r="AQ1798" s="20"/>
      <c r="AS1798" s="9"/>
      <c r="AT1798" s="9"/>
      <c r="AU1798" s="10"/>
      <c r="AV1798" s="20"/>
      <c r="AW1798" s="20"/>
      <c r="AX1798" s="20"/>
      <c r="AY1798" s="20"/>
      <c r="AZ1798" s="20"/>
      <c r="BA1798" s="20"/>
      <c r="BB1798" s="20"/>
      <c r="BC1798" s="20"/>
      <c r="BE1798" s="20">
        <v>0.61253415300546443</v>
      </c>
      <c r="BF1798" s="9">
        <v>73.7</v>
      </c>
      <c r="BG1798" s="9">
        <v>71.948091645402869</v>
      </c>
      <c r="BH1798" s="9">
        <v>71.456858871183769</v>
      </c>
      <c r="BI1798" s="9">
        <v>65.634066330061714</v>
      </c>
      <c r="BJ1798" s="9">
        <v>72.794636037126793</v>
      </c>
      <c r="BK1798" s="9">
        <v>71.618674952331389</v>
      </c>
      <c r="BL1798" s="9">
        <v>70.725846368634336</v>
      </c>
      <c r="BM1798" s="9">
        <f ca="1"/>
        <v>70.480080219413907</v>
      </c>
      <c r="BN1798" s="9">
        <v>73.338473295502837</v>
      </c>
    </row>
    <row r="1799" spans="1:66" x14ac:dyDescent="0.25">
      <c r="A1799" s="6">
        <v>62.1</v>
      </c>
      <c r="B1799" s="7" t="b">
        <v>1</v>
      </c>
      <c r="U1799" s="9"/>
      <c r="V1799" s="9"/>
      <c r="W1799" s="10"/>
      <c r="X1799" s="20"/>
      <c r="Y1799" s="20"/>
      <c r="Z1799" s="20"/>
      <c r="AA1799" s="20"/>
      <c r="AB1799" s="20"/>
      <c r="AC1799" s="20"/>
      <c r="AD1799" s="20"/>
      <c r="AE1799" s="20"/>
      <c r="AG1799" s="9"/>
      <c r="AH1799" s="9"/>
      <c r="AI1799" s="10"/>
      <c r="AJ1799" s="20"/>
      <c r="AK1799" s="20"/>
      <c r="AL1799" s="20"/>
      <c r="AM1799" s="20"/>
      <c r="AN1799" s="20"/>
      <c r="AO1799" s="20"/>
      <c r="AP1799" s="20"/>
      <c r="AQ1799" s="20"/>
      <c r="AS1799" s="9"/>
      <c r="AT1799" s="9"/>
      <c r="AU1799" s="10"/>
      <c r="AV1799" s="20"/>
      <c r="AW1799" s="20"/>
      <c r="AX1799" s="20"/>
      <c r="AY1799" s="20"/>
      <c r="AZ1799" s="20"/>
      <c r="BA1799" s="20"/>
      <c r="BB1799" s="20"/>
      <c r="BC1799" s="20"/>
      <c r="BE1799" s="20">
        <v>0.61287568306010931</v>
      </c>
      <c r="BF1799" s="9">
        <v>73.7</v>
      </c>
      <c r="BG1799" s="9">
        <v>71.956586202304706</v>
      </c>
      <c r="BH1799" s="9">
        <v>71.46623226935678</v>
      </c>
      <c r="BI1799" s="9">
        <v>65.695111247327986</v>
      </c>
      <c r="BJ1799" s="9">
        <v>72.8020650344844</v>
      </c>
      <c r="BK1799" s="9">
        <v>71.627745293872565</v>
      </c>
      <c r="BL1799" s="9">
        <v>70.735457113453364</v>
      </c>
      <c r="BM1799" s="9">
        <f ca="1"/>
        <v>70.487446169645679</v>
      </c>
      <c r="BN1799" s="9">
        <v>73.347453216748576</v>
      </c>
    </row>
    <row r="1800" spans="1:66" x14ac:dyDescent="0.25">
      <c r="A1800" s="6">
        <v>65.8</v>
      </c>
      <c r="B1800" s="7" t="b">
        <v>1</v>
      </c>
      <c r="U1800" s="9"/>
      <c r="V1800" s="9"/>
      <c r="W1800" s="10"/>
      <c r="X1800" s="20"/>
      <c r="Y1800" s="20"/>
      <c r="Z1800" s="20"/>
      <c r="AA1800" s="20"/>
      <c r="AB1800" s="20"/>
      <c r="AC1800" s="20"/>
      <c r="AD1800" s="20"/>
      <c r="AE1800" s="20"/>
      <c r="AG1800" s="9"/>
      <c r="AH1800" s="9"/>
      <c r="AI1800" s="10"/>
      <c r="AJ1800" s="20"/>
      <c r="AK1800" s="20"/>
      <c r="AL1800" s="20"/>
      <c r="AM1800" s="20"/>
      <c r="AN1800" s="20"/>
      <c r="AO1800" s="20"/>
      <c r="AP1800" s="20"/>
      <c r="AQ1800" s="20"/>
      <c r="AS1800" s="9"/>
      <c r="AT1800" s="9"/>
      <c r="AU1800" s="10"/>
      <c r="AV1800" s="20"/>
      <c r="AW1800" s="20"/>
      <c r="AX1800" s="20"/>
      <c r="AY1800" s="20"/>
      <c r="AZ1800" s="20"/>
      <c r="BA1800" s="20"/>
      <c r="BB1800" s="20"/>
      <c r="BC1800" s="20"/>
      <c r="BE1800" s="20">
        <v>0.61321721311475408</v>
      </c>
      <c r="BF1800" s="9">
        <v>73.7</v>
      </c>
      <c r="BG1800" s="9">
        <v>71.965082932867205</v>
      </c>
      <c r="BH1800" s="9">
        <v>71.475609296109297</v>
      </c>
      <c r="BI1800" s="9">
        <v>65.756210043610295</v>
      </c>
      <c r="BJ1800" s="9">
        <v>72.80949443780662</v>
      </c>
      <c r="BK1800" s="9">
        <v>71.636818720347932</v>
      </c>
      <c r="BL1800" s="9">
        <v>70.74506518081165</v>
      </c>
      <c r="BM1800" s="9">
        <f ca="1"/>
        <v>70.494813062338196</v>
      </c>
      <c r="BN1800" s="9">
        <v>73.356433330343734</v>
      </c>
    </row>
    <row r="1801" spans="1:66" x14ac:dyDescent="0.25">
      <c r="A1801" s="6">
        <v>65.900000000000006</v>
      </c>
      <c r="B1801" s="7" t="b">
        <v>1</v>
      </c>
      <c r="U1801" s="9"/>
      <c r="V1801" s="9"/>
      <c r="W1801" s="10"/>
      <c r="X1801" s="20"/>
      <c r="Y1801" s="20"/>
      <c r="Z1801" s="20"/>
      <c r="AA1801" s="20"/>
      <c r="AB1801" s="20"/>
      <c r="AC1801" s="20"/>
      <c r="AD1801" s="20"/>
      <c r="AE1801" s="20"/>
      <c r="AG1801" s="9"/>
      <c r="AH1801" s="9"/>
      <c r="AI1801" s="10"/>
      <c r="AJ1801" s="20"/>
      <c r="AK1801" s="20"/>
      <c r="AL1801" s="20"/>
      <c r="AM1801" s="20"/>
      <c r="AN1801" s="20"/>
      <c r="AO1801" s="20"/>
      <c r="AP1801" s="20"/>
      <c r="AQ1801" s="20"/>
      <c r="AS1801" s="9"/>
      <c r="AT1801" s="9"/>
      <c r="AU1801" s="10"/>
      <c r="AV1801" s="20"/>
      <c r="AW1801" s="20"/>
      <c r="AX1801" s="20"/>
      <c r="AY1801" s="20"/>
      <c r="AZ1801" s="20"/>
      <c r="BA1801" s="20"/>
      <c r="BB1801" s="20"/>
      <c r="BC1801" s="20"/>
      <c r="BE1801" s="20">
        <v>0.61355874316939896</v>
      </c>
      <c r="BF1801" s="9">
        <v>73.7</v>
      </c>
      <c r="BG1801" s="9">
        <v>71.973581844969402</v>
      </c>
      <c r="BH1801" s="9">
        <v>71.48498996124404</v>
      </c>
      <c r="BI1801" s="9">
        <v>65.817362814101315</v>
      </c>
      <c r="BJ1801" s="9">
        <v>72.816924253192454</v>
      </c>
      <c r="BK1801" s="9">
        <v>71.645895240782551</v>
      </c>
      <c r="BL1801" s="9">
        <v>70.754670572945656</v>
      </c>
      <c r="BM1801" s="9">
        <f ca="1"/>
        <v>70.502180902700175</v>
      </c>
      <c r="BN1801" s="9">
        <v>73.36541364133339</v>
      </c>
    </row>
    <row r="1802" spans="1:66" x14ac:dyDescent="0.25">
      <c r="A1802" s="6">
        <v>66.099999999999994</v>
      </c>
      <c r="B1802" s="7" t="b">
        <v>1</v>
      </c>
      <c r="U1802" s="9"/>
      <c r="V1802" s="9"/>
      <c r="W1802" s="10"/>
      <c r="X1802" s="20"/>
      <c r="Y1802" s="20"/>
      <c r="Z1802" s="20"/>
      <c r="AA1802" s="20"/>
      <c r="AB1802" s="20"/>
      <c r="AC1802" s="20"/>
      <c r="AD1802" s="20"/>
      <c r="AE1802" s="20"/>
      <c r="AG1802" s="9"/>
      <c r="AH1802" s="9"/>
      <c r="AI1802" s="10"/>
      <c r="AJ1802" s="20"/>
      <c r="AK1802" s="20"/>
      <c r="AL1802" s="20"/>
      <c r="AM1802" s="20"/>
      <c r="AN1802" s="20"/>
      <c r="AO1802" s="20"/>
      <c r="AP1802" s="20"/>
      <c r="AQ1802" s="20"/>
      <c r="AS1802" s="9"/>
      <c r="AT1802" s="9"/>
      <c r="AU1802" s="10"/>
      <c r="AV1802" s="20"/>
      <c r="AW1802" s="20"/>
      <c r="AX1802" s="20"/>
      <c r="AY1802" s="20"/>
      <c r="AZ1802" s="20"/>
      <c r="BA1802" s="20"/>
      <c r="BB1802" s="20"/>
      <c r="BC1802" s="20"/>
      <c r="BE1802" s="20">
        <v>0.61390027322404372</v>
      </c>
      <c r="BF1802" s="9">
        <v>73.7</v>
      </c>
      <c r="BG1802" s="9">
        <v>71.982082946503326</v>
      </c>
      <c r="BH1802" s="9">
        <v>71.494374274582981</v>
      </c>
      <c r="BI1802" s="9">
        <v>65.878569654246121</v>
      </c>
      <c r="BJ1802" s="9">
        <v>72.82435448674704</v>
      </c>
      <c r="BK1802" s="9">
        <v>71.654974864218417</v>
      </c>
      <c r="BL1802" s="9">
        <v>70.764273292088816</v>
      </c>
      <c r="BM1802" s="9">
        <f ca="1"/>
        <v>70.509549695946774</v>
      </c>
      <c r="BN1802" s="9">
        <v>73.374394154766719</v>
      </c>
    </row>
    <row r="1803" spans="1:66" x14ac:dyDescent="0.25">
      <c r="A1803" s="6">
        <v>65.8</v>
      </c>
      <c r="B1803" s="7" t="b">
        <v>1</v>
      </c>
      <c r="U1803" s="9"/>
      <c r="V1803" s="9"/>
      <c r="W1803" s="10"/>
      <c r="X1803" s="20"/>
      <c r="Y1803" s="20"/>
      <c r="Z1803" s="20"/>
      <c r="AA1803" s="20"/>
      <c r="AB1803" s="20"/>
      <c r="AC1803" s="20"/>
      <c r="AD1803" s="20"/>
      <c r="AE1803" s="20"/>
      <c r="AG1803" s="9"/>
      <c r="AH1803" s="9"/>
      <c r="AI1803" s="10"/>
      <c r="AJ1803" s="20"/>
      <c r="AK1803" s="20"/>
      <c r="AL1803" s="20"/>
      <c r="AM1803" s="20"/>
      <c r="AN1803" s="20"/>
      <c r="AO1803" s="20"/>
      <c r="AP1803" s="20"/>
      <c r="AQ1803" s="20"/>
      <c r="AS1803" s="9"/>
      <c r="AT1803" s="9"/>
      <c r="AU1803" s="10"/>
      <c r="AV1803" s="20"/>
      <c r="AW1803" s="20"/>
      <c r="AX1803" s="20"/>
      <c r="AY1803" s="20"/>
      <c r="AZ1803" s="20"/>
      <c r="BA1803" s="20"/>
      <c r="BB1803" s="20"/>
      <c r="BC1803" s="20"/>
      <c r="BE1803" s="20">
        <v>0.61424180327868849</v>
      </c>
      <c r="BF1803" s="9">
        <v>73.7</v>
      </c>
      <c r="BG1803" s="9">
        <v>71.990586245374104</v>
      </c>
      <c r="BH1803" s="9">
        <v>71.50376224596792</v>
      </c>
      <c r="BI1803" s="9">
        <v>65.939830659743237</v>
      </c>
      <c r="BJ1803" s="9">
        <v>72.83178514458173</v>
      </c>
      <c r="BK1803" s="9">
        <v>71.664057599714468</v>
      </c>
      <c r="BL1803" s="9">
        <v>70.773873340471368</v>
      </c>
      <c r="BM1803" s="9">
        <f ca="1"/>
        <v>70.516919447299884</v>
      </c>
      <c r="BN1803" s="9">
        <v>73.383374875697143</v>
      </c>
    </row>
    <row r="1804" spans="1:66" x14ac:dyDescent="0.25">
      <c r="A1804" s="6">
        <v>64.3</v>
      </c>
      <c r="B1804" s="7" t="b">
        <v>1</v>
      </c>
      <c r="U1804" s="9"/>
      <c r="V1804" s="9"/>
      <c r="W1804" s="10"/>
      <c r="X1804" s="20"/>
      <c r="Y1804" s="20"/>
      <c r="Z1804" s="20"/>
      <c r="AA1804" s="20"/>
      <c r="AB1804" s="20"/>
      <c r="AC1804" s="20"/>
      <c r="AD1804" s="20"/>
      <c r="AE1804" s="20"/>
      <c r="AG1804" s="9"/>
      <c r="AH1804" s="9"/>
      <c r="AI1804" s="10"/>
      <c r="AJ1804" s="20"/>
      <c r="AK1804" s="20"/>
      <c r="AL1804" s="20"/>
      <c r="AM1804" s="20"/>
      <c r="AN1804" s="20"/>
      <c r="AO1804" s="20"/>
      <c r="AP1804" s="20"/>
      <c r="AQ1804" s="20"/>
      <c r="AS1804" s="9"/>
      <c r="AT1804" s="9"/>
      <c r="AU1804" s="10"/>
      <c r="AV1804" s="20"/>
      <c r="AW1804" s="20"/>
      <c r="AX1804" s="20"/>
      <c r="AY1804" s="20"/>
      <c r="AZ1804" s="20"/>
      <c r="BA1804" s="20"/>
      <c r="BB1804" s="20"/>
      <c r="BC1804" s="20"/>
      <c r="BE1804" s="20">
        <v>0.61458333333333337</v>
      </c>
      <c r="BF1804" s="9">
        <v>73.7</v>
      </c>
      <c r="BG1804" s="9">
        <v>71.999091749499996</v>
      </c>
      <c r="BH1804" s="9">
        <v>71.513153885259896</v>
      </c>
      <c r="BI1804" s="9">
        <v>66.001145926545533</v>
      </c>
      <c r="BJ1804" s="9">
        <v>72.839216232814124</v>
      </c>
      <c r="BK1804" s="9">
        <v>71.673143456346779</v>
      </c>
      <c r="BL1804" s="9">
        <v>70.783470720320537</v>
      </c>
      <c r="BM1804" s="9">
        <f ca="1"/>
        <v>70.524290161987821</v>
      </c>
      <c r="BN1804" s="9">
        <v>73.39235580918222</v>
      </c>
    </row>
    <row r="1805" spans="1:66" x14ac:dyDescent="0.25">
      <c r="A1805" s="6">
        <v>63</v>
      </c>
      <c r="B1805" s="7" t="b">
        <v>1</v>
      </c>
      <c r="U1805" s="9"/>
      <c r="V1805" s="9"/>
      <c r="W1805" s="10"/>
      <c r="X1805" s="20"/>
      <c r="Y1805" s="20"/>
      <c r="Z1805" s="20"/>
      <c r="AA1805" s="20"/>
      <c r="AB1805" s="20"/>
      <c r="AC1805" s="20"/>
      <c r="AD1805" s="20"/>
      <c r="AE1805" s="20"/>
      <c r="AG1805" s="9"/>
      <c r="AH1805" s="9"/>
      <c r="AI1805" s="10"/>
      <c r="AJ1805" s="20"/>
      <c r="AK1805" s="20"/>
      <c r="AL1805" s="20"/>
      <c r="AM1805" s="20"/>
      <c r="AN1805" s="20"/>
      <c r="AO1805" s="20"/>
      <c r="AP1805" s="20"/>
      <c r="AQ1805" s="20"/>
      <c r="AS1805" s="9"/>
      <c r="AT1805" s="9"/>
      <c r="AU1805" s="10"/>
      <c r="AV1805" s="20"/>
      <c r="AW1805" s="20"/>
      <c r="AX1805" s="20"/>
      <c r="AY1805" s="20"/>
      <c r="AZ1805" s="20"/>
      <c r="BA1805" s="20"/>
      <c r="BB1805" s="20"/>
      <c r="BC1805" s="20"/>
      <c r="BE1805" s="20">
        <v>0.61492486338797814</v>
      </c>
      <c r="BF1805" s="9">
        <v>73.7</v>
      </c>
      <c r="BG1805" s="9">
        <v>72.007599466812451</v>
      </c>
      <c r="BH1805" s="9">
        <v>71.522549202340002</v>
      </c>
      <c r="BI1805" s="9">
        <v>66.062515550860951</v>
      </c>
      <c r="BJ1805" s="9">
        <v>72.846647757568135</v>
      </c>
      <c r="BK1805" s="9">
        <v>71.682232443208505</v>
      </c>
      <c r="BL1805" s="9">
        <v>70.793065433860363</v>
      </c>
      <c r="BM1805" s="9">
        <f ca="1"/>
        <v>70.531661845245694</v>
      </c>
      <c r="BN1805" s="9">
        <v>73.401336960283857</v>
      </c>
    </row>
    <row r="1806" spans="1:66" x14ac:dyDescent="0.25">
      <c r="A1806" s="6">
        <v>62.4</v>
      </c>
      <c r="B1806" s="7" t="b">
        <v>1</v>
      </c>
      <c r="U1806" s="9"/>
      <c r="V1806" s="9"/>
      <c r="W1806" s="10"/>
      <c r="X1806" s="20"/>
      <c r="Y1806" s="20"/>
      <c r="Z1806" s="20"/>
      <c r="AA1806" s="20"/>
      <c r="AB1806" s="20"/>
      <c r="AC1806" s="20"/>
      <c r="AD1806" s="20"/>
      <c r="AE1806" s="20"/>
      <c r="AG1806" s="9"/>
      <c r="AH1806" s="9"/>
      <c r="AI1806" s="10"/>
      <c r="AJ1806" s="20"/>
      <c r="AK1806" s="20"/>
      <c r="AL1806" s="20"/>
      <c r="AM1806" s="20"/>
      <c r="AN1806" s="20"/>
      <c r="AO1806" s="20"/>
      <c r="AP1806" s="20"/>
      <c r="AQ1806" s="20"/>
      <c r="AS1806" s="9"/>
      <c r="AT1806" s="9"/>
      <c r="AU1806" s="10"/>
      <c r="AV1806" s="20"/>
      <c r="AW1806" s="20"/>
      <c r="AX1806" s="20"/>
      <c r="AY1806" s="20"/>
      <c r="AZ1806" s="20"/>
      <c r="BA1806" s="20"/>
      <c r="BB1806" s="20"/>
      <c r="BC1806" s="20"/>
      <c r="BE1806" s="20">
        <v>0.61526639344262291</v>
      </c>
      <c r="BF1806" s="9">
        <v>73.7</v>
      </c>
      <c r="BG1806" s="9">
        <v>72.016109405256174</v>
      </c>
      <c r="BH1806" s="9">
        <v>71.531948207108769</v>
      </c>
      <c r="BI1806" s="9">
        <v>66.123939629153611</v>
      </c>
      <c r="BJ1806" s="9">
        <v>72.854079724973985</v>
      </c>
      <c r="BK1806" s="9">
        <v>71.691324569410057</v>
      </c>
      <c r="BL1806" s="9">
        <v>70.802657483311862</v>
      </c>
      <c r="BM1806" s="9">
        <f ca="1"/>
        <v>70.539034502315175</v>
      </c>
      <c r="BN1806" s="9">
        <v>73.410318334068108</v>
      </c>
    </row>
    <row r="1807" spans="1:66" x14ac:dyDescent="0.25">
      <c r="A1807" s="6">
        <v>61.7</v>
      </c>
      <c r="B1807" s="7" t="b">
        <v>1</v>
      </c>
      <c r="U1807" s="9"/>
      <c r="V1807" s="9"/>
      <c r="W1807" s="10"/>
      <c r="X1807" s="20"/>
      <c r="Y1807" s="20"/>
      <c r="Z1807" s="20"/>
      <c r="AA1807" s="20"/>
      <c r="AB1807" s="20"/>
      <c r="AC1807" s="20"/>
      <c r="AD1807" s="20"/>
      <c r="AE1807" s="20"/>
      <c r="AG1807" s="9"/>
      <c r="AH1807" s="9"/>
      <c r="AI1807" s="10"/>
      <c r="AJ1807" s="20"/>
      <c r="AK1807" s="20"/>
      <c r="AL1807" s="20"/>
      <c r="AM1807" s="20"/>
      <c r="AN1807" s="20"/>
      <c r="AO1807" s="20"/>
      <c r="AP1807" s="20"/>
      <c r="AQ1807" s="20"/>
      <c r="AS1807" s="9"/>
      <c r="AT1807" s="9"/>
      <c r="AU1807" s="10"/>
      <c r="AV1807" s="20"/>
      <c r="AW1807" s="20"/>
      <c r="AX1807" s="20"/>
      <c r="AY1807" s="20"/>
      <c r="AZ1807" s="20"/>
      <c r="BA1807" s="20"/>
      <c r="BB1807" s="20"/>
      <c r="BC1807" s="20"/>
      <c r="BE1807" s="20">
        <v>0.61560792349726778</v>
      </c>
      <c r="BF1807" s="9">
        <v>73.7</v>
      </c>
      <c r="BG1807" s="9">
        <v>72.024621572789229</v>
      </c>
      <c r="BH1807" s="9">
        <v>71.541350909486923</v>
      </c>
      <c r="BI1807" s="9">
        <v>66.185418258144679</v>
      </c>
      <c r="BJ1807" s="9">
        <v>72.861512141168276</v>
      </c>
      <c r="BK1807" s="9">
        <v>71.700419844079121</v>
      </c>
      <c r="BL1807" s="9">
        <v>70.812246870892977</v>
      </c>
      <c r="BM1807" s="9">
        <f ca="1"/>
        <v>70.546408138444676</v>
      </c>
      <c r="BN1807" s="9">
        <v>73.419299935605423</v>
      </c>
    </row>
    <row r="1808" spans="1:66" x14ac:dyDescent="0.25">
      <c r="A1808" s="6">
        <v>60</v>
      </c>
      <c r="B1808" s="7" t="b">
        <v>1</v>
      </c>
      <c r="U1808" s="9"/>
      <c r="V1808" s="9"/>
      <c r="W1808" s="10"/>
      <c r="X1808" s="20"/>
      <c r="Y1808" s="20"/>
      <c r="Z1808" s="20"/>
      <c r="AA1808" s="20"/>
      <c r="AB1808" s="20"/>
      <c r="AC1808" s="20"/>
      <c r="AD1808" s="20"/>
      <c r="AE1808" s="20"/>
      <c r="AG1808" s="9"/>
      <c r="AH1808" s="9"/>
      <c r="AI1808" s="10"/>
      <c r="AJ1808" s="20"/>
      <c r="AK1808" s="20"/>
      <c r="AL1808" s="20"/>
      <c r="AM1808" s="20"/>
      <c r="AN1808" s="20"/>
      <c r="AO1808" s="20"/>
      <c r="AP1808" s="20"/>
      <c r="AQ1808" s="20"/>
      <c r="AS1808" s="9"/>
      <c r="AT1808" s="9"/>
      <c r="AU1808" s="10"/>
      <c r="AV1808" s="20"/>
      <c r="AW1808" s="20"/>
      <c r="AX1808" s="20"/>
      <c r="AY1808" s="20"/>
      <c r="AZ1808" s="20"/>
      <c r="BA1808" s="20"/>
      <c r="BB1808" s="20"/>
      <c r="BC1808" s="20"/>
      <c r="BE1808" s="20">
        <v>0.61594945355191255</v>
      </c>
      <c r="BF1808" s="9">
        <v>73.7</v>
      </c>
      <c r="BG1808" s="9">
        <v>72.033135977383012</v>
      </c>
      <c r="BH1808" s="9">
        <v>71.550757319414799</v>
      </c>
      <c r="BI1808" s="9">
        <v>66.246951534813121</v>
      </c>
      <c r="BJ1808" s="9">
        <v>72.868945012294006</v>
      </c>
      <c r="BK1808" s="9">
        <v>71.70951827636074</v>
      </c>
      <c r="BL1808" s="9">
        <v>70.8218335988185</v>
      </c>
      <c r="BM1808" s="9">
        <f ca="1"/>
        <v>70.553782758889369</v>
      </c>
      <c r="BN1808" s="9">
        <v>73.428281769970539</v>
      </c>
    </row>
    <row r="1809" spans="1:66" x14ac:dyDescent="0.25">
      <c r="A1809" s="6">
        <v>57</v>
      </c>
      <c r="B1809" s="7" t="b">
        <v>1</v>
      </c>
      <c r="U1809" s="9"/>
      <c r="V1809" s="9"/>
      <c r="W1809" s="10"/>
      <c r="X1809" s="20"/>
      <c r="Y1809" s="20"/>
      <c r="Z1809" s="20"/>
      <c r="AA1809" s="20"/>
      <c r="AB1809" s="20"/>
      <c r="AC1809" s="20"/>
      <c r="AD1809" s="20"/>
      <c r="AE1809" s="20"/>
      <c r="AG1809" s="9"/>
      <c r="AH1809" s="9"/>
      <c r="AI1809" s="10"/>
      <c r="AJ1809" s="20"/>
      <c r="AK1809" s="20"/>
      <c r="AL1809" s="20"/>
      <c r="AM1809" s="20"/>
      <c r="AN1809" s="20"/>
      <c r="AO1809" s="20"/>
      <c r="AP1809" s="20"/>
      <c r="AQ1809" s="20"/>
      <c r="AS1809" s="9"/>
      <c r="AT1809" s="9"/>
      <c r="AU1809" s="10"/>
      <c r="AV1809" s="20"/>
      <c r="AW1809" s="20"/>
      <c r="AX1809" s="20"/>
      <c r="AY1809" s="20"/>
      <c r="AZ1809" s="20"/>
      <c r="BA1809" s="20"/>
      <c r="BB1809" s="20"/>
      <c r="BC1809" s="20"/>
      <c r="BE1809" s="20">
        <v>0.61629098360655743</v>
      </c>
      <c r="BF1809" s="9">
        <v>73.7</v>
      </c>
      <c r="BG1809" s="9">
        <v>72.041652627022387</v>
      </c>
      <c r="BH1809" s="9">
        <v>71.56016744685293</v>
      </c>
      <c r="BI1809" s="9">
        <v>66.30853955639688</v>
      </c>
      <c r="BJ1809" s="9">
        <v>72.876378344500665</v>
      </c>
      <c r="BK1809" s="9">
        <v>71.718619875417389</v>
      </c>
      <c r="BL1809" s="9">
        <v>70.831417669300265</v>
      </c>
      <c r="BM1809" s="9">
        <f ca="1"/>
        <v>70.561158368911165</v>
      </c>
      <c r="BN1809" s="9">
        <v>73.437263842242572</v>
      </c>
    </row>
    <row r="1810" spans="1:66" x14ac:dyDescent="0.25">
      <c r="A1810" s="6">
        <v>55.1</v>
      </c>
      <c r="B1810" s="7" t="b">
        <v>1</v>
      </c>
      <c r="U1810" s="9"/>
      <c r="V1810" s="9"/>
      <c r="W1810" s="10"/>
      <c r="X1810" s="20"/>
      <c r="Y1810" s="20"/>
      <c r="Z1810" s="20"/>
      <c r="AA1810" s="20"/>
      <c r="AB1810" s="20"/>
      <c r="AC1810" s="20"/>
      <c r="AD1810" s="20"/>
      <c r="AE1810" s="20"/>
      <c r="AG1810" s="9"/>
      <c r="AH1810" s="9"/>
      <c r="AI1810" s="10"/>
      <c r="AJ1810" s="20"/>
      <c r="AK1810" s="20"/>
      <c r="AL1810" s="20"/>
      <c r="AM1810" s="20"/>
      <c r="AN1810" s="20"/>
      <c r="AO1810" s="20"/>
      <c r="AP1810" s="20"/>
      <c r="AQ1810" s="20"/>
      <c r="AS1810" s="9"/>
      <c r="AT1810" s="9"/>
      <c r="AU1810" s="10"/>
      <c r="AV1810" s="20"/>
      <c r="AW1810" s="20"/>
      <c r="AX1810" s="20"/>
      <c r="AY1810" s="20"/>
      <c r="AZ1810" s="20"/>
      <c r="BA1810" s="20"/>
      <c r="BB1810" s="20"/>
      <c r="BC1810" s="20"/>
      <c r="BE1810" s="20">
        <v>0.6166325136612022</v>
      </c>
      <c r="BF1810" s="9">
        <v>73.7</v>
      </c>
      <c r="BG1810" s="9">
        <v>72.050171529705693</v>
      </c>
      <c r="BH1810" s="9">
        <v>71.569581301781895</v>
      </c>
      <c r="BI1810" s="9">
        <v>66.370182420393533</v>
      </c>
      <c r="BJ1810" s="9">
        <v>72.883812143944212</v>
      </c>
      <c r="BK1810" s="9">
        <v>71.727724650429039</v>
      </c>
      <c r="BL1810" s="9">
        <v>70.840999084546922</v>
      </c>
      <c r="BM1810" s="9">
        <f ca="1"/>
        <v>70.568534973778853</v>
      </c>
      <c r="BN1810" s="9">
        <v>73.446246157504987</v>
      </c>
    </row>
    <row r="1811" spans="1:66" x14ac:dyDescent="0.25">
      <c r="A1811" s="6">
        <v>54.7</v>
      </c>
      <c r="B1811" s="7" t="b">
        <v>1</v>
      </c>
      <c r="U1811" s="9"/>
      <c r="V1811" s="9"/>
      <c r="W1811" s="10"/>
      <c r="X1811" s="20"/>
      <c r="Y1811" s="20"/>
      <c r="Z1811" s="20"/>
      <c r="AA1811" s="20"/>
      <c r="AB1811" s="20"/>
      <c r="AC1811" s="20"/>
      <c r="AD1811" s="20"/>
      <c r="AE1811" s="20"/>
      <c r="AG1811" s="9"/>
      <c r="AH1811" s="9"/>
      <c r="AI1811" s="10"/>
      <c r="AJ1811" s="20"/>
      <c r="AK1811" s="20"/>
      <c r="AL1811" s="20"/>
      <c r="AM1811" s="20"/>
      <c r="AN1811" s="20"/>
      <c r="AO1811" s="20"/>
      <c r="AP1811" s="20"/>
      <c r="AQ1811" s="20"/>
      <c r="AS1811" s="9"/>
      <c r="AT1811" s="9"/>
      <c r="AU1811" s="10"/>
      <c r="AV1811" s="20"/>
      <c r="AW1811" s="20"/>
      <c r="AX1811" s="20"/>
      <c r="AY1811" s="20"/>
      <c r="AZ1811" s="20"/>
      <c r="BA1811" s="20"/>
      <c r="BB1811" s="20"/>
      <c r="BC1811" s="20"/>
      <c r="BE1811" s="20">
        <v>0.61697404371584696</v>
      </c>
      <c r="BF1811" s="9">
        <v>73.7</v>
      </c>
      <c r="BG1811" s="9">
        <v>72.058692693444854</v>
      </c>
      <c r="BH1811" s="9">
        <v>71.578998894202442</v>
      </c>
      <c r="BI1811" s="9">
        <v>66.431880224561468</v>
      </c>
      <c r="BJ1811" s="9">
        <v>72.891246416787126</v>
      </c>
      <c r="BK1811" s="9">
        <v>71.73683261059324</v>
      </c>
      <c r="BL1811" s="9">
        <v>70.850577846764153</v>
      </c>
      <c r="BM1811" s="9">
        <f ca="1"/>
        <v>70.575912578767969</v>
      </c>
      <c r="BN1811" s="9">
        <v>73.455228720845696</v>
      </c>
    </row>
    <row r="1812" spans="1:66" x14ac:dyDescent="0.25">
      <c r="A1812" s="6">
        <v>55</v>
      </c>
      <c r="B1812" s="7" t="b">
        <v>1</v>
      </c>
      <c r="U1812" s="9"/>
      <c r="V1812" s="9"/>
      <c r="W1812" s="10"/>
      <c r="X1812" s="20"/>
      <c r="Y1812" s="20"/>
      <c r="Z1812" s="20"/>
      <c r="AA1812" s="20"/>
      <c r="AB1812" s="20"/>
      <c r="AC1812" s="20"/>
      <c r="AD1812" s="20"/>
      <c r="AE1812" s="20"/>
      <c r="AG1812" s="9"/>
      <c r="AH1812" s="9"/>
      <c r="AI1812" s="10"/>
      <c r="AJ1812" s="20"/>
      <c r="AK1812" s="20"/>
      <c r="AL1812" s="20"/>
      <c r="AM1812" s="20"/>
      <c r="AN1812" s="20"/>
      <c r="AO1812" s="20"/>
      <c r="AP1812" s="20"/>
      <c r="AQ1812" s="20"/>
      <c r="AS1812" s="9"/>
      <c r="AT1812" s="9"/>
      <c r="AU1812" s="10"/>
      <c r="AV1812" s="20"/>
      <c r="AW1812" s="20"/>
      <c r="AX1812" s="20"/>
      <c r="AY1812" s="20"/>
      <c r="AZ1812" s="20"/>
      <c r="BA1812" s="20"/>
      <c r="BB1812" s="20"/>
      <c r="BC1812" s="20"/>
      <c r="BE1812" s="20">
        <v>0.61731557377049184</v>
      </c>
      <c r="BF1812" s="9">
        <v>73.7</v>
      </c>
      <c r="BG1812" s="9">
        <v>72.067216126265393</v>
      </c>
      <c r="BH1812" s="9">
        <v>71.588420234135697</v>
      </c>
      <c r="BI1812" s="9">
        <v>66.493633066920609</v>
      </c>
      <c r="BJ1812" s="9">
        <v>72.898681169198525</v>
      </c>
      <c r="BK1812" s="9">
        <v>71.745943765125219</v>
      </c>
      <c r="BL1812" s="9">
        <v>70.860153958154541</v>
      </c>
      <c r="BM1812" s="9">
        <f ca="1"/>
        <v>70.583291189161017</v>
      </c>
      <c r="BN1812" s="9">
        <v>73.464211537357016</v>
      </c>
    </row>
    <row r="1813" spans="1:66" x14ac:dyDescent="0.25">
      <c r="A1813" s="6">
        <v>55.7</v>
      </c>
      <c r="B1813" s="7" t="b">
        <v>1</v>
      </c>
      <c r="U1813" s="9"/>
      <c r="V1813" s="9"/>
      <c r="W1813" s="10"/>
      <c r="X1813" s="20"/>
      <c r="Y1813" s="20"/>
      <c r="Z1813" s="20"/>
      <c r="AA1813" s="20"/>
      <c r="AB1813" s="20"/>
      <c r="AC1813" s="20"/>
      <c r="AD1813" s="20"/>
      <c r="AE1813" s="20"/>
      <c r="AG1813" s="9"/>
      <c r="AH1813" s="9"/>
      <c r="AI1813" s="10"/>
      <c r="AJ1813" s="20"/>
      <c r="AK1813" s="20"/>
      <c r="AL1813" s="20"/>
      <c r="AM1813" s="20"/>
      <c r="AN1813" s="20"/>
      <c r="AO1813" s="20"/>
      <c r="AP1813" s="20"/>
      <c r="AQ1813" s="20"/>
      <c r="AS1813" s="9"/>
      <c r="AT1813" s="9"/>
      <c r="AU1813" s="10"/>
      <c r="AV1813" s="20"/>
      <c r="AW1813" s="20"/>
      <c r="AX1813" s="20"/>
      <c r="AY1813" s="20"/>
      <c r="AZ1813" s="20"/>
      <c r="BA1813" s="20"/>
      <c r="BB1813" s="20"/>
      <c r="BC1813" s="20"/>
      <c r="BE1813" s="20">
        <v>0.61765710382513661</v>
      </c>
      <c r="BF1813" s="9">
        <v>73.7</v>
      </c>
      <c r="BG1813" s="9">
        <v>72.075741836206532</v>
      </c>
      <c r="BH1813" s="9">
        <v>71.597845331622963</v>
      </c>
      <c r="BI1813" s="9">
        <v>66.555441045753454</v>
      </c>
      <c r="BJ1813" s="9">
        <v>72.906116407354062</v>
      </c>
      <c r="BK1813" s="9">
        <v>71.755058123257911</v>
      </c>
      <c r="BL1813" s="9">
        <v>70.869727420917656</v>
      </c>
      <c r="BM1813" s="9">
        <f ca="1"/>
        <v>70.590670810247346</v>
      </c>
      <c r="BN1813" s="9">
        <v>73.473194612135813</v>
      </c>
    </row>
    <row r="1814" spans="1:66" x14ac:dyDescent="0.25">
      <c r="A1814" s="6">
        <v>56.5</v>
      </c>
      <c r="B1814" s="7" t="b">
        <v>1</v>
      </c>
      <c r="U1814" s="9"/>
      <c r="V1814" s="9"/>
      <c r="W1814" s="10"/>
      <c r="X1814" s="20"/>
      <c r="Y1814" s="20"/>
      <c r="Z1814" s="20"/>
      <c r="AA1814" s="20"/>
      <c r="AB1814" s="20"/>
      <c r="AC1814" s="20"/>
      <c r="AD1814" s="20"/>
      <c r="AE1814" s="20"/>
      <c r="AG1814" s="9"/>
      <c r="AH1814" s="9"/>
      <c r="AI1814" s="10"/>
      <c r="AJ1814" s="20"/>
      <c r="AK1814" s="20"/>
      <c r="AL1814" s="20"/>
      <c r="AM1814" s="20"/>
      <c r="AN1814" s="20"/>
      <c r="AO1814" s="20"/>
      <c r="AP1814" s="20"/>
      <c r="AQ1814" s="20"/>
      <c r="AS1814" s="9"/>
      <c r="AT1814" s="9"/>
      <c r="AU1814" s="10"/>
      <c r="AV1814" s="20"/>
      <c r="AW1814" s="20"/>
      <c r="AX1814" s="20"/>
      <c r="AY1814" s="20"/>
      <c r="AZ1814" s="20"/>
      <c r="BA1814" s="20"/>
      <c r="BB1814" s="20"/>
      <c r="BC1814" s="20"/>
      <c r="BE1814" s="20">
        <v>0.61799863387978138</v>
      </c>
      <c r="BF1814" s="9">
        <v>73.7</v>
      </c>
      <c r="BG1814" s="9">
        <v>72.084269831321251</v>
      </c>
      <c r="BH1814" s="9">
        <v>71.607274196726053</v>
      </c>
      <c r="BI1814" s="9">
        <v>66.617304259606016</v>
      </c>
      <c r="BJ1814" s="9">
        <v>72.913552137436128</v>
      </c>
      <c r="BK1814" s="9">
        <v>71.764175694242027</v>
      </c>
      <c r="BL1814" s="9">
        <v>70.879298237249998</v>
      </c>
      <c r="BM1814" s="9">
        <f ca="1"/>
        <v>70.5980514473233</v>
      </c>
      <c r="BN1814" s="9">
        <v>73.482177950283372</v>
      </c>
    </row>
    <row r="1815" spans="1:66" x14ac:dyDescent="0.25">
      <c r="A1815" s="6">
        <v>57.4</v>
      </c>
      <c r="B1815" s="7" t="b">
        <v>1</v>
      </c>
      <c r="U1815" s="9"/>
      <c r="V1815" s="9"/>
      <c r="W1815" s="10"/>
      <c r="X1815" s="20"/>
      <c r="Y1815" s="20"/>
      <c r="Z1815" s="20"/>
      <c r="AA1815" s="20"/>
      <c r="AB1815" s="20"/>
      <c r="AC1815" s="20"/>
      <c r="AD1815" s="20"/>
      <c r="AE1815" s="20"/>
      <c r="AG1815" s="9"/>
      <c r="AH1815" s="9"/>
      <c r="AI1815" s="10"/>
      <c r="AJ1815" s="20"/>
      <c r="AK1815" s="20"/>
      <c r="AL1815" s="20"/>
      <c r="AM1815" s="20"/>
      <c r="AN1815" s="20"/>
      <c r="AO1815" s="20"/>
      <c r="AP1815" s="20"/>
      <c r="AQ1815" s="20"/>
      <c r="AS1815" s="9"/>
      <c r="AT1815" s="9"/>
      <c r="AU1815" s="10"/>
      <c r="AV1815" s="20"/>
      <c r="AW1815" s="20"/>
      <c r="AX1815" s="20"/>
      <c r="AY1815" s="20"/>
      <c r="AZ1815" s="20"/>
      <c r="BA1815" s="20"/>
      <c r="BB1815" s="20"/>
      <c r="BC1815" s="20"/>
      <c r="BE1815" s="20">
        <v>0.61834016393442626</v>
      </c>
      <c r="BF1815" s="9">
        <v>73.7</v>
      </c>
      <c r="BG1815" s="9">
        <v>72.092800119676326</v>
      </c>
      <c r="BH1815" s="9">
        <v>71.616706839527254</v>
      </c>
      <c r="BI1815" s="9">
        <v>66.679222807288738</v>
      </c>
      <c r="BJ1815" s="9">
        <v>72.920988365633761</v>
      </c>
      <c r="BK1815" s="9">
        <v>71.773296487346215</v>
      </c>
      <c r="BL1815" s="9">
        <v>70.888866409345056</v>
      </c>
      <c r="BM1815" s="9">
        <f ca="1"/>
        <v>70.6054331056922</v>
      </c>
      <c r="BN1815" s="9">
        <v>73.491161556905553</v>
      </c>
    </row>
    <row r="1816" spans="1:66" x14ac:dyDescent="0.25">
      <c r="A1816" s="6" t="str">
        <v/>
      </c>
      <c r="B1816" s="7" t="b">
        <v>0</v>
      </c>
      <c r="U1816" s="9"/>
      <c r="V1816" s="9"/>
      <c r="W1816" s="10"/>
      <c r="X1816" s="20"/>
      <c r="Y1816" s="20"/>
      <c r="Z1816" s="20"/>
      <c r="AA1816" s="20"/>
      <c r="AB1816" s="20"/>
      <c r="AC1816" s="20"/>
      <c r="AD1816" s="20"/>
      <c r="AE1816" s="20"/>
      <c r="AG1816" s="9"/>
      <c r="AH1816" s="9"/>
      <c r="AI1816" s="10"/>
      <c r="AJ1816" s="20"/>
      <c r="AK1816" s="20"/>
      <c r="AL1816" s="20"/>
      <c r="AM1816" s="20"/>
      <c r="AN1816" s="20"/>
      <c r="AO1816" s="20"/>
      <c r="AP1816" s="20"/>
      <c r="AQ1816" s="20"/>
      <c r="AS1816" s="9"/>
      <c r="AT1816" s="9"/>
      <c r="AU1816" s="10"/>
      <c r="AV1816" s="20"/>
      <c r="AW1816" s="20"/>
      <c r="AX1816" s="20"/>
      <c r="AY1816" s="20"/>
      <c r="AZ1816" s="20"/>
      <c r="BA1816" s="20"/>
      <c r="BB1816" s="20"/>
      <c r="BC1816" s="20"/>
      <c r="BE1816" s="20">
        <v>0.61868169398907102</v>
      </c>
      <c r="BF1816" s="9">
        <v>73.7</v>
      </c>
      <c r="BG1816" s="9">
        <v>72.101332709352363</v>
      </c>
      <c r="BH1816" s="9">
        <v>71.626143270129447</v>
      </c>
      <c r="BI1816" s="9">
        <v>66.741196787877385</v>
      </c>
      <c r="BJ1816" s="9">
        <v>72.928425098142796</v>
      </c>
      <c r="BK1816" s="9">
        <v>71.782420511856984</v>
      </c>
      <c r="BL1816" s="9">
        <v>70.898431939393248</v>
      </c>
      <c r="BM1816" s="9">
        <f ca="1"/>
        <v>70.612815790664328</v>
      </c>
      <c r="BN1816" s="9">
        <v>73.500145437112764</v>
      </c>
    </row>
    <row r="1817" spans="1:66" x14ac:dyDescent="0.25">
      <c r="A1817" s="6">
        <v>69.2</v>
      </c>
      <c r="B1817" s="7" t="b">
        <v>1</v>
      </c>
      <c r="U1817" s="9"/>
      <c r="V1817" s="9"/>
      <c r="W1817" s="10"/>
      <c r="X1817" s="20"/>
      <c r="Y1817" s="20"/>
      <c r="Z1817" s="20"/>
      <c r="AA1817" s="20"/>
      <c r="AB1817" s="20"/>
      <c r="AC1817" s="20"/>
      <c r="AD1817" s="20"/>
      <c r="AE1817" s="20"/>
      <c r="AG1817" s="9"/>
      <c r="AH1817" s="9"/>
      <c r="AI1817" s="10"/>
      <c r="AJ1817" s="20"/>
      <c r="AK1817" s="20"/>
      <c r="AL1817" s="20"/>
      <c r="AM1817" s="20"/>
      <c r="AN1817" s="20"/>
      <c r="AO1817" s="20"/>
      <c r="AP1817" s="20"/>
      <c r="AQ1817" s="20"/>
      <c r="AS1817" s="9"/>
      <c r="AT1817" s="9"/>
      <c r="AU1817" s="10"/>
      <c r="AV1817" s="20"/>
      <c r="AW1817" s="20"/>
      <c r="AX1817" s="20"/>
      <c r="AY1817" s="20"/>
      <c r="AZ1817" s="20"/>
      <c r="BA1817" s="20"/>
      <c r="BB1817" s="20"/>
      <c r="BC1817" s="20"/>
      <c r="BE1817" s="20">
        <v>0.61902322404371579</v>
      </c>
      <c r="BF1817" s="9">
        <v>73.8</v>
      </c>
      <c r="BG1817" s="9">
        <v>72.109867608443963</v>
      </c>
      <c r="BH1817" s="9">
        <v>71.635583498656203</v>
      </c>
      <c r="BI1817" s="9">
        <v>66.803226300714144</v>
      </c>
      <c r="BJ1817" s="9">
        <v>72.935862341165802</v>
      </c>
      <c r="BK1817" s="9">
        <v>71.791547777078947</v>
      </c>
      <c r="BL1817" s="9">
        <v>70.907994829582051</v>
      </c>
      <c r="BM1817" s="9">
        <f ca="1"/>
        <v>70.620199507557132</v>
      </c>
      <c r="BN1817" s="9">
        <v>73.509129596020003</v>
      </c>
    </row>
    <row r="1818" spans="1:66" x14ac:dyDescent="0.25">
      <c r="A1818" s="6">
        <v>69.599999999999994</v>
      </c>
      <c r="B1818" s="7" t="b">
        <v>1</v>
      </c>
      <c r="U1818" s="9"/>
      <c r="V1818" s="9"/>
      <c r="W1818" s="10"/>
      <c r="X1818" s="20"/>
      <c r="Y1818" s="20"/>
      <c r="Z1818" s="20"/>
      <c r="AA1818" s="20"/>
      <c r="AB1818" s="20"/>
      <c r="AC1818" s="20"/>
      <c r="AD1818" s="20"/>
      <c r="AE1818" s="20"/>
      <c r="AG1818" s="9"/>
      <c r="AH1818" s="9"/>
      <c r="AI1818" s="10"/>
      <c r="AJ1818" s="20"/>
      <c r="AK1818" s="20"/>
      <c r="AL1818" s="20"/>
      <c r="AM1818" s="20"/>
      <c r="AN1818" s="20"/>
      <c r="AO1818" s="20"/>
      <c r="AP1818" s="20"/>
      <c r="AQ1818" s="20"/>
      <c r="AS1818" s="9"/>
      <c r="AT1818" s="9"/>
      <c r="AU1818" s="10"/>
      <c r="AV1818" s="20"/>
      <c r="AW1818" s="20"/>
      <c r="AX1818" s="20"/>
      <c r="AY1818" s="20"/>
      <c r="AZ1818" s="20"/>
      <c r="BA1818" s="20"/>
      <c r="BB1818" s="20"/>
      <c r="BC1818" s="20"/>
      <c r="BE1818" s="20">
        <v>0.61936475409836067</v>
      </c>
      <c r="BF1818" s="9">
        <v>73.8</v>
      </c>
      <c r="BG1818" s="9">
        <v>72.118404825059699</v>
      </c>
      <c r="BH1818" s="9">
        <v>71.645027535251913</v>
      </c>
      <c r="BI1818" s="9">
        <v>66.865311445408452</v>
      </c>
      <c r="BJ1818" s="9">
        <v>72.943300100912197</v>
      </c>
      <c r="BK1818" s="9">
        <v>71.80067829233478</v>
      </c>
      <c r="BL1818" s="9">
        <v>70.917555082095845</v>
      </c>
      <c r="BM1818" s="9">
        <f ca="1"/>
        <v>70.627584261695048</v>
      </c>
      <c r="BN1818" s="9">
        <v>73.518114038746887</v>
      </c>
    </row>
    <row r="1819" spans="1:66" x14ac:dyDescent="0.25">
      <c r="A1819" s="6">
        <v>69.3</v>
      </c>
      <c r="B1819" s="7" t="b">
        <v>1</v>
      </c>
      <c r="U1819" s="9"/>
      <c r="V1819" s="9"/>
      <c r="W1819" s="10"/>
      <c r="X1819" s="20"/>
      <c r="Y1819" s="20"/>
      <c r="Z1819" s="20"/>
      <c r="AA1819" s="20"/>
      <c r="AB1819" s="20"/>
      <c r="AC1819" s="20"/>
      <c r="AD1819" s="20"/>
      <c r="AE1819" s="20"/>
      <c r="AG1819" s="9"/>
      <c r="AH1819" s="9"/>
      <c r="AI1819" s="10"/>
      <c r="AJ1819" s="20"/>
      <c r="AK1819" s="20"/>
      <c r="AL1819" s="20"/>
      <c r="AM1819" s="20"/>
      <c r="AN1819" s="20"/>
      <c r="AO1819" s="20"/>
      <c r="AP1819" s="20"/>
      <c r="AQ1819" s="20"/>
      <c r="AS1819" s="9"/>
      <c r="AT1819" s="9"/>
      <c r="AU1819" s="10"/>
      <c r="AV1819" s="20"/>
      <c r="AW1819" s="20"/>
      <c r="AX1819" s="20"/>
      <c r="AY1819" s="20"/>
      <c r="AZ1819" s="20"/>
      <c r="BA1819" s="20"/>
      <c r="BB1819" s="20"/>
      <c r="BC1819" s="20"/>
      <c r="BE1819" s="20">
        <v>0.61970628415300544</v>
      </c>
      <c r="BF1819" s="9">
        <v>73.8</v>
      </c>
      <c r="BG1819" s="9">
        <v>72.126944367322167</v>
      </c>
      <c r="BH1819" s="9">
        <v>71.654475390081771</v>
      </c>
      <c r="BI1819" s="9">
        <v>66.927452321837947</v>
      </c>
      <c r="BJ1819" s="9">
        <v>72.950738383598292</v>
      </c>
      <c r="BK1819" s="9">
        <v>71.80981206696535</v>
      </c>
      <c r="BL1819" s="9">
        <v>70.927112699116009</v>
      </c>
      <c r="BM1819" s="9">
        <f ca="1"/>
        <v>70.634970058409678</v>
      </c>
      <c r="BN1819" s="9">
        <v>73.527098770417695</v>
      </c>
    </row>
    <row r="1820" spans="1:66" x14ac:dyDescent="0.25">
      <c r="A1820" s="6">
        <v>68.900000000000006</v>
      </c>
      <c r="B1820" s="7" t="b">
        <v>1</v>
      </c>
      <c r="U1820" s="9"/>
      <c r="V1820" s="9"/>
      <c r="W1820" s="10"/>
      <c r="X1820" s="20"/>
      <c r="Y1820" s="20"/>
      <c r="Z1820" s="20"/>
      <c r="AA1820" s="20"/>
      <c r="AB1820" s="20"/>
      <c r="AC1820" s="20"/>
      <c r="AD1820" s="20"/>
      <c r="AE1820" s="20"/>
      <c r="AG1820" s="9"/>
      <c r="AH1820" s="9"/>
      <c r="AI1820" s="10"/>
      <c r="AJ1820" s="20"/>
      <c r="AK1820" s="20"/>
      <c r="AL1820" s="20"/>
      <c r="AM1820" s="20"/>
      <c r="AN1820" s="20"/>
      <c r="AO1820" s="20"/>
      <c r="AP1820" s="20"/>
      <c r="AQ1820" s="20"/>
      <c r="AS1820" s="9"/>
      <c r="AT1820" s="9"/>
      <c r="AU1820" s="10"/>
      <c r="AV1820" s="20"/>
      <c r="AW1820" s="20"/>
      <c r="AX1820" s="20"/>
      <c r="AY1820" s="20"/>
      <c r="AZ1820" s="20"/>
      <c r="BA1820" s="20"/>
      <c r="BB1820" s="20"/>
      <c r="BC1820" s="20"/>
      <c r="BE1820" s="20">
        <v>0.62004781420765032</v>
      </c>
      <c r="BF1820" s="9">
        <v>73.8</v>
      </c>
      <c r="BG1820" s="9">
        <v>72.135486243368149</v>
      </c>
      <c r="BH1820" s="9">
        <v>71.66392707333182</v>
      </c>
      <c r="BI1820" s="9">
        <v>66.989649030149565</v>
      </c>
      <c r="BJ1820" s="9">
        <v>72.958177195447291</v>
      </c>
      <c r="BK1820" s="9">
        <v>71.81894911032974</v>
      </c>
      <c r="BL1820" s="9">
        <v>70.936667682820982</v>
      </c>
      <c r="BM1820" s="9">
        <f ca="1"/>
        <v>70.642356903039783</v>
      </c>
      <c r="BN1820" s="9">
        <v>73.536083796161336</v>
      </c>
    </row>
    <row r="1821" spans="1:66" x14ac:dyDescent="0.25">
      <c r="A1821" s="6">
        <v>68.400000000000006</v>
      </c>
      <c r="B1821" s="7" t="b">
        <v>1</v>
      </c>
      <c r="U1821" s="9"/>
      <c r="V1821" s="9"/>
      <c r="W1821" s="10"/>
      <c r="X1821" s="20"/>
      <c r="Y1821" s="20"/>
      <c r="Z1821" s="20"/>
      <c r="AA1821" s="20"/>
      <c r="AB1821" s="20"/>
      <c r="AC1821" s="20"/>
      <c r="AD1821" s="20"/>
      <c r="AE1821" s="20"/>
      <c r="AG1821" s="9"/>
      <c r="AH1821" s="9"/>
      <c r="AI1821" s="10"/>
      <c r="AJ1821" s="20"/>
      <c r="AK1821" s="20"/>
      <c r="AL1821" s="20"/>
      <c r="AM1821" s="20"/>
      <c r="AN1821" s="20"/>
      <c r="AO1821" s="20"/>
      <c r="AP1821" s="20"/>
      <c r="AQ1821" s="20"/>
      <c r="AS1821" s="9"/>
      <c r="AT1821" s="9"/>
      <c r="AU1821" s="10"/>
      <c r="AV1821" s="20"/>
      <c r="AW1821" s="20"/>
      <c r="AX1821" s="20"/>
      <c r="AY1821" s="20"/>
      <c r="AZ1821" s="20"/>
      <c r="BA1821" s="20"/>
      <c r="BB1821" s="20"/>
      <c r="BC1821" s="20"/>
      <c r="BE1821" s="20">
        <v>0.62038934426229508</v>
      </c>
      <c r="BF1821" s="9">
        <v>73.8</v>
      </c>
      <c r="BG1821" s="9">
        <v>72.144030461348535</v>
      </c>
      <c r="BH1821" s="9">
        <v>71.673382595209262</v>
      </c>
      <c r="BI1821" s="9">
        <v>67.051901670760358</v>
      </c>
      <c r="BJ1821" s="9">
        <v>72.965616542689347</v>
      </c>
      <c r="BK1821" s="9">
        <v>71.828089431805424</v>
      </c>
      <c r="BL1821" s="9">
        <v>70.946220035386133</v>
      </c>
      <c r="BM1821" s="9">
        <f ca="1"/>
        <v>70.649744800931316</v>
      </c>
      <c r="BN1821" s="9">
        <v>73.54506912111151</v>
      </c>
    </row>
    <row r="1822" spans="1:66" x14ac:dyDescent="0.25">
      <c r="A1822" s="6">
        <v>68</v>
      </c>
      <c r="B1822" s="7" t="b">
        <v>1</v>
      </c>
      <c r="U1822" s="9"/>
      <c r="V1822" s="9"/>
      <c r="W1822" s="10"/>
      <c r="X1822" s="20"/>
      <c r="Y1822" s="20"/>
      <c r="Z1822" s="20"/>
      <c r="AA1822" s="20"/>
      <c r="AB1822" s="20"/>
      <c r="AC1822" s="20"/>
      <c r="AD1822" s="20"/>
      <c r="AE1822" s="20"/>
      <c r="AG1822" s="9"/>
      <c r="AH1822" s="9"/>
      <c r="AI1822" s="10"/>
      <c r="AJ1822" s="20"/>
      <c r="AK1822" s="20"/>
      <c r="AL1822" s="20"/>
      <c r="AM1822" s="20"/>
      <c r="AN1822" s="20"/>
      <c r="AO1822" s="20"/>
      <c r="AP1822" s="20"/>
      <c r="AQ1822" s="20"/>
      <c r="AS1822" s="9"/>
      <c r="AT1822" s="9"/>
      <c r="AU1822" s="10"/>
      <c r="AV1822" s="20"/>
      <c r="AW1822" s="20"/>
      <c r="AX1822" s="20"/>
      <c r="AY1822" s="20"/>
      <c r="AZ1822" s="20"/>
      <c r="BA1822" s="20"/>
      <c r="BB1822" s="20"/>
      <c r="BC1822" s="20"/>
      <c r="BE1822" s="20">
        <v>0.62073087431693985</v>
      </c>
      <c r="BF1822" s="9">
        <v>73.8</v>
      </c>
      <c r="BG1822" s="9">
        <v>72.152577029428514</v>
      </c>
      <c r="BH1822" s="9">
        <v>71.682841965942288</v>
      </c>
      <c r="BI1822" s="9">
        <v>67.114210344358554</v>
      </c>
      <c r="BJ1822" s="9">
        <v>72.973056431561616</v>
      </c>
      <c r="BK1822" s="9">
        <v>71.83723304078822</v>
      </c>
      <c r="BL1822" s="9">
        <v>70.955769758983848</v>
      </c>
      <c r="BM1822" s="9">
        <f ca="1"/>
        <v>70.657133757437478</v>
      </c>
      <c r="BN1822" s="9">
        <v>73.554054750406564</v>
      </c>
    </row>
    <row r="1823" spans="1:66" x14ac:dyDescent="0.25">
      <c r="A1823" s="6">
        <v>67.5</v>
      </c>
      <c r="B1823" s="7" t="b">
        <v>1</v>
      </c>
      <c r="U1823" s="9"/>
      <c r="V1823" s="9"/>
      <c r="W1823" s="10"/>
      <c r="X1823" s="20"/>
      <c r="Y1823" s="20"/>
      <c r="Z1823" s="20"/>
      <c r="AA1823" s="20"/>
      <c r="AB1823" s="20"/>
      <c r="AC1823" s="20"/>
      <c r="AD1823" s="20"/>
      <c r="AE1823" s="20"/>
      <c r="AG1823" s="9"/>
      <c r="AH1823" s="9"/>
      <c r="AI1823" s="10"/>
      <c r="AJ1823" s="20"/>
      <c r="AK1823" s="20"/>
      <c r="AL1823" s="20"/>
      <c r="AM1823" s="20"/>
      <c r="AN1823" s="20"/>
      <c r="AO1823" s="20"/>
      <c r="AP1823" s="20"/>
      <c r="AQ1823" s="20"/>
      <c r="AS1823" s="9"/>
      <c r="AT1823" s="9"/>
      <c r="AU1823" s="10"/>
      <c r="AV1823" s="20"/>
      <c r="AW1823" s="20"/>
      <c r="AX1823" s="20"/>
      <c r="AY1823" s="20"/>
      <c r="AZ1823" s="20"/>
      <c r="BA1823" s="20"/>
      <c r="BB1823" s="20"/>
      <c r="BC1823" s="20"/>
      <c r="BE1823" s="20">
        <v>0.62107240437158473</v>
      </c>
      <c r="BF1823" s="9">
        <v>73.8</v>
      </c>
      <c r="BG1823" s="9">
        <v>72.161125955787568</v>
      </c>
      <c r="BH1823" s="9">
        <v>71.692305195780307</v>
      </c>
      <c r="BI1823" s="9">
        <v>67.176575151904544</v>
      </c>
      <c r="BJ1823" s="9">
        <v>72.980496868308322</v>
      </c>
      <c r="BK1823" s="9">
        <v>71.846379946692451</v>
      </c>
      <c r="BL1823" s="9">
        <v>70.965316855783584</v>
      </c>
      <c r="BM1823" s="9">
        <f ca="1"/>
        <v>70.664523777918745</v>
      </c>
      <c r="BN1823" s="9">
        <v>73.563040689189691</v>
      </c>
    </row>
    <row r="1824" spans="1:66" x14ac:dyDescent="0.25">
      <c r="A1824" s="6">
        <v>67</v>
      </c>
      <c r="B1824" s="7" t="b">
        <v>1</v>
      </c>
      <c r="U1824" s="9"/>
      <c r="V1824" s="9"/>
      <c r="W1824" s="10"/>
      <c r="X1824" s="20"/>
      <c r="Y1824" s="20"/>
      <c r="Z1824" s="20"/>
      <c r="AA1824" s="20"/>
      <c r="AB1824" s="20"/>
      <c r="AC1824" s="20"/>
      <c r="AD1824" s="20"/>
      <c r="AE1824" s="20"/>
      <c r="AG1824" s="9"/>
      <c r="AH1824" s="9"/>
      <c r="AI1824" s="10"/>
      <c r="AJ1824" s="20"/>
      <c r="AK1824" s="20"/>
      <c r="AL1824" s="20"/>
      <c r="AM1824" s="20"/>
      <c r="AN1824" s="20"/>
      <c r="AO1824" s="20"/>
      <c r="AP1824" s="20"/>
      <c r="AQ1824" s="20"/>
      <c r="AS1824" s="9"/>
      <c r="AT1824" s="9"/>
      <c r="AU1824" s="10"/>
      <c r="AV1824" s="20"/>
      <c r="AW1824" s="20"/>
      <c r="AX1824" s="20"/>
      <c r="AY1824" s="20"/>
      <c r="AZ1824" s="20"/>
      <c r="BA1824" s="20"/>
      <c r="BB1824" s="20"/>
      <c r="BC1824" s="20"/>
      <c r="BE1824" s="20">
        <v>0.6214139344262295</v>
      </c>
      <c r="BF1824" s="9">
        <v>73.8</v>
      </c>
      <c r="BG1824" s="9">
        <v>72.169677248619564</v>
      </c>
      <c r="BH1824" s="9">
        <v>71.701772294994001</v>
      </c>
      <c r="BI1824" s="9">
        <v>67.238996194631753</v>
      </c>
      <c r="BJ1824" s="9">
        <v>72.987937859180747</v>
      </c>
      <c r="BK1824" s="9">
        <v>71.855530158951012</v>
      </c>
      <c r="BL1824" s="9">
        <v>70.974861327951743</v>
      </c>
      <c r="BM1824" s="9">
        <f ca="1"/>
        <v>70.671914867742842</v>
      </c>
      <c r="BN1824" s="9">
        <v>73.572026942608829</v>
      </c>
    </row>
    <row r="1825" spans="1:66" x14ac:dyDescent="0.25">
      <c r="A1825" s="6">
        <v>66.599999999999994</v>
      </c>
      <c r="B1825" s="7" t="b">
        <v>1</v>
      </c>
      <c r="U1825" s="9"/>
      <c r="V1825" s="9"/>
      <c r="W1825" s="10"/>
      <c r="X1825" s="20"/>
      <c r="Y1825" s="20"/>
      <c r="Z1825" s="20"/>
      <c r="AA1825" s="20"/>
      <c r="AB1825" s="20"/>
      <c r="AC1825" s="20"/>
      <c r="AD1825" s="20"/>
      <c r="AE1825" s="20"/>
      <c r="AG1825" s="9"/>
      <c r="AH1825" s="9"/>
      <c r="AI1825" s="10"/>
      <c r="AJ1825" s="20"/>
      <c r="AK1825" s="20"/>
      <c r="AL1825" s="20"/>
      <c r="AM1825" s="20"/>
      <c r="AN1825" s="20"/>
      <c r="AO1825" s="20"/>
      <c r="AP1825" s="20"/>
      <c r="AQ1825" s="20"/>
      <c r="AS1825" s="9"/>
      <c r="AT1825" s="9"/>
      <c r="AU1825" s="10"/>
      <c r="AV1825" s="20"/>
      <c r="AW1825" s="20"/>
      <c r="AX1825" s="20"/>
      <c r="AY1825" s="20"/>
      <c r="AZ1825" s="20"/>
      <c r="BA1825" s="20"/>
      <c r="BB1825" s="20"/>
      <c r="BC1825" s="20"/>
      <c r="BE1825" s="20">
        <v>0.62175546448087426</v>
      </c>
      <c r="BF1825" s="9">
        <v>73.8</v>
      </c>
      <c r="BG1825" s="9">
        <v>72.178230916132804</v>
      </c>
      <c r="BH1825" s="9">
        <v>71.711243273875482</v>
      </c>
      <c r="BI1825" s="9">
        <v>67.301473574047762</v>
      </c>
      <c r="BJ1825" s="9">
        <v>72.995379410437295</v>
      </c>
      <c r="BK1825" s="9">
        <v>71.864683687015415</v>
      </c>
      <c r="BL1825" s="9">
        <v>70.984403177651785</v>
      </c>
      <c r="BM1825" s="9">
        <f ca="1"/>
        <v>70.679307032284868</v>
      </c>
      <c r="BN1825" s="9">
        <v>73.58101351581675</v>
      </c>
    </row>
    <row r="1826" spans="1:66" x14ac:dyDescent="0.25">
      <c r="A1826" s="6">
        <v>66</v>
      </c>
      <c r="B1826" s="7" t="b">
        <v>1</v>
      </c>
      <c r="U1826" s="9"/>
      <c r="V1826" s="9"/>
      <c r="W1826" s="10"/>
      <c r="X1826" s="20"/>
      <c r="Y1826" s="20"/>
      <c r="Z1826" s="20"/>
      <c r="AA1826" s="20"/>
      <c r="AB1826" s="20"/>
      <c r="AC1826" s="20"/>
      <c r="AD1826" s="20"/>
      <c r="AE1826" s="20"/>
      <c r="AG1826" s="9"/>
      <c r="AH1826" s="9"/>
      <c r="AI1826" s="10"/>
      <c r="AJ1826" s="20"/>
      <c r="AK1826" s="20"/>
      <c r="AL1826" s="20"/>
      <c r="AM1826" s="20"/>
      <c r="AN1826" s="20"/>
      <c r="AO1826" s="20"/>
      <c r="AP1826" s="20"/>
      <c r="AQ1826" s="20"/>
      <c r="AS1826" s="9"/>
      <c r="AT1826" s="9"/>
      <c r="AU1826" s="10"/>
      <c r="AV1826" s="20"/>
      <c r="AW1826" s="20"/>
      <c r="AX1826" s="20"/>
      <c r="AY1826" s="20"/>
      <c r="AZ1826" s="20"/>
      <c r="BA1826" s="20"/>
      <c r="BB1826" s="20"/>
      <c r="BC1826" s="20"/>
      <c r="BE1826" s="20">
        <v>0.62209699453551914</v>
      </c>
      <c r="BF1826" s="9">
        <v>73.8</v>
      </c>
      <c r="BG1826" s="9">
        <v>72.186786966550073</v>
      </c>
      <c r="BH1826" s="9">
        <v>71.720718142738306</v>
      </c>
      <c r="BI1826" s="9">
        <v>67.36400739193526</v>
      </c>
      <c r="BJ1826" s="9">
        <v>73.00282152834356</v>
      </c>
      <c r="BK1826" s="9">
        <v>71.873840540355914</v>
      </c>
      <c r="BL1826" s="9">
        <v>70.993942407044187</v>
      </c>
      <c r="BM1826" s="9">
        <f ca="1"/>
        <v>70.686700276927326</v>
      </c>
      <c r="BN1826" s="9">
        <v>73.590000413971126</v>
      </c>
    </row>
    <row r="1827" spans="1:66" x14ac:dyDescent="0.25">
      <c r="A1827" s="6">
        <v>65.400000000000006</v>
      </c>
      <c r="B1827" s="7" t="b">
        <v>1</v>
      </c>
      <c r="U1827" s="9"/>
      <c r="V1827" s="9"/>
      <c r="W1827" s="10"/>
      <c r="X1827" s="20"/>
      <c r="Y1827" s="20"/>
      <c r="Z1827" s="20"/>
      <c r="AA1827" s="20"/>
      <c r="AB1827" s="20"/>
      <c r="AC1827" s="20"/>
      <c r="AD1827" s="20"/>
      <c r="AE1827" s="20"/>
      <c r="AG1827" s="9"/>
      <c r="AH1827" s="9"/>
      <c r="AI1827" s="10"/>
      <c r="AJ1827" s="20"/>
      <c r="AK1827" s="20"/>
      <c r="AL1827" s="20"/>
      <c r="AM1827" s="20"/>
      <c r="AN1827" s="20"/>
      <c r="AO1827" s="20"/>
      <c r="AP1827" s="20"/>
      <c r="AQ1827" s="20"/>
      <c r="AS1827" s="9"/>
      <c r="AT1827" s="9"/>
      <c r="AU1827" s="10"/>
      <c r="AV1827" s="20"/>
      <c r="AW1827" s="20"/>
      <c r="AX1827" s="20"/>
      <c r="AY1827" s="20"/>
      <c r="AZ1827" s="20"/>
      <c r="BA1827" s="20"/>
      <c r="BB1827" s="20"/>
      <c r="BC1827" s="20"/>
      <c r="BE1827" s="20">
        <v>0.62243852459016391</v>
      </c>
      <c r="BF1827" s="9">
        <v>73.8</v>
      </c>
      <c r="BG1827" s="9">
        <v>72.19534540810875</v>
      </c>
      <c r="BH1827" s="9">
        <v>71.730196911917389</v>
      </c>
      <c r="BI1827" s="9">
        <v>67.42659775035294</v>
      </c>
      <c r="BJ1827" s="9">
        <v>73.010264219172342</v>
      </c>
      <c r="BK1827" s="9">
        <v>71.883000728461482</v>
      </c>
      <c r="BL1827" s="9">
        <v>71.003479018286498</v>
      </c>
      <c r="BM1827" s="9">
        <f ca="1"/>
        <v>70.694094607060109</v>
      </c>
      <c r="BN1827" s="9">
        <v>73.598987642234448</v>
      </c>
    </row>
    <row r="1828" spans="1:66" x14ac:dyDescent="0.25">
      <c r="A1828" s="6">
        <v>64.7</v>
      </c>
      <c r="B1828" s="7" t="b">
        <v>1</v>
      </c>
      <c r="U1828" s="9"/>
      <c r="V1828" s="9"/>
      <c r="W1828" s="10"/>
      <c r="X1828" s="20"/>
      <c r="Y1828" s="20"/>
      <c r="Z1828" s="20"/>
      <c r="AA1828" s="20"/>
      <c r="AB1828" s="20"/>
      <c r="AC1828" s="20"/>
      <c r="AD1828" s="20"/>
      <c r="AE1828" s="20"/>
      <c r="AG1828" s="9"/>
      <c r="AH1828" s="9"/>
      <c r="AI1828" s="10"/>
      <c r="AJ1828" s="20"/>
      <c r="AK1828" s="20"/>
      <c r="AL1828" s="20"/>
      <c r="AM1828" s="20"/>
      <c r="AN1828" s="20"/>
      <c r="AO1828" s="20"/>
      <c r="AP1828" s="20"/>
      <c r="AQ1828" s="20"/>
      <c r="AS1828" s="9"/>
      <c r="AT1828" s="9"/>
      <c r="AU1828" s="10"/>
      <c r="AV1828" s="20"/>
      <c r="AW1828" s="20"/>
      <c r="AX1828" s="20"/>
      <c r="AY1828" s="20"/>
      <c r="AZ1828" s="20"/>
      <c r="BA1828" s="20"/>
      <c r="BB1828" s="20"/>
      <c r="BC1828" s="20"/>
      <c r="BE1828" s="20">
        <v>0.62278005464480879</v>
      </c>
      <c r="BF1828" s="9">
        <v>73.8</v>
      </c>
      <c r="BG1828" s="9">
        <v>72.20390624906085</v>
      </c>
      <c r="BH1828" s="9">
        <v>71.739679591769487</v>
      </c>
      <c r="BI1828" s="9">
        <v>67.489244751636662</v>
      </c>
      <c r="BJ1828" s="9">
        <v>73.017707489203701</v>
      </c>
      <c r="BK1828" s="9">
        <v>71.89216426084009</v>
      </c>
      <c r="BL1828" s="9">
        <v>71.013013013533239</v>
      </c>
      <c r="BM1828" s="9">
        <f ca="1"/>
        <v>70.701490028080556</v>
      </c>
      <c r="BN1828" s="9">
        <v>73.60797520577421</v>
      </c>
    </row>
    <row r="1829" spans="1:66" x14ac:dyDescent="0.25">
      <c r="A1829" s="6">
        <v>64.3</v>
      </c>
      <c r="B1829" s="7" t="b">
        <v>1</v>
      </c>
      <c r="U1829" s="9"/>
      <c r="V1829" s="9"/>
      <c r="W1829" s="10"/>
      <c r="X1829" s="20"/>
      <c r="Y1829" s="20"/>
      <c r="Z1829" s="20"/>
      <c r="AA1829" s="20"/>
      <c r="AB1829" s="20"/>
      <c r="AC1829" s="20"/>
      <c r="AD1829" s="20"/>
      <c r="AE1829" s="20"/>
      <c r="AG1829" s="9"/>
      <c r="AH1829" s="9"/>
      <c r="AI1829" s="10"/>
      <c r="AJ1829" s="20"/>
      <c r="AK1829" s="20"/>
      <c r="AL1829" s="20"/>
      <c r="AM1829" s="20"/>
      <c r="AN1829" s="20"/>
      <c r="AO1829" s="20"/>
      <c r="AP1829" s="20"/>
      <c r="AQ1829" s="20"/>
      <c r="AS1829" s="9"/>
      <c r="AT1829" s="9"/>
      <c r="AU1829" s="10"/>
      <c r="AV1829" s="20"/>
      <c r="AW1829" s="20"/>
      <c r="AX1829" s="20"/>
      <c r="AY1829" s="20"/>
      <c r="AZ1829" s="20"/>
      <c r="BA1829" s="20"/>
      <c r="BB1829" s="20"/>
      <c r="BC1829" s="20"/>
      <c r="BE1829" s="20">
        <v>0.62312158469945356</v>
      </c>
      <c r="BF1829" s="9">
        <v>73.8</v>
      </c>
      <c r="BG1829" s="9">
        <v>72.212469497673041</v>
      </c>
      <c r="BH1829" s="9">
        <v>71.749166192672917</v>
      </c>
      <c r="BI1829" s="9">
        <v>67.551948498400293</v>
      </c>
      <c r="BJ1829" s="9">
        <v>73.025151344725003</v>
      </c>
      <c r="BK1829" s="9">
        <v>71.901331147018524</v>
      </c>
      <c r="BL1829" s="9">
        <v>71.022544394936048</v>
      </c>
      <c r="BM1829" s="9">
        <f ca="1"/>
        <v>70.708886545393497</v>
      </c>
      <c r="BN1829" s="9">
        <v>73.616963109762736</v>
      </c>
    </row>
    <row r="1830" spans="1:66" x14ac:dyDescent="0.25">
      <c r="A1830" s="6">
        <v>63.1</v>
      </c>
      <c r="B1830" s="7" t="b">
        <v>1</v>
      </c>
      <c r="U1830" s="9"/>
      <c r="V1830" s="9"/>
      <c r="W1830" s="10"/>
      <c r="X1830" s="20"/>
      <c r="Y1830" s="20"/>
      <c r="Z1830" s="20"/>
      <c r="AA1830" s="20"/>
      <c r="AB1830" s="20"/>
      <c r="AC1830" s="20"/>
      <c r="AD1830" s="20"/>
      <c r="AE1830" s="20"/>
      <c r="AG1830" s="9"/>
      <c r="AH1830" s="9"/>
      <c r="AI1830" s="10"/>
      <c r="AJ1830" s="20"/>
      <c r="AK1830" s="20"/>
      <c r="AL1830" s="20"/>
      <c r="AM1830" s="20"/>
      <c r="AN1830" s="20"/>
      <c r="AO1830" s="20"/>
      <c r="AP1830" s="20"/>
      <c r="AQ1830" s="20"/>
      <c r="AS1830" s="9"/>
      <c r="AT1830" s="9"/>
      <c r="AU1830" s="10"/>
      <c r="AV1830" s="20"/>
      <c r="AW1830" s="20"/>
      <c r="AX1830" s="20"/>
      <c r="AY1830" s="20"/>
      <c r="AZ1830" s="20"/>
      <c r="BA1830" s="20"/>
      <c r="BB1830" s="20"/>
      <c r="BC1830" s="20"/>
      <c r="BE1830" s="20">
        <v>0.62346311475409832</v>
      </c>
      <c r="BF1830" s="9">
        <v>73.8</v>
      </c>
      <c r="BG1830" s="9">
        <v>72.221035162226812</v>
      </c>
      <c r="BH1830" s="9">
        <v>71.758656725027905</v>
      </c>
      <c r="BI1830" s="9">
        <v>67.61470909353686</v>
      </c>
      <c r="BJ1830" s="9">
        <v>73.032595792030946</v>
      </c>
      <c r="BK1830" s="9">
        <v>71.910501396542685</v>
      </c>
      <c r="BL1830" s="9">
        <v>71.032073164643563</v>
      </c>
      <c r="BM1830" s="9">
        <f ca="1"/>
        <v>70.716284164411292</v>
      </c>
      <c r="BN1830" s="9">
        <v>73.625951359377467</v>
      </c>
    </row>
    <row r="1831" spans="1:66" x14ac:dyDescent="0.25">
      <c r="A1831" s="6">
        <v>63.2</v>
      </c>
      <c r="B1831" s="7" t="b">
        <v>1</v>
      </c>
      <c r="U1831" s="9"/>
      <c r="V1831" s="9"/>
      <c r="W1831" s="10"/>
      <c r="X1831" s="20"/>
      <c r="Y1831" s="20"/>
      <c r="Z1831" s="20"/>
      <c r="AA1831" s="20"/>
      <c r="AB1831" s="20"/>
      <c r="AC1831" s="20"/>
      <c r="AD1831" s="20"/>
      <c r="AE1831" s="20"/>
      <c r="AG1831" s="9"/>
      <c r="AH1831" s="9"/>
      <c r="AI1831" s="10"/>
      <c r="AJ1831" s="20"/>
      <c r="AK1831" s="20"/>
      <c r="AL1831" s="20"/>
      <c r="AM1831" s="20"/>
      <c r="AN1831" s="20"/>
      <c r="AO1831" s="20"/>
      <c r="AP1831" s="20"/>
      <c r="AQ1831" s="20"/>
      <c r="AS1831" s="9"/>
      <c r="AT1831" s="9"/>
      <c r="AU1831" s="10"/>
      <c r="AV1831" s="20"/>
      <c r="AW1831" s="20"/>
      <c r="AX1831" s="20"/>
      <c r="AY1831" s="20"/>
      <c r="AZ1831" s="20"/>
      <c r="BA1831" s="20"/>
      <c r="BB1831" s="20"/>
      <c r="BC1831" s="20"/>
      <c r="BE1831" s="20">
        <v>0.6238046448087432</v>
      </c>
      <c r="BF1831" s="9">
        <v>73.8</v>
      </c>
      <c r="BG1831" s="9">
        <v>72.22960325101846</v>
      </c>
      <c r="BH1831" s="9">
        <v>71.768151199256536</v>
      </c>
      <c r="BI1831" s="9">
        <v>67.677526640219511</v>
      </c>
      <c r="BJ1831" s="9">
        <v>73.040040837423618</v>
      </c>
      <c r="BK1831" s="9">
        <v>71.919675018977557</v>
      </c>
      <c r="BL1831" s="9">
        <v>71.041599324801524</v>
      </c>
      <c r="BM1831" s="9">
        <f ca="1"/>
        <v>70.72368289055386</v>
      </c>
      <c r="BN1831" s="9">
        <v>73.634939959800761</v>
      </c>
    </row>
    <row r="1832" spans="1:66" x14ac:dyDescent="0.25">
      <c r="A1832" s="6">
        <v>62.5</v>
      </c>
      <c r="B1832" s="7" t="b">
        <v>1</v>
      </c>
      <c r="U1832" s="9"/>
      <c r="V1832" s="9"/>
      <c r="W1832" s="10"/>
      <c r="X1832" s="20"/>
      <c r="Y1832" s="20"/>
      <c r="Z1832" s="20"/>
      <c r="AA1832" s="20"/>
      <c r="AB1832" s="20"/>
      <c r="AC1832" s="20"/>
      <c r="AD1832" s="20"/>
      <c r="AE1832" s="20"/>
      <c r="AG1832" s="9"/>
      <c r="AH1832" s="9"/>
      <c r="AI1832" s="10"/>
      <c r="AJ1832" s="20"/>
      <c r="AK1832" s="20"/>
      <c r="AL1832" s="20"/>
      <c r="AM1832" s="20"/>
      <c r="AN1832" s="20"/>
      <c r="AO1832" s="20"/>
      <c r="AP1832" s="20"/>
      <c r="AQ1832" s="20"/>
      <c r="AS1832" s="9"/>
      <c r="AT1832" s="9"/>
      <c r="AU1832" s="10"/>
      <c r="AV1832" s="20"/>
      <c r="AW1832" s="20"/>
      <c r="AX1832" s="20"/>
      <c r="AY1832" s="20"/>
      <c r="AZ1832" s="20"/>
      <c r="BA1832" s="20"/>
      <c r="BB1832" s="20"/>
      <c r="BC1832" s="20"/>
      <c r="BE1832" s="20">
        <v>0.62414617486338797</v>
      </c>
      <c r="BF1832" s="9">
        <v>73.8</v>
      </c>
      <c r="BG1832" s="9">
        <v>72.238173772359161</v>
      </c>
      <c r="BH1832" s="9">
        <v>71.777649625802781</v>
      </c>
      <c r="BI1832" s="9">
        <v>67.740401241902418</v>
      </c>
      <c r="BJ1832" s="9">
        <v>73.047486487212566</v>
      </c>
      <c r="BK1832" s="9">
        <v>71.928852023907311</v>
      </c>
      <c r="BL1832" s="9">
        <v>71.051122877552672</v>
      </c>
      <c r="BM1832" s="9">
        <f ca="1"/>
        <v>70.731082729248683</v>
      </c>
      <c r="BN1832" s="9">
        <v>73.64392891622002</v>
      </c>
    </row>
    <row r="1833" spans="1:66" x14ac:dyDescent="0.25">
      <c r="A1833" s="6">
        <v>81.900000000000006</v>
      </c>
      <c r="B1833" s="7" t="b">
        <v>1</v>
      </c>
      <c r="U1833" s="9"/>
      <c r="V1833" s="9"/>
      <c r="W1833" s="10"/>
      <c r="X1833" s="20"/>
      <c r="Y1833" s="20"/>
      <c r="Z1833" s="20"/>
      <c r="AA1833" s="20"/>
      <c r="AB1833" s="20"/>
      <c r="AC1833" s="20"/>
      <c r="AD1833" s="20"/>
      <c r="AE1833" s="20"/>
      <c r="AG1833" s="9"/>
      <c r="AH1833" s="9"/>
      <c r="AI1833" s="10"/>
      <c r="AJ1833" s="20"/>
      <c r="AK1833" s="20"/>
      <c r="AL1833" s="20"/>
      <c r="AM1833" s="20"/>
      <c r="AN1833" s="20"/>
      <c r="AO1833" s="20"/>
      <c r="AP1833" s="20"/>
      <c r="AQ1833" s="20"/>
      <c r="AS1833" s="9"/>
      <c r="AT1833" s="9"/>
      <c r="AU1833" s="10"/>
      <c r="AV1833" s="20"/>
      <c r="AW1833" s="20"/>
      <c r="AX1833" s="20"/>
      <c r="AY1833" s="20"/>
      <c r="AZ1833" s="20"/>
      <c r="BA1833" s="20"/>
      <c r="BB1833" s="20"/>
      <c r="BC1833" s="20"/>
      <c r="BE1833" s="20">
        <v>0.62448770491803274</v>
      </c>
      <c r="BF1833" s="9">
        <v>73.8</v>
      </c>
      <c r="BG1833" s="9">
        <v>72.246746734575055</v>
      </c>
      <c r="BH1833" s="9">
        <v>71.787152015132818</v>
      </c>
      <c r="BI1833" s="9">
        <v>67.803333002321992</v>
      </c>
      <c r="BJ1833" s="9">
        <v>73.054932747714773</v>
      </c>
      <c r="BK1833" s="9">
        <v>71.938032420935386</v>
      </c>
      <c r="BL1833" s="9">
        <v>71.060643825036919</v>
      </c>
      <c r="BM1833" s="9">
        <f ca="1"/>
        <v>70.738483685930973</v>
      </c>
      <c r="BN1833" s="9">
        <v>73.652918233827762</v>
      </c>
    </row>
    <row r="1834" spans="1:66" x14ac:dyDescent="0.25">
      <c r="A1834" s="6">
        <v>81.7</v>
      </c>
      <c r="B1834" s="7" t="b">
        <v>1</v>
      </c>
      <c r="U1834" s="9"/>
      <c r="V1834" s="9"/>
      <c r="W1834" s="10"/>
      <c r="X1834" s="20"/>
      <c r="Y1834" s="20"/>
      <c r="Z1834" s="20"/>
      <c r="AA1834" s="20"/>
      <c r="AB1834" s="20"/>
      <c r="AC1834" s="20"/>
      <c r="AD1834" s="20"/>
      <c r="AE1834" s="20"/>
      <c r="AG1834" s="9"/>
      <c r="AH1834" s="9"/>
      <c r="AI1834" s="10"/>
      <c r="AJ1834" s="20"/>
      <c r="AK1834" s="20"/>
      <c r="AL1834" s="20"/>
      <c r="AM1834" s="20"/>
      <c r="AN1834" s="20"/>
      <c r="AO1834" s="20"/>
      <c r="AP1834" s="20"/>
      <c r="AQ1834" s="20"/>
      <c r="AS1834" s="9"/>
      <c r="AT1834" s="9"/>
      <c r="AU1834" s="10"/>
      <c r="AV1834" s="20"/>
      <c r="AW1834" s="20"/>
      <c r="AX1834" s="20"/>
      <c r="AY1834" s="20"/>
      <c r="AZ1834" s="20"/>
      <c r="BA1834" s="20"/>
      <c r="BB1834" s="20"/>
      <c r="BC1834" s="20"/>
      <c r="BE1834" s="20">
        <v>0.62482923497267762</v>
      </c>
      <c r="BF1834" s="9">
        <v>73.8</v>
      </c>
      <c r="BG1834" s="9">
        <v>72.255322146007359</v>
      </c>
      <c r="BH1834" s="9">
        <v>71.7966583777349</v>
      </c>
      <c r="BI1834" s="9">
        <v>67.866322025497837</v>
      </c>
      <c r="BJ1834" s="9">
        <v>73.062379625254778</v>
      </c>
      <c r="BK1834" s="9">
        <v>71.947216219684577</v>
      </c>
      <c r="BL1834" s="9">
        <v>71.070162169391125</v>
      </c>
      <c r="BM1834" s="9">
        <f ca="1"/>
        <v>70.745885766043514</v>
      </c>
      <c r="BN1834" s="9">
        <v>73.661907917821594</v>
      </c>
    </row>
    <row r="1835" spans="1:66" x14ac:dyDescent="0.25">
      <c r="A1835" s="6">
        <v>81.400000000000006</v>
      </c>
      <c r="B1835" s="7" t="b">
        <v>1</v>
      </c>
      <c r="U1835" s="9"/>
      <c r="V1835" s="9"/>
      <c r="W1835" s="10"/>
      <c r="X1835" s="20"/>
      <c r="Y1835" s="20"/>
      <c r="Z1835" s="20"/>
      <c r="AA1835" s="20"/>
      <c r="AB1835" s="20"/>
      <c r="AC1835" s="20"/>
      <c r="AD1835" s="20"/>
      <c r="AE1835" s="20"/>
      <c r="AG1835" s="9"/>
      <c r="AH1835" s="9"/>
      <c r="AI1835" s="10"/>
      <c r="AJ1835" s="20"/>
      <c r="AK1835" s="20"/>
      <c r="AL1835" s="20"/>
      <c r="AM1835" s="20"/>
      <c r="AN1835" s="20"/>
      <c r="AO1835" s="20"/>
      <c r="AP1835" s="20"/>
      <c r="AQ1835" s="20"/>
      <c r="AS1835" s="9"/>
      <c r="AT1835" s="9"/>
      <c r="AU1835" s="10"/>
      <c r="AV1835" s="20"/>
      <c r="AW1835" s="20"/>
      <c r="AX1835" s="20"/>
      <c r="AY1835" s="20"/>
      <c r="AZ1835" s="20"/>
      <c r="BA1835" s="20"/>
      <c r="BB1835" s="20"/>
      <c r="BC1835" s="20"/>
      <c r="BE1835" s="20">
        <v>0.62517076502732238</v>
      </c>
      <c r="BF1835" s="9">
        <v>73.8</v>
      </c>
      <c r="BG1835" s="9">
        <v>72.263900015012311</v>
      </c>
      <c r="BH1835" s="9">
        <v>71.806168724119559</v>
      </c>
      <c r="BI1835" s="9">
        <v>67.929368415733634</v>
      </c>
      <c r="BJ1835" s="9">
        <v>73.069827126164682</v>
      </c>
      <c r="BK1835" s="9">
        <v>71.956403429797106</v>
      </c>
      <c r="BL1835" s="9">
        <v>71.079677912749332</v>
      </c>
      <c r="BM1835" s="9">
        <f ca="1"/>
        <v>70.753288975036824</v>
      </c>
      <c r="BN1835" s="9">
        <v>73.670897973404223</v>
      </c>
    </row>
    <row r="1836" spans="1:66" x14ac:dyDescent="0.25">
      <c r="A1836" s="6">
        <v>81.099999999999994</v>
      </c>
      <c r="B1836" s="7" t="b">
        <v>1</v>
      </c>
      <c r="U1836" s="9"/>
      <c r="V1836" s="9"/>
      <c r="W1836" s="10"/>
      <c r="X1836" s="20"/>
      <c r="Y1836" s="20"/>
      <c r="Z1836" s="20"/>
      <c r="AA1836" s="20"/>
      <c r="AB1836" s="20"/>
      <c r="AC1836" s="20"/>
      <c r="AD1836" s="20"/>
      <c r="AE1836" s="20"/>
      <c r="AG1836" s="9"/>
      <c r="AH1836" s="9"/>
      <c r="AI1836" s="10"/>
      <c r="AJ1836" s="20"/>
      <c r="AK1836" s="20"/>
      <c r="AL1836" s="20"/>
      <c r="AM1836" s="20"/>
      <c r="AN1836" s="20"/>
      <c r="AO1836" s="20"/>
      <c r="AP1836" s="20"/>
      <c r="AQ1836" s="20"/>
      <c r="AS1836" s="9"/>
      <c r="AT1836" s="9"/>
      <c r="AU1836" s="10"/>
      <c r="AV1836" s="20"/>
      <c r="AW1836" s="20"/>
      <c r="AX1836" s="20"/>
      <c r="AY1836" s="20"/>
      <c r="AZ1836" s="20"/>
      <c r="BA1836" s="20"/>
      <c r="BB1836" s="20"/>
      <c r="BC1836" s="20"/>
      <c r="BE1836" s="20">
        <v>0.62551229508196726</v>
      </c>
      <c r="BF1836" s="9">
        <v>73.8</v>
      </c>
      <c r="BG1836" s="9">
        <v>72.27248034996137</v>
      </c>
      <c r="BH1836" s="9">
        <v>71.81568306481968</v>
      </c>
      <c r="BI1836" s="9">
        <v>67.992472277618489</v>
      </c>
      <c r="BJ1836" s="9">
        <v>73.077275256784162</v>
      </c>
      <c r="BK1836" s="9">
        <v>71.965594060934691</v>
      </c>
      <c r="BL1836" s="9">
        <v>71.08919105724263</v>
      </c>
      <c r="BM1836" s="9">
        <f ca="1"/>
        <v>70.760693318369235</v>
      </c>
      <c r="BN1836" s="9">
        <v>73.679888405783544</v>
      </c>
    </row>
    <row r="1837" spans="1:66" x14ac:dyDescent="0.25">
      <c r="A1837" s="6">
        <v>81.099999999999994</v>
      </c>
      <c r="B1837" s="7" t="b">
        <v>1</v>
      </c>
      <c r="U1837" s="9"/>
      <c r="V1837" s="9"/>
      <c r="W1837" s="10"/>
      <c r="X1837" s="20"/>
      <c r="Y1837" s="20"/>
      <c r="Z1837" s="20"/>
      <c r="AA1837" s="20"/>
      <c r="AB1837" s="20"/>
      <c r="AC1837" s="20"/>
      <c r="AD1837" s="20"/>
      <c r="AE1837" s="20"/>
      <c r="AG1837" s="9"/>
      <c r="AH1837" s="9"/>
      <c r="AI1837" s="10"/>
      <c r="AJ1837" s="20"/>
      <c r="AK1837" s="20"/>
      <c r="AL1837" s="20"/>
      <c r="AM1837" s="20"/>
      <c r="AN1837" s="20"/>
      <c r="AO1837" s="20"/>
      <c r="AP1837" s="20"/>
      <c r="AQ1837" s="20"/>
      <c r="AS1837" s="9"/>
      <c r="AT1837" s="9"/>
      <c r="AU1837" s="10"/>
      <c r="AV1837" s="20"/>
      <c r="AW1837" s="20"/>
      <c r="AX1837" s="20"/>
      <c r="AY1837" s="20"/>
      <c r="AZ1837" s="20"/>
      <c r="BA1837" s="20"/>
      <c r="BB1837" s="20"/>
      <c r="BC1837" s="20"/>
      <c r="BE1837" s="20">
        <v>0.62585382513661203</v>
      </c>
      <c r="BF1837" s="9">
        <v>73.8</v>
      </c>
      <c r="BG1837" s="9">
        <v>72.281063159241185</v>
      </c>
      <c r="BH1837" s="9">
        <v>71.825201410390576</v>
      </c>
      <c r="BI1837" s="9">
        <v>68.055633716027614</v>
      </c>
      <c r="BJ1837" s="9">
        <v>73.084724023460595</v>
      </c>
      <c r="BK1837" s="9">
        <v>71.974788122778662</v>
      </c>
      <c r="BL1837" s="9">
        <v>71.098701604999206</v>
      </c>
      <c r="BM1837" s="9">
        <f ca="1"/>
        <v>70.768098801506753</v>
      </c>
      <c r="BN1837" s="9">
        <v>73.688879220172652</v>
      </c>
    </row>
    <row r="1838" spans="1:66" x14ac:dyDescent="0.25">
      <c r="A1838" s="6">
        <v>88</v>
      </c>
      <c r="B1838" s="7" t="b">
        <v>1</v>
      </c>
      <c r="U1838" s="9"/>
      <c r="V1838" s="9"/>
      <c r="W1838" s="10"/>
      <c r="X1838" s="20"/>
      <c r="Y1838" s="20"/>
      <c r="Z1838" s="20"/>
      <c r="AA1838" s="20"/>
      <c r="AB1838" s="20"/>
      <c r="AC1838" s="20"/>
      <c r="AD1838" s="20"/>
      <c r="AE1838" s="20"/>
      <c r="AG1838" s="9"/>
      <c r="AH1838" s="9"/>
      <c r="AI1838" s="10"/>
      <c r="AJ1838" s="20"/>
      <c r="AK1838" s="20"/>
      <c r="AL1838" s="20"/>
      <c r="AM1838" s="20"/>
      <c r="AN1838" s="20"/>
      <c r="AO1838" s="20"/>
      <c r="AP1838" s="20"/>
      <c r="AQ1838" s="20"/>
      <c r="AS1838" s="9"/>
      <c r="AT1838" s="9"/>
      <c r="AU1838" s="10"/>
      <c r="AV1838" s="20"/>
      <c r="AW1838" s="20"/>
      <c r="AX1838" s="20"/>
      <c r="AY1838" s="20"/>
      <c r="AZ1838" s="20"/>
      <c r="BA1838" s="20"/>
      <c r="BB1838" s="20"/>
      <c r="BC1838" s="20"/>
      <c r="BE1838" s="20">
        <v>0.6261953551912568</v>
      </c>
      <c r="BF1838" s="9">
        <v>73.8</v>
      </c>
      <c r="BG1838" s="9">
        <v>72.28964845125374</v>
      </c>
      <c r="BH1838" s="9">
        <v>71.834723771410026</v>
      </c>
      <c r="BI1838" s="9">
        <v>68.118852836123665</v>
      </c>
      <c r="BJ1838" s="9">
        <v>73.092173432549046</v>
      </c>
      <c r="BK1838" s="9">
        <v>71.983985625030016</v>
      </c>
      <c r="BL1838" s="9">
        <v>71.108209558144296</v>
      </c>
      <c r="BM1838" s="9">
        <f ca="1"/>
        <v>70.775505429923314</v>
      </c>
      <c r="BN1838" s="9">
        <v>73.697870421789844</v>
      </c>
    </row>
    <row r="1839" spans="1:66" x14ac:dyDescent="0.25">
      <c r="A1839" s="6">
        <v>86</v>
      </c>
      <c r="B1839" s="7" t="b">
        <v>1</v>
      </c>
      <c r="U1839" s="9"/>
      <c r="V1839" s="9"/>
      <c r="W1839" s="10"/>
      <c r="X1839" s="20"/>
      <c r="Y1839" s="20"/>
      <c r="Z1839" s="20"/>
      <c r="AA1839" s="20"/>
      <c r="AB1839" s="20"/>
      <c r="AC1839" s="20"/>
      <c r="AD1839" s="20"/>
      <c r="AE1839" s="20"/>
      <c r="AG1839" s="9"/>
      <c r="AH1839" s="9"/>
      <c r="AI1839" s="10"/>
      <c r="AJ1839" s="20"/>
      <c r="AK1839" s="20"/>
      <c r="AL1839" s="20"/>
      <c r="AM1839" s="20"/>
      <c r="AN1839" s="20"/>
      <c r="AO1839" s="20"/>
      <c r="AP1839" s="20"/>
      <c r="AQ1839" s="20"/>
      <c r="AS1839" s="9"/>
      <c r="AT1839" s="9"/>
      <c r="AU1839" s="10"/>
      <c r="AV1839" s="20"/>
      <c r="AW1839" s="20"/>
      <c r="AX1839" s="20"/>
      <c r="AY1839" s="20"/>
      <c r="AZ1839" s="20"/>
      <c r="BA1839" s="20"/>
      <c r="BB1839" s="20"/>
      <c r="BC1839" s="20"/>
      <c r="BE1839" s="20">
        <v>0.62653688524590168</v>
      </c>
      <c r="BF1839" s="9">
        <v>73.900000000000006</v>
      </c>
      <c r="BG1839" s="9">
        <v>72.298236234416336</v>
      </c>
      <c r="BH1839" s="9">
        <v>71.844250158478417</v>
      </c>
      <c r="BI1839" s="9">
        <v>68.182129743357663</v>
      </c>
      <c r="BJ1839" s="9">
        <v>73.099623490412327</v>
      </c>
      <c r="BK1839" s="9">
        <v>71.993186577409489</v>
      </c>
      <c r="BL1839" s="9">
        <v>71.117714918800345</v>
      </c>
      <c r="BM1839" s="9">
        <f ca="1"/>
        <v>70.78291320910067</v>
      </c>
      <c r="BN1839" s="9">
        <v>73.706862015858718</v>
      </c>
    </row>
    <row r="1840" spans="1:66" x14ac:dyDescent="0.25">
      <c r="A1840" s="6">
        <v>83</v>
      </c>
      <c r="B1840" s="7" t="b">
        <v>1</v>
      </c>
      <c r="U1840" s="9"/>
      <c r="V1840" s="9"/>
      <c r="W1840" s="10"/>
      <c r="X1840" s="20"/>
      <c r="Y1840" s="20"/>
      <c r="Z1840" s="20"/>
      <c r="AA1840" s="20"/>
      <c r="AB1840" s="20"/>
      <c r="AC1840" s="20"/>
      <c r="AD1840" s="20"/>
      <c r="AE1840" s="20"/>
      <c r="AG1840" s="9"/>
      <c r="AH1840" s="9"/>
      <c r="AI1840" s="10"/>
      <c r="AJ1840" s="20"/>
      <c r="AK1840" s="20"/>
      <c r="AL1840" s="20"/>
      <c r="AM1840" s="20"/>
      <c r="AN1840" s="20"/>
      <c r="AO1840" s="20"/>
      <c r="AP1840" s="20"/>
      <c r="AQ1840" s="20"/>
      <c r="AS1840" s="9"/>
      <c r="AT1840" s="9"/>
      <c r="AU1840" s="10"/>
      <c r="AV1840" s="20"/>
      <c r="AW1840" s="20"/>
      <c r="AX1840" s="20"/>
      <c r="AY1840" s="20"/>
      <c r="AZ1840" s="20"/>
      <c r="BA1840" s="20"/>
      <c r="BB1840" s="20"/>
      <c r="BC1840" s="20"/>
      <c r="BE1840" s="20">
        <v>0.62687841530054644</v>
      </c>
      <c r="BF1840" s="9">
        <v>73.900000000000006</v>
      </c>
      <c r="BG1840" s="9">
        <v>72.306826517161738</v>
      </c>
      <c r="BH1840" s="9">
        <v>71.853780582219017</v>
      </c>
      <c r="BI1840" s="9">
        <v>68.245464543470021</v>
      </c>
      <c r="BJ1840" s="9">
        <v>73.107074203421007</v>
      </c>
      <c r="BK1840" s="9">
        <v>72.002390989657698</v>
      </c>
      <c r="BL1840" s="9">
        <v>71.127217689086791</v>
      </c>
      <c r="BM1840" s="9">
        <f ca="1"/>
        <v>70.790322144528446</v>
      </c>
      <c r="BN1840" s="9">
        <v>73.715854007608115</v>
      </c>
    </row>
    <row r="1841" spans="1:66" x14ac:dyDescent="0.25">
      <c r="A1841" s="6">
        <v>82</v>
      </c>
      <c r="B1841" s="7" t="b">
        <v>1</v>
      </c>
      <c r="U1841" s="9"/>
      <c r="V1841" s="9"/>
      <c r="W1841" s="10"/>
      <c r="X1841" s="20"/>
      <c r="Y1841" s="20"/>
      <c r="Z1841" s="20"/>
      <c r="AA1841" s="20"/>
      <c r="AB1841" s="20"/>
      <c r="AC1841" s="20"/>
      <c r="AD1841" s="20"/>
      <c r="AE1841" s="20"/>
      <c r="AG1841" s="9"/>
      <c r="AH1841" s="9"/>
      <c r="AI1841" s="10"/>
      <c r="AJ1841" s="20"/>
      <c r="AK1841" s="20"/>
      <c r="AL1841" s="20"/>
      <c r="AM1841" s="20"/>
      <c r="AN1841" s="20"/>
      <c r="AO1841" s="20"/>
      <c r="AP1841" s="20"/>
      <c r="AQ1841" s="20"/>
      <c r="AS1841" s="9"/>
      <c r="AT1841" s="9"/>
      <c r="AU1841" s="10"/>
      <c r="AV1841" s="20"/>
      <c r="AW1841" s="20"/>
      <c r="AX1841" s="20"/>
      <c r="AY1841" s="20"/>
      <c r="AZ1841" s="20"/>
      <c r="BA1841" s="20"/>
      <c r="BB1841" s="20"/>
      <c r="BC1841" s="20"/>
      <c r="BE1841" s="20">
        <v>0.62721994535519121</v>
      </c>
      <c r="BF1841" s="9">
        <v>73.900000000000006</v>
      </c>
      <c r="BG1841" s="9">
        <v>72.315419307938214</v>
      </c>
      <c r="BH1841" s="9">
        <v>71.863315053277645</v>
      </c>
      <c r="BI1841" s="9">
        <v>68.308857342491677</v>
      </c>
      <c r="BJ1841" s="9">
        <v>73.114525577953529</v>
      </c>
      <c r="BK1841" s="9">
        <v>72.011598871535114</v>
      </c>
      <c r="BL1841" s="9">
        <v>71.136717871120254</v>
      </c>
      <c r="BM1841" s="9">
        <f ca="1"/>
        <v>70.797732241704253</v>
      </c>
      <c r="BN1841" s="9">
        <v>73.72484640227222</v>
      </c>
    </row>
    <row r="1842" spans="1:66" x14ac:dyDescent="0.25">
      <c r="A1842" s="6">
        <v>79.8</v>
      </c>
      <c r="B1842" s="7" t="b">
        <v>1</v>
      </c>
      <c r="U1842" s="9"/>
      <c r="V1842" s="9"/>
      <c r="W1842" s="10"/>
      <c r="X1842" s="20"/>
      <c r="Y1842" s="20"/>
      <c r="Z1842" s="20"/>
      <c r="AA1842" s="20"/>
      <c r="AB1842" s="20"/>
      <c r="AC1842" s="20"/>
      <c r="AD1842" s="20"/>
      <c r="AE1842" s="20"/>
      <c r="AG1842" s="9"/>
      <c r="AH1842" s="9"/>
      <c r="AI1842" s="10"/>
      <c r="AJ1842" s="20"/>
      <c r="AK1842" s="20"/>
      <c r="AL1842" s="20"/>
      <c r="AM1842" s="20"/>
      <c r="AN1842" s="20"/>
      <c r="AO1842" s="20"/>
      <c r="AP1842" s="20"/>
      <c r="AQ1842" s="20"/>
      <c r="AS1842" s="9"/>
      <c r="AT1842" s="9"/>
      <c r="AU1842" s="10"/>
      <c r="AV1842" s="20"/>
      <c r="AW1842" s="20"/>
      <c r="AX1842" s="20"/>
      <c r="AY1842" s="20"/>
      <c r="AZ1842" s="20"/>
      <c r="BA1842" s="20"/>
      <c r="BB1842" s="20"/>
      <c r="BC1842" s="20"/>
      <c r="BE1842" s="20">
        <v>0.62756147540983609</v>
      </c>
      <c r="BF1842" s="9">
        <v>73.900000000000006</v>
      </c>
      <c r="BG1842" s="9">
        <v>72.324014615209606</v>
      </c>
      <c r="BH1842" s="9">
        <v>71.872853582323231</v>
      </c>
      <c r="BI1842" s="9">
        <v>68.372308246745149</v>
      </c>
      <c r="BJ1842" s="9">
        <v>73.121977620396223</v>
      </c>
      <c r="BK1842" s="9">
        <v>72.020810232822285</v>
      </c>
      <c r="BL1842" s="9">
        <v>71.146215467014471</v>
      </c>
      <c r="BM1842" s="9">
        <f ca="1"/>
        <v>70.80514350613366</v>
      </c>
      <c r="BN1842" s="9">
        <v>73.733839205090547</v>
      </c>
    </row>
    <row r="1843" spans="1:66" x14ac:dyDescent="0.25">
      <c r="A1843" s="6">
        <v>79.400000000000006</v>
      </c>
      <c r="B1843" s="7" t="b">
        <v>1</v>
      </c>
      <c r="U1843" s="9"/>
      <c r="V1843" s="9"/>
      <c r="W1843" s="10"/>
      <c r="X1843" s="20"/>
      <c r="Y1843" s="20"/>
      <c r="Z1843" s="20"/>
      <c r="AA1843" s="20"/>
      <c r="AB1843" s="20"/>
      <c r="AC1843" s="20"/>
      <c r="AD1843" s="20"/>
      <c r="AE1843" s="20"/>
      <c r="AG1843" s="9"/>
      <c r="AH1843" s="9"/>
      <c r="AI1843" s="10"/>
      <c r="AJ1843" s="20"/>
      <c r="AK1843" s="20"/>
      <c r="AL1843" s="20"/>
      <c r="AM1843" s="20"/>
      <c r="AN1843" s="20"/>
      <c r="AO1843" s="20"/>
      <c r="AP1843" s="20"/>
      <c r="AQ1843" s="20"/>
      <c r="AS1843" s="9"/>
      <c r="AT1843" s="9"/>
      <c r="AU1843" s="10"/>
      <c r="AV1843" s="20"/>
      <c r="AW1843" s="20"/>
      <c r="AX1843" s="20"/>
      <c r="AY1843" s="20"/>
      <c r="AZ1843" s="20"/>
      <c r="BA1843" s="20"/>
      <c r="BB1843" s="20"/>
      <c r="BC1843" s="20"/>
      <c r="BE1843" s="20">
        <v>0.62790300546448086</v>
      </c>
      <c r="BF1843" s="9">
        <v>73.900000000000006</v>
      </c>
      <c r="BG1843" s="9">
        <v>72.332612447455347</v>
      </c>
      <c r="BH1843" s="9">
        <v>71.882396180047465</v>
      </c>
      <c r="BI1843" s="9">
        <v>68.43581736284554</v>
      </c>
      <c r="BJ1843" s="9">
        <v>73.129430337143319</v>
      </c>
      <c r="BK1843" s="9">
        <v>72.030025083319813</v>
      </c>
      <c r="BL1843" s="9">
        <v>71.15571047888028</v>
      </c>
      <c r="BM1843" s="9">
        <f ca="1"/>
        <v>70.812555943330239</v>
      </c>
      <c r="BN1843" s="9">
        <v>73.742832421308037</v>
      </c>
    </row>
    <row r="1844" spans="1:66" x14ac:dyDescent="0.25">
      <c r="A1844" s="6">
        <v>79.2</v>
      </c>
      <c r="B1844" s="7" t="b">
        <v>1</v>
      </c>
      <c r="U1844" s="9"/>
      <c r="V1844" s="9"/>
      <c r="W1844" s="10"/>
      <c r="X1844" s="20"/>
      <c r="Y1844" s="20"/>
      <c r="Z1844" s="20"/>
      <c r="AA1844" s="20"/>
      <c r="AB1844" s="20"/>
      <c r="AC1844" s="20"/>
      <c r="AD1844" s="20"/>
      <c r="AE1844" s="20"/>
      <c r="AG1844" s="9"/>
      <c r="AH1844" s="9"/>
      <c r="AI1844" s="10"/>
      <c r="AJ1844" s="20"/>
      <c r="AK1844" s="20"/>
      <c r="AL1844" s="20"/>
      <c r="AM1844" s="20"/>
      <c r="AN1844" s="20"/>
      <c r="AO1844" s="20"/>
      <c r="AP1844" s="20"/>
      <c r="AQ1844" s="20"/>
      <c r="AS1844" s="9"/>
      <c r="AT1844" s="9"/>
      <c r="AU1844" s="10"/>
      <c r="AV1844" s="20"/>
      <c r="AW1844" s="20"/>
      <c r="AX1844" s="20"/>
      <c r="AY1844" s="20"/>
      <c r="AZ1844" s="20"/>
      <c r="BA1844" s="20"/>
      <c r="BB1844" s="20"/>
      <c r="BC1844" s="20"/>
      <c r="BE1844" s="20">
        <v>0.62824453551912574</v>
      </c>
      <c r="BF1844" s="9">
        <v>73.900000000000006</v>
      </c>
      <c r="BG1844" s="9">
        <v>72.341212813170642</v>
      </c>
      <c r="BH1844" s="9">
        <v>71.891942857165404</v>
      </c>
      <c r="BI1844" s="9">
        <v>68.499384797701694</v>
      </c>
      <c r="BJ1844" s="9">
        <v>73.136883734597021</v>
      </c>
      <c r="BK1844" s="9">
        <v>72.039243432848437</v>
      </c>
      <c r="BL1844" s="9">
        <v>71.165202908825648</v>
      </c>
      <c r="BM1844" s="9">
        <f ca="1"/>
        <v>70.819969558815629</v>
      </c>
      <c r="BN1844" s="9">
        <v>73.751826056175005</v>
      </c>
    </row>
    <row r="1845" spans="1:66" x14ac:dyDescent="0.25">
      <c r="A1845" s="6">
        <v>78.7</v>
      </c>
      <c r="B1845" s="7" t="b">
        <v>1</v>
      </c>
      <c r="U1845" s="9"/>
      <c r="V1845" s="9"/>
      <c r="W1845" s="10"/>
      <c r="X1845" s="20"/>
      <c r="Y1845" s="20"/>
      <c r="Z1845" s="20"/>
      <c r="AA1845" s="20"/>
      <c r="AB1845" s="20"/>
      <c r="AC1845" s="20"/>
      <c r="AD1845" s="20"/>
      <c r="AE1845" s="20"/>
      <c r="AG1845" s="9"/>
      <c r="AH1845" s="9"/>
      <c r="AI1845" s="10"/>
      <c r="AJ1845" s="20"/>
      <c r="AK1845" s="20"/>
      <c r="AL1845" s="20"/>
      <c r="AM1845" s="20"/>
      <c r="AN1845" s="20"/>
      <c r="AO1845" s="20"/>
      <c r="AP1845" s="20"/>
      <c r="AQ1845" s="20"/>
      <c r="AS1845" s="9"/>
      <c r="AT1845" s="9"/>
      <c r="AU1845" s="10"/>
      <c r="AV1845" s="20"/>
      <c r="AW1845" s="20"/>
      <c r="AX1845" s="20"/>
      <c r="AY1845" s="20"/>
      <c r="AZ1845" s="20"/>
      <c r="BA1845" s="20"/>
      <c r="BB1845" s="20"/>
      <c r="BC1845" s="20"/>
      <c r="BE1845" s="20">
        <v>0.6285860655737705</v>
      </c>
      <c r="BF1845" s="9">
        <v>73.900000000000006</v>
      </c>
      <c r="BG1845" s="9">
        <v>72.349815720866445</v>
      </c>
      <c r="BH1845" s="9">
        <v>71.901493624414996</v>
      </c>
      <c r="BI1845" s="9">
        <v>68.563010658517214</v>
      </c>
      <c r="BJ1845" s="9">
        <v>73.144337819167589</v>
      </c>
      <c r="BK1845" s="9">
        <v>72.048465291249215</v>
      </c>
      <c r="BL1845" s="9">
        <v>71.1746927589557</v>
      </c>
      <c r="BM1845" s="9">
        <f ca="1"/>
        <v>70.827384358119573</v>
      </c>
      <c r="BN1845" s="9">
        <v>73.760820114947222</v>
      </c>
    </row>
    <row r="1846" spans="1:66" x14ac:dyDescent="0.25">
      <c r="A1846" s="6">
        <v>78.400000000000006</v>
      </c>
      <c r="B1846" s="7" t="b">
        <v>1</v>
      </c>
      <c r="U1846" s="9"/>
      <c r="V1846" s="9"/>
      <c r="W1846" s="10"/>
      <c r="X1846" s="20"/>
      <c r="Y1846" s="20"/>
      <c r="Z1846" s="20"/>
      <c r="AA1846" s="20"/>
      <c r="AB1846" s="20"/>
      <c r="AC1846" s="20"/>
      <c r="AD1846" s="20"/>
      <c r="AE1846" s="20"/>
      <c r="AG1846" s="9"/>
      <c r="AH1846" s="9"/>
      <c r="AI1846" s="10"/>
      <c r="AJ1846" s="20"/>
      <c r="AK1846" s="20"/>
      <c r="AL1846" s="20"/>
      <c r="AM1846" s="20"/>
      <c r="AN1846" s="20"/>
      <c r="AO1846" s="20"/>
      <c r="AP1846" s="20"/>
      <c r="AQ1846" s="20"/>
      <c r="AS1846" s="9"/>
      <c r="AT1846" s="9"/>
      <c r="AU1846" s="10"/>
      <c r="AV1846" s="20"/>
      <c r="AW1846" s="20"/>
      <c r="AX1846" s="20"/>
      <c r="AY1846" s="20"/>
      <c r="AZ1846" s="20"/>
      <c r="BA1846" s="20"/>
      <c r="BB1846" s="20"/>
      <c r="BC1846" s="20"/>
      <c r="BE1846" s="20">
        <v>0.62892759562841527</v>
      </c>
      <c r="BF1846" s="9">
        <v>73.900000000000006</v>
      </c>
      <c r="BG1846" s="9">
        <v>72.358421179069524</v>
      </c>
      <c r="BH1846" s="9">
        <v>71.911048492557697</v>
      </c>
      <c r="BI1846" s="9">
        <v>68.626695052791604</v>
      </c>
      <c r="BJ1846" s="9">
        <v>73.1517925972733</v>
      </c>
      <c r="BK1846" s="9">
        <v>72.057690668383515</v>
      </c>
      <c r="BL1846" s="9">
        <v>71.184180031372676</v>
      </c>
      <c r="BM1846" s="9">
        <f ca="1"/>
        <v>70.834800346779915</v>
      </c>
      <c r="BN1846" s="9">
        <v>73.769814602885958</v>
      </c>
    </row>
    <row r="1847" spans="1:66" x14ac:dyDescent="0.25">
      <c r="A1847" s="6">
        <v>78.3</v>
      </c>
      <c r="B1847" s="7" t="b">
        <v>1</v>
      </c>
      <c r="U1847" s="9"/>
      <c r="V1847" s="9"/>
      <c r="W1847" s="10"/>
      <c r="X1847" s="20"/>
      <c r="Y1847" s="20"/>
      <c r="Z1847" s="20"/>
      <c r="AA1847" s="20"/>
      <c r="AB1847" s="20"/>
      <c r="AC1847" s="20"/>
      <c r="AD1847" s="20"/>
      <c r="AE1847" s="20"/>
      <c r="AG1847" s="9"/>
      <c r="AH1847" s="9"/>
      <c r="AI1847" s="10"/>
      <c r="AJ1847" s="20"/>
      <c r="AK1847" s="20"/>
      <c r="AL1847" s="20"/>
      <c r="AM1847" s="20"/>
      <c r="AN1847" s="20"/>
      <c r="AO1847" s="20"/>
      <c r="AP1847" s="20"/>
      <c r="AQ1847" s="20"/>
      <c r="AS1847" s="9"/>
      <c r="AT1847" s="9"/>
      <c r="AU1847" s="10"/>
      <c r="AV1847" s="20"/>
      <c r="AW1847" s="20"/>
      <c r="AX1847" s="20"/>
      <c r="AY1847" s="20"/>
      <c r="AZ1847" s="20"/>
      <c r="BA1847" s="20"/>
      <c r="BB1847" s="20"/>
      <c r="BC1847" s="20"/>
      <c r="BE1847" s="20">
        <v>0.62926912568306015</v>
      </c>
      <c r="BF1847" s="9">
        <v>73.900000000000006</v>
      </c>
      <c r="BG1847" s="9">
        <v>72.367029196322633</v>
      </c>
      <c r="BH1847" s="9">
        <v>71.920607472378109</v>
      </c>
      <c r="BI1847" s="9">
        <v>68.690438088321315</v>
      </c>
      <c r="BJ1847" s="9">
        <v>73.159248075340585</v>
      </c>
      <c r="BK1847" s="9">
        <v>72.066919574133109</v>
      </c>
      <c r="BL1847" s="9">
        <v>71.193664728175989</v>
      </c>
      <c r="BM1847" s="9">
        <f ca="1"/>
        <v>70.842217530342694</v>
      </c>
      <c r="BN1847" s="9">
        <v>73.778809525257969</v>
      </c>
    </row>
    <row r="1848" spans="1:66" x14ac:dyDescent="0.25">
      <c r="A1848" s="6">
        <v>78.099999999999994</v>
      </c>
      <c r="B1848" s="7" t="b">
        <v>1</v>
      </c>
      <c r="U1848" s="9"/>
      <c r="V1848" s="9"/>
      <c r="W1848" s="10"/>
      <c r="X1848" s="20"/>
      <c r="Y1848" s="20"/>
      <c r="Z1848" s="20"/>
      <c r="AA1848" s="20"/>
      <c r="AB1848" s="20"/>
      <c r="AC1848" s="20"/>
      <c r="AD1848" s="20"/>
      <c r="AE1848" s="20"/>
      <c r="AG1848" s="9"/>
      <c r="AH1848" s="9"/>
      <c r="AI1848" s="10"/>
      <c r="AJ1848" s="20"/>
      <c r="AK1848" s="20"/>
      <c r="AL1848" s="20"/>
      <c r="AM1848" s="20"/>
      <c r="AN1848" s="20"/>
      <c r="AO1848" s="20"/>
      <c r="AP1848" s="20"/>
      <c r="AQ1848" s="20"/>
      <c r="AS1848" s="9"/>
      <c r="AT1848" s="9"/>
      <c r="AU1848" s="10"/>
      <c r="AV1848" s="20"/>
      <c r="AW1848" s="20"/>
      <c r="AX1848" s="20"/>
      <c r="AY1848" s="20"/>
      <c r="AZ1848" s="20"/>
      <c r="BA1848" s="20"/>
      <c r="BB1848" s="20"/>
      <c r="BC1848" s="20"/>
      <c r="BE1848" s="20">
        <v>0.62961065573770492</v>
      </c>
      <c r="BF1848" s="9">
        <v>73.900000000000006</v>
      </c>
      <c r="BG1848" s="9">
        <v>72.375639781184447</v>
      </c>
      <c r="BH1848" s="9">
        <v>71.930170574684468</v>
      </c>
      <c r="BI1848" s="9">
        <v>68.754239873200831</v>
      </c>
      <c r="BJ1848" s="9">
        <v>73.166704259803979</v>
      </c>
      <c r="BK1848" s="9">
        <v>72.076152018400307</v>
      </c>
      <c r="BL1848" s="9">
        <v>71.203146851462179</v>
      </c>
      <c r="BM1848" s="9">
        <f ca="1"/>
        <v>70.849635914362167</v>
      </c>
      <c r="BN1848" s="9">
        <v>73.787804887335568</v>
      </c>
    </row>
    <row r="1849" spans="1:66" x14ac:dyDescent="0.25">
      <c r="A1849" s="6">
        <v>81.599999999999994</v>
      </c>
      <c r="B1849" s="7" t="b">
        <v>1</v>
      </c>
      <c r="U1849" s="9"/>
      <c r="V1849" s="9"/>
      <c r="W1849" s="10"/>
      <c r="X1849" s="20"/>
      <c r="Y1849" s="20"/>
      <c r="Z1849" s="20"/>
      <c r="AA1849" s="20"/>
      <c r="AB1849" s="20"/>
      <c r="AC1849" s="20"/>
      <c r="AD1849" s="20"/>
      <c r="AE1849" s="20"/>
      <c r="AG1849" s="9"/>
      <c r="AH1849" s="9"/>
      <c r="AI1849" s="10"/>
      <c r="AJ1849" s="20"/>
      <c r="AK1849" s="20"/>
      <c r="AL1849" s="20"/>
      <c r="AM1849" s="20"/>
      <c r="AN1849" s="20"/>
      <c r="AO1849" s="20"/>
      <c r="AP1849" s="20"/>
      <c r="AQ1849" s="20"/>
      <c r="AS1849" s="9"/>
      <c r="AT1849" s="9"/>
      <c r="AU1849" s="10"/>
      <c r="AV1849" s="20"/>
      <c r="AW1849" s="20"/>
      <c r="AX1849" s="20"/>
      <c r="AY1849" s="20"/>
      <c r="AZ1849" s="20"/>
      <c r="BA1849" s="20"/>
      <c r="BB1849" s="20"/>
      <c r="BC1849" s="20"/>
      <c r="BE1849" s="20">
        <v>0.62995218579234968</v>
      </c>
      <c r="BF1849" s="9">
        <v>73.900000000000006</v>
      </c>
      <c r="BG1849" s="9">
        <v>72.38425294222975</v>
      </c>
      <c r="BH1849" s="9">
        <v>71.939737810308486</v>
      </c>
      <c r="BI1849" s="9">
        <v>68.818100515823815</v>
      </c>
      <c r="BJ1849" s="9">
        <v>73.174161157106298</v>
      </c>
      <c r="BK1849" s="9">
        <v>72.085388011108023</v>
      </c>
      <c r="BL1849" s="9">
        <v>71.212626403324975</v>
      </c>
      <c r="BM1849" s="9">
        <f ca="1"/>
        <v>70.857055504400805</v>
      </c>
      <c r="BN1849" s="9">
        <v>73.796800694396637</v>
      </c>
    </row>
    <row r="1850" spans="1:66" x14ac:dyDescent="0.25">
      <c r="A1850" s="6">
        <v>81.5</v>
      </c>
      <c r="B1850" s="7" t="b">
        <v>1</v>
      </c>
      <c r="U1850" s="9"/>
      <c r="V1850" s="9"/>
      <c r="W1850" s="10"/>
      <c r="X1850" s="20"/>
      <c r="Y1850" s="20"/>
      <c r="Z1850" s="20"/>
      <c r="AA1850" s="20"/>
      <c r="AB1850" s="20"/>
      <c r="AC1850" s="20"/>
      <c r="AD1850" s="20"/>
      <c r="AE1850" s="20"/>
      <c r="AG1850" s="9"/>
      <c r="AH1850" s="9"/>
      <c r="AI1850" s="10"/>
      <c r="AJ1850" s="20"/>
      <c r="AK1850" s="20"/>
      <c r="AL1850" s="20"/>
      <c r="AM1850" s="20"/>
      <c r="AN1850" s="20"/>
      <c r="AO1850" s="20"/>
      <c r="AP1850" s="20"/>
      <c r="AQ1850" s="20"/>
      <c r="AS1850" s="9"/>
      <c r="AT1850" s="9"/>
      <c r="AU1850" s="10"/>
      <c r="AV1850" s="20"/>
      <c r="AW1850" s="20"/>
      <c r="AX1850" s="20"/>
      <c r="AY1850" s="20"/>
      <c r="AZ1850" s="20"/>
      <c r="BA1850" s="20"/>
      <c r="BB1850" s="20"/>
      <c r="BC1850" s="20"/>
      <c r="BE1850" s="20">
        <v>0.63029371584699456</v>
      </c>
      <c r="BF1850" s="9">
        <v>73.900000000000006</v>
      </c>
      <c r="BG1850" s="9">
        <v>72.392868688049404</v>
      </c>
      <c r="BH1850" s="9">
        <v>71.949309190105481</v>
      </c>
      <c r="BI1850" s="9">
        <v>68.882020124884221</v>
      </c>
      <c r="BJ1850" s="9">
        <v>73.18161877369856</v>
      </c>
      <c r="BK1850" s="9">
        <v>72.094627562199818</v>
      </c>
      <c r="BL1850" s="9">
        <v>71.222103385855235</v>
      </c>
      <c r="BM1850" s="9">
        <f ca="1"/>
        <v>70.864476306029403</v>
      </c>
      <c r="BN1850" s="9">
        <v>73.805796951724687</v>
      </c>
    </row>
    <row r="1851" spans="1:66" x14ac:dyDescent="0.25">
      <c r="A1851" s="6">
        <v>81.3</v>
      </c>
      <c r="B1851" s="7" t="b">
        <v>1</v>
      </c>
      <c r="U1851" s="9"/>
      <c r="V1851" s="9"/>
      <c r="W1851" s="10"/>
      <c r="X1851" s="20"/>
      <c r="Y1851" s="20"/>
      <c r="Z1851" s="20"/>
      <c r="AA1851" s="20"/>
      <c r="AB1851" s="20"/>
      <c r="AC1851" s="20"/>
      <c r="AD1851" s="20"/>
      <c r="AE1851" s="20"/>
      <c r="AG1851" s="9"/>
      <c r="AH1851" s="9"/>
      <c r="AI1851" s="10"/>
      <c r="AJ1851" s="20"/>
      <c r="AK1851" s="20"/>
      <c r="AL1851" s="20"/>
      <c r="AM1851" s="20"/>
      <c r="AN1851" s="20"/>
      <c r="AO1851" s="20"/>
      <c r="AP1851" s="20"/>
      <c r="AQ1851" s="20"/>
      <c r="AS1851" s="9"/>
      <c r="AT1851" s="9"/>
      <c r="AU1851" s="10"/>
      <c r="AV1851" s="20"/>
      <c r="AW1851" s="20"/>
      <c r="AX1851" s="20"/>
      <c r="AY1851" s="20"/>
      <c r="AZ1851" s="20"/>
      <c r="BA1851" s="20"/>
      <c r="BB1851" s="20"/>
      <c r="BC1851" s="20"/>
      <c r="BE1851" s="20">
        <v>0.63063524590163933</v>
      </c>
      <c r="BF1851" s="9">
        <v>73.900000000000006</v>
      </c>
      <c r="BG1851" s="9">
        <v>72.401487027250511</v>
      </c>
      <c r="BH1851" s="9">
        <v>71.958884724954615</v>
      </c>
      <c r="BI1851" s="9">
        <v>68.945998809377272</v>
      </c>
      <c r="BJ1851" s="9">
        <v>73.189077116040053</v>
      </c>
      <c r="BK1851" s="9">
        <v>72.103870681640032</v>
      </c>
      <c r="BL1851" s="9">
        <v>71.231577801141015</v>
      </c>
      <c r="BM1851" s="9">
        <f ca="1"/>
        <v>70.871898324827058</v>
      </c>
      <c r="BN1851" s="9">
        <v>73.814793664608814</v>
      </c>
    </row>
    <row r="1852" spans="1:66" x14ac:dyDescent="0.25">
      <c r="A1852" s="6">
        <v>81.099999999999994</v>
      </c>
      <c r="B1852" s="7" t="b">
        <v>1</v>
      </c>
      <c r="U1852" s="9"/>
      <c r="V1852" s="9"/>
      <c r="W1852" s="10"/>
      <c r="X1852" s="20"/>
      <c r="Y1852" s="20"/>
      <c r="Z1852" s="20"/>
      <c r="AA1852" s="20"/>
      <c r="AB1852" s="20"/>
      <c r="AC1852" s="20"/>
      <c r="AD1852" s="20"/>
      <c r="AE1852" s="20"/>
      <c r="AG1852" s="9"/>
      <c r="AH1852" s="9"/>
      <c r="AI1852" s="10"/>
      <c r="AJ1852" s="20"/>
      <c r="AK1852" s="20"/>
      <c r="AL1852" s="20"/>
      <c r="AM1852" s="20"/>
      <c r="AN1852" s="20"/>
      <c r="AO1852" s="20"/>
      <c r="AP1852" s="20"/>
      <c r="AQ1852" s="20"/>
      <c r="AS1852" s="9"/>
      <c r="AT1852" s="9"/>
      <c r="AU1852" s="10"/>
      <c r="AV1852" s="20"/>
      <c r="AW1852" s="20"/>
      <c r="AX1852" s="20"/>
      <c r="AY1852" s="20"/>
      <c r="AZ1852" s="20"/>
      <c r="BA1852" s="20"/>
      <c r="BB1852" s="20"/>
      <c r="BC1852" s="20"/>
      <c r="BE1852" s="20">
        <v>0.63097677595628421</v>
      </c>
      <c r="BF1852" s="9">
        <v>73.900000000000006</v>
      </c>
      <c r="BG1852" s="9">
        <v>72.410107968456444</v>
      </c>
      <c r="BH1852" s="9">
        <v>71.96846442575891</v>
      </c>
      <c r="BI1852" s="9">
        <v>69.010036678600798</v>
      </c>
      <c r="BJ1852" s="9">
        <v>73.196536190598493</v>
      </c>
      <c r="BK1852" s="9">
        <v>72.113117379413879</v>
      </c>
      <c r="BL1852" s="9">
        <v>71.241049651267502</v>
      </c>
      <c r="BM1852" s="9">
        <f ca="1"/>
        <v>70.879321566381279</v>
      </c>
      <c r="BN1852" s="9">
        <v>73.823790838343854</v>
      </c>
    </row>
    <row r="1853" spans="1:66" x14ac:dyDescent="0.25">
      <c r="A1853" s="6">
        <v>86</v>
      </c>
      <c r="B1853" s="7" t="b">
        <v>1</v>
      </c>
      <c r="U1853" s="9"/>
      <c r="V1853" s="9"/>
      <c r="W1853" s="10"/>
      <c r="X1853" s="20"/>
      <c r="Y1853" s="20"/>
      <c r="Z1853" s="20"/>
      <c r="AA1853" s="20"/>
      <c r="AB1853" s="20"/>
      <c r="AC1853" s="20"/>
      <c r="AD1853" s="20"/>
      <c r="AE1853" s="20"/>
      <c r="AG1853" s="9"/>
      <c r="AH1853" s="9"/>
      <c r="AI1853" s="10"/>
      <c r="AJ1853" s="20"/>
      <c r="AK1853" s="20"/>
      <c r="AL1853" s="20"/>
      <c r="AM1853" s="20"/>
      <c r="AN1853" s="20"/>
      <c r="AO1853" s="20"/>
      <c r="AP1853" s="20"/>
      <c r="AQ1853" s="20"/>
      <c r="AS1853" s="9"/>
      <c r="AT1853" s="9"/>
      <c r="AU1853" s="10"/>
      <c r="AV1853" s="20"/>
      <c r="AW1853" s="20"/>
      <c r="AX1853" s="20"/>
      <c r="AY1853" s="20"/>
      <c r="AZ1853" s="20"/>
      <c r="BA1853" s="20"/>
      <c r="BB1853" s="20"/>
      <c r="BC1853" s="20"/>
      <c r="BE1853" s="20">
        <v>0.63131830601092898</v>
      </c>
      <c r="BF1853" s="9">
        <v>73.900000000000006</v>
      </c>
      <c r="BG1853" s="9">
        <v>72.418731520306878</v>
      </c>
      <c r="BH1853" s="9">
        <v>71.978048303445149</v>
      </c>
      <c r="BI1853" s="9">
        <v>69.074133842156115</v>
      </c>
      <c r="BJ1853" s="9">
        <v>73.203996003849909</v>
      </c>
      <c r="BK1853" s="9">
        <v>72.122367665527491</v>
      </c>
      <c r="BL1853" s="9">
        <v>71.2505189383171</v>
      </c>
      <c r="BM1853" s="9">
        <f ca="1"/>
        <v>70.886746036287903</v>
      </c>
      <c r="BN1853" s="9">
        <v>73.832788478230313</v>
      </c>
    </row>
    <row r="1854" spans="1:66" x14ac:dyDescent="0.25">
      <c r="A1854" s="6">
        <v>89</v>
      </c>
      <c r="B1854" s="7" t="b">
        <v>1</v>
      </c>
      <c r="U1854" s="9"/>
      <c r="V1854" s="9"/>
      <c r="W1854" s="10"/>
      <c r="X1854" s="20"/>
      <c r="Y1854" s="20"/>
      <c r="Z1854" s="20"/>
      <c r="AA1854" s="20"/>
      <c r="AB1854" s="20"/>
      <c r="AC1854" s="20"/>
      <c r="AD1854" s="20"/>
      <c r="AE1854" s="20"/>
      <c r="AG1854" s="9"/>
      <c r="AH1854" s="9"/>
      <c r="AI1854" s="10"/>
      <c r="AJ1854" s="20"/>
      <c r="AK1854" s="20"/>
      <c r="AL1854" s="20"/>
      <c r="AM1854" s="20"/>
      <c r="AN1854" s="20"/>
      <c r="AO1854" s="20"/>
      <c r="AP1854" s="20"/>
      <c r="AQ1854" s="20"/>
      <c r="AS1854" s="9"/>
      <c r="AT1854" s="9"/>
      <c r="AU1854" s="10"/>
      <c r="AV1854" s="20"/>
      <c r="AW1854" s="20"/>
      <c r="AX1854" s="20"/>
      <c r="AY1854" s="20"/>
      <c r="AZ1854" s="20"/>
      <c r="BA1854" s="20"/>
      <c r="BB1854" s="20"/>
      <c r="BC1854" s="20"/>
      <c r="BE1854" s="20">
        <v>0.63165983606557374</v>
      </c>
      <c r="BF1854" s="9">
        <v>73.900000000000006</v>
      </c>
      <c r="BG1854" s="9">
        <v>72.427357691457928</v>
      </c>
      <c r="BH1854" s="9">
        <v>71.987636368964402</v>
      </c>
      <c r="BI1854" s="9">
        <v>69.138290409949377</v>
      </c>
      <c r="BJ1854" s="9">
        <v>73.211456562278826</v>
      </c>
      <c r="BK1854" s="9">
        <v>72.131621550008049</v>
      </c>
      <c r="BL1854" s="9">
        <v>71.259985664369367</v>
      </c>
      <c r="BM1854" s="9">
        <f ca="1"/>
        <v>70.894171740151322</v>
      </c>
      <c r="BN1854" s="9">
        <v>73.84178658957444</v>
      </c>
    </row>
    <row r="1855" spans="1:66" x14ac:dyDescent="0.25">
      <c r="A1855" s="6">
        <v>85</v>
      </c>
      <c r="B1855" s="7" t="b">
        <v>1</v>
      </c>
      <c r="U1855" s="9"/>
      <c r="V1855" s="9"/>
      <c r="W1855" s="10"/>
      <c r="X1855" s="20"/>
      <c r="Y1855" s="20"/>
      <c r="Z1855" s="20"/>
      <c r="AA1855" s="20"/>
      <c r="AB1855" s="20"/>
      <c r="AC1855" s="20"/>
      <c r="AD1855" s="20"/>
      <c r="AE1855" s="20"/>
      <c r="AG1855" s="9"/>
      <c r="AH1855" s="9"/>
      <c r="AI1855" s="10"/>
      <c r="AJ1855" s="20"/>
      <c r="AK1855" s="20"/>
      <c r="AL1855" s="20"/>
      <c r="AM1855" s="20"/>
      <c r="AN1855" s="20"/>
      <c r="AO1855" s="20"/>
      <c r="AP1855" s="20"/>
      <c r="AQ1855" s="20"/>
      <c r="AS1855" s="9"/>
      <c r="AT1855" s="9"/>
      <c r="AU1855" s="10"/>
      <c r="AV1855" s="20"/>
      <c r="AW1855" s="20"/>
      <c r="AX1855" s="20"/>
      <c r="AY1855" s="20"/>
      <c r="AZ1855" s="20"/>
      <c r="BA1855" s="20"/>
      <c r="BB1855" s="20"/>
      <c r="BC1855" s="20"/>
      <c r="BE1855" s="20">
        <v>0.63200136612021862</v>
      </c>
      <c r="BF1855" s="9">
        <v>73.900000000000006</v>
      </c>
      <c r="BG1855" s="9">
        <v>72.435986490582223</v>
      </c>
      <c r="BH1855" s="9">
        <v>71.997228633291769</v>
      </c>
      <c r="BI1855" s="9">
        <v>69.202506492192541</v>
      </c>
      <c r="BJ1855" s="9">
        <v>73.218917872378228</v>
      </c>
      <c r="BK1855" s="9">
        <v>72.140879042903819</v>
      </c>
      <c r="BL1855" s="9">
        <v>71.269449831501106</v>
      </c>
      <c r="BM1855" s="9">
        <f ca="1"/>
        <v>70.901598683584325</v>
      </c>
      <c r="BN1855" s="9">
        <v>73.850785177688238</v>
      </c>
    </row>
    <row r="1856" spans="1:66" x14ac:dyDescent="0.25">
      <c r="A1856" s="6">
        <v>81</v>
      </c>
      <c r="B1856" s="7" t="b">
        <v>1</v>
      </c>
      <c r="U1856" s="9"/>
      <c r="V1856" s="9"/>
      <c r="W1856" s="10"/>
      <c r="X1856" s="20"/>
      <c r="Y1856" s="20"/>
      <c r="Z1856" s="20"/>
      <c r="AA1856" s="20"/>
      <c r="AB1856" s="20"/>
      <c r="AC1856" s="20"/>
      <c r="AD1856" s="20"/>
      <c r="AE1856" s="20"/>
      <c r="AG1856" s="9"/>
      <c r="AH1856" s="9"/>
      <c r="AI1856" s="10"/>
      <c r="AJ1856" s="20"/>
      <c r="AK1856" s="20"/>
      <c r="AL1856" s="20"/>
      <c r="AM1856" s="20"/>
      <c r="AN1856" s="20"/>
      <c r="AO1856" s="20"/>
      <c r="AP1856" s="20"/>
      <c r="AQ1856" s="20"/>
      <c r="AS1856" s="9"/>
      <c r="AT1856" s="9"/>
      <c r="AU1856" s="10"/>
      <c r="AV1856" s="20"/>
      <c r="AW1856" s="20"/>
      <c r="AX1856" s="20"/>
      <c r="AY1856" s="20"/>
      <c r="AZ1856" s="20"/>
      <c r="BA1856" s="20"/>
      <c r="BB1856" s="20"/>
      <c r="BC1856" s="20"/>
      <c r="BE1856" s="20">
        <v>0.63234289617486339</v>
      </c>
      <c r="BF1856" s="9">
        <v>73.900000000000006</v>
      </c>
      <c r="BG1856" s="9">
        <v>72.444617926368892</v>
      </c>
      <c r="BH1856" s="9">
        <v>72.006825107426479</v>
      </c>
      <c r="BI1856" s="9">
        <v>69.26678219940456</v>
      </c>
      <c r="BJ1856" s="9">
        <v>73.226379940649622</v>
      </c>
      <c r="BK1856" s="9">
        <v>72.150140154284315</v>
      </c>
      <c r="BL1856" s="9">
        <v>71.278911441786249</v>
      </c>
      <c r="BM1856" s="9">
        <f ca="1"/>
        <v>70.909026872208273</v>
      </c>
      <c r="BN1856" s="9">
        <v>73.859784247889564</v>
      </c>
    </row>
    <row r="1857" spans="1:66" x14ac:dyDescent="0.25">
      <c r="A1857" s="6">
        <v>81</v>
      </c>
      <c r="B1857" s="7" t="b">
        <v>1</v>
      </c>
      <c r="U1857" s="9"/>
      <c r="V1857" s="9"/>
      <c r="W1857" s="10"/>
      <c r="X1857" s="20"/>
      <c r="Y1857" s="20"/>
      <c r="Z1857" s="20"/>
      <c r="AA1857" s="20"/>
      <c r="AB1857" s="20"/>
      <c r="AC1857" s="20"/>
      <c r="AD1857" s="20"/>
      <c r="AE1857" s="20"/>
      <c r="AG1857" s="9"/>
      <c r="AH1857" s="9"/>
      <c r="AI1857" s="10"/>
      <c r="AJ1857" s="20"/>
      <c r="AK1857" s="20"/>
      <c r="AL1857" s="20"/>
      <c r="AM1857" s="20"/>
      <c r="AN1857" s="20"/>
      <c r="AO1857" s="20"/>
      <c r="AP1857" s="20"/>
      <c r="AQ1857" s="20"/>
      <c r="AS1857" s="9"/>
      <c r="AT1857" s="9"/>
      <c r="AU1857" s="10"/>
      <c r="AV1857" s="20"/>
      <c r="AW1857" s="20"/>
      <c r="AX1857" s="20"/>
      <c r="AY1857" s="20"/>
      <c r="AZ1857" s="20"/>
      <c r="BA1857" s="20"/>
      <c r="BB1857" s="20"/>
      <c r="BC1857" s="20"/>
      <c r="BE1857" s="20">
        <v>0.63268442622950816</v>
      </c>
      <c r="BF1857" s="9">
        <v>73.900000000000006</v>
      </c>
      <c r="BG1857" s="9">
        <v>72.453252007523744</v>
      </c>
      <c r="BH1857" s="9">
        <v>72.016425802392263</v>
      </c>
      <c r="BI1857" s="9">
        <v>69.331117642412536</v>
      </c>
      <c r="BJ1857" s="9">
        <v>73.233842773603158</v>
      </c>
      <c r="BK1857" s="9">
        <v>72.159404894240282</v>
      </c>
      <c r="BL1857" s="9">
        <v>71.288370497295958</v>
      </c>
      <c r="BM1857" s="9">
        <f ca="1"/>
        <v>70.916456311653107</v>
      </c>
      <c r="BN1857" s="9">
        <v>73.868783805502034</v>
      </c>
    </row>
    <row r="1858" spans="1:66" x14ac:dyDescent="0.25">
      <c r="A1858" s="6">
        <v>79.900000000000006</v>
      </c>
      <c r="B1858" s="7" t="b">
        <v>1</v>
      </c>
      <c r="U1858" s="9"/>
      <c r="V1858" s="9"/>
      <c r="W1858" s="10"/>
      <c r="X1858" s="20"/>
      <c r="Y1858" s="20"/>
      <c r="Z1858" s="20"/>
      <c r="AA1858" s="20"/>
      <c r="AB1858" s="20"/>
      <c r="AC1858" s="20"/>
      <c r="AD1858" s="20"/>
      <c r="AE1858" s="20"/>
      <c r="AG1858" s="9"/>
      <c r="AH1858" s="9"/>
      <c r="AI1858" s="10"/>
      <c r="AJ1858" s="20"/>
      <c r="AK1858" s="20"/>
      <c r="AL1858" s="20"/>
      <c r="AM1858" s="20"/>
      <c r="AN1858" s="20"/>
      <c r="AO1858" s="20"/>
      <c r="AP1858" s="20"/>
      <c r="AQ1858" s="20"/>
      <c r="AS1858" s="9"/>
      <c r="AT1858" s="9"/>
      <c r="AU1858" s="10"/>
      <c r="AV1858" s="20"/>
      <c r="AW1858" s="20"/>
      <c r="AX1858" s="20"/>
      <c r="AY1858" s="20"/>
      <c r="AZ1858" s="20"/>
      <c r="BA1858" s="20"/>
      <c r="BB1858" s="20"/>
      <c r="BC1858" s="20"/>
      <c r="BE1858" s="20">
        <v>0.63302595628415304</v>
      </c>
      <c r="BF1858" s="9">
        <v>73.900000000000006</v>
      </c>
      <c r="BG1858" s="9">
        <v>72.461888742769275</v>
      </c>
      <c r="BH1858" s="9">
        <v>72.02603072923722</v>
      </c>
      <c r="BI1858" s="9">
        <v>69.395512932352901</v>
      </c>
      <c r="BJ1858" s="9">
        <v>73.241306377757553</v>
      </c>
      <c r="BK1858" s="9">
        <v>72.168673272883922</v>
      </c>
      <c r="BL1858" s="9">
        <v>71.297827000098607</v>
      </c>
      <c r="BM1858" s="9">
        <f ca="1"/>
        <v>70.923887007557354</v>
      </c>
      <c r="BN1858" s="9">
        <v>73.877783855855228</v>
      </c>
    </row>
    <row r="1859" spans="1:66" x14ac:dyDescent="0.25">
      <c r="A1859" s="6">
        <v>79.900000000000006</v>
      </c>
      <c r="B1859" s="7" t="b">
        <v>1</v>
      </c>
      <c r="U1859" s="9"/>
      <c r="V1859" s="9"/>
      <c r="W1859" s="10"/>
      <c r="X1859" s="20"/>
      <c r="Y1859" s="20"/>
      <c r="Z1859" s="20"/>
      <c r="AA1859" s="20"/>
      <c r="AB1859" s="20"/>
      <c r="AC1859" s="20"/>
      <c r="AD1859" s="20"/>
      <c r="AE1859" s="20"/>
      <c r="AG1859" s="9"/>
      <c r="AH1859" s="9"/>
      <c r="AI1859" s="10"/>
      <c r="AJ1859" s="20"/>
      <c r="AK1859" s="20"/>
      <c r="AL1859" s="20"/>
      <c r="AM1859" s="20"/>
      <c r="AN1859" s="20"/>
      <c r="AO1859" s="20"/>
      <c r="AP1859" s="20"/>
      <c r="AQ1859" s="20"/>
      <c r="AS1859" s="9"/>
      <c r="AT1859" s="9"/>
      <c r="AU1859" s="10"/>
      <c r="AV1859" s="20"/>
      <c r="AW1859" s="20"/>
      <c r="AX1859" s="20"/>
      <c r="AY1859" s="20"/>
      <c r="AZ1859" s="20"/>
      <c r="BA1859" s="20"/>
      <c r="BB1859" s="20"/>
      <c r="BC1859" s="20"/>
      <c r="BE1859" s="20">
        <v>0.6333674863387978</v>
      </c>
      <c r="BF1859" s="9">
        <v>73.900000000000006</v>
      </c>
      <c r="BG1859" s="9">
        <v>72.470528140844749</v>
      </c>
      <c r="BH1859" s="9">
        <v>72.035639899033967</v>
      </c>
      <c r="BI1859" s="9">
        <v>69.459968180672419</v>
      </c>
      <c r="BJ1859" s="9">
        <v>73.248770759640209</v>
      </c>
      <c r="BK1859" s="9">
        <v>72.177945300348824</v>
      </c>
      <c r="BL1859" s="9">
        <v>71.307280952259759</v>
      </c>
      <c r="BM1859" s="9">
        <f ca="1"/>
        <v>70.931318965568195</v>
      </c>
      <c r="BN1859" s="9">
        <v>73.886784404284555</v>
      </c>
    </row>
    <row r="1860" spans="1:66" x14ac:dyDescent="0.25">
      <c r="A1860" s="6">
        <v>79.2</v>
      </c>
      <c r="B1860" s="7" t="b">
        <v>1</v>
      </c>
      <c r="U1860" s="9"/>
      <c r="V1860" s="9"/>
      <c r="W1860" s="10"/>
      <c r="X1860" s="20"/>
      <c r="Y1860" s="20"/>
      <c r="Z1860" s="20"/>
      <c r="AA1860" s="20"/>
      <c r="AB1860" s="20"/>
      <c r="AC1860" s="20"/>
      <c r="AD1860" s="20"/>
      <c r="AE1860" s="20"/>
      <c r="AG1860" s="9"/>
      <c r="AH1860" s="9"/>
      <c r="AI1860" s="10"/>
      <c r="AJ1860" s="20"/>
      <c r="AK1860" s="20"/>
      <c r="AL1860" s="20"/>
      <c r="AM1860" s="20"/>
      <c r="AN1860" s="20"/>
      <c r="AO1860" s="20"/>
      <c r="AP1860" s="20"/>
      <c r="AQ1860" s="20"/>
      <c r="AS1860" s="9"/>
      <c r="AT1860" s="9"/>
      <c r="AU1860" s="10"/>
      <c r="AV1860" s="20"/>
      <c r="AW1860" s="20"/>
      <c r="AX1860" s="20"/>
      <c r="AY1860" s="20"/>
      <c r="AZ1860" s="20"/>
      <c r="BA1860" s="20"/>
      <c r="BB1860" s="20"/>
      <c r="BC1860" s="20"/>
      <c r="BE1860" s="20">
        <v>0.63370901639344257</v>
      </c>
      <c r="BF1860" s="9">
        <v>73.900000000000006</v>
      </c>
      <c r="BG1860" s="9">
        <v>72.479170210506311</v>
      </c>
      <c r="BH1860" s="9">
        <v>72.045253322879773</v>
      </c>
      <c r="BI1860" s="9">
        <v>69.524483499129545</v>
      </c>
      <c r="BJ1860" s="9">
        <v>73.256235925787308</v>
      </c>
      <c r="BK1860" s="9">
        <v>72.187220986790223</v>
      </c>
      <c r="BL1860" s="9">
        <v>71.31673235584222</v>
      </c>
      <c r="BM1860" s="9">
        <f ca="1"/>
        <v>70.938752191341521</v>
      </c>
      <c r="BN1860" s="9">
        <v>73.895785456131392</v>
      </c>
    </row>
    <row r="1861" spans="1:66" x14ac:dyDescent="0.25">
      <c r="A1861" s="6">
        <v>79.099999999999994</v>
      </c>
      <c r="B1861" s="7" t="b">
        <v>1</v>
      </c>
      <c r="U1861" s="9"/>
      <c r="V1861" s="9"/>
      <c r="W1861" s="10"/>
      <c r="X1861" s="20"/>
      <c r="Y1861" s="20"/>
      <c r="Z1861" s="20"/>
      <c r="AA1861" s="20"/>
      <c r="AB1861" s="20"/>
      <c r="AC1861" s="20"/>
      <c r="AD1861" s="20"/>
      <c r="AE1861" s="20"/>
      <c r="AG1861" s="9"/>
      <c r="AH1861" s="9"/>
      <c r="AI1861" s="10"/>
      <c r="AJ1861" s="20"/>
      <c r="AK1861" s="20"/>
      <c r="AL1861" s="20"/>
      <c r="AM1861" s="20"/>
      <c r="AN1861" s="20"/>
      <c r="AO1861" s="20"/>
      <c r="AP1861" s="20"/>
      <c r="AQ1861" s="20"/>
      <c r="AS1861" s="9"/>
      <c r="AT1861" s="9"/>
      <c r="AU1861" s="10"/>
      <c r="AV1861" s="20"/>
      <c r="AW1861" s="20"/>
      <c r="AX1861" s="20"/>
      <c r="AY1861" s="20"/>
      <c r="AZ1861" s="20"/>
      <c r="BA1861" s="20"/>
      <c r="BB1861" s="20"/>
      <c r="BC1861" s="20"/>
      <c r="BE1861" s="20">
        <v>0.63405054644808745</v>
      </c>
      <c r="BF1861" s="9">
        <v>73.900000000000006</v>
      </c>
      <c r="BG1861" s="9">
        <v>72.487814960527018</v>
      </c>
      <c r="BH1861" s="9">
        <v>72.054871011896708</v>
      </c>
      <c r="BI1861" s="9">
        <v>69.589058999795455</v>
      </c>
      <c r="BJ1861" s="9">
        <v>73.26370188274376</v>
      </c>
      <c r="BK1861" s="9">
        <v>72.196500342384923</v>
      </c>
      <c r="BL1861" s="9">
        <v>71.326181212906008</v>
      </c>
      <c r="BM1861" s="9">
        <f ca="1"/>
        <v>70.94618669054195</v>
      </c>
      <c r="BN1861" s="9">
        <v>73.904787016743086</v>
      </c>
    </row>
    <row r="1862" spans="1:66" x14ac:dyDescent="0.25">
      <c r="A1862" s="6">
        <v>78.7</v>
      </c>
      <c r="B1862" s="7" t="b">
        <v>1</v>
      </c>
      <c r="U1862" s="9"/>
      <c r="V1862" s="9"/>
      <c r="W1862" s="10"/>
      <c r="X1862" s="20"/>
      <c r="Y1862" s="20"/>
      <c r="Z1862" s="20"/>
      <c r="AA1862" s="20"/>
      <c r="AB1862" s="20"/>
      <c r="AC1862" s="20"/>
      <c r="AD1862" s="20"/>
      <c r="AE1862" s="20"/>
      <c r="AG1862" s="9"/>
      <c r="AH1862" s="9"/>
      <c r="AI1862" s="10"/>
      <c r="AJ1862" s="20"/>
      <c r="AK1862" s="20"/>
      <c r="AL1862" s="20"/>
      <c r="AM1862" s="20"/>
      <c r="AN1862" s="20"/>
      <c r="AO1862" s="20"/>
      <c r="AP1862" s="20"/>
      <c r="AQ1862" s="20"/>
      <c r="AS1862" s="9"/>
      <c r="AT1862" s="9"/>
      <c r="AU1862" s="10"/>
      <c r="AV1862" s="20"/>
      <c r="AW1862" s="20"/>
      <c r="AX1862" s="20"/>
      <c r="AY1862" s="20"/>
      <c r="AZ1862" s="20"/>
      <c r="BA1862" s="20"/>
      <c r="BB1862" s="20"/>
      <c r="BC1862" s="20"/>
      <c r="BE1862" s="20">
        <v>0.63439207650273222</v>
      </c>
      <c r="BF1862" s="9">
        <v>73.900000000000006</v>
      </c>
      <c r="BG1862" s="9">
        <v>72.496462399696895</v>
      </c>
      <c r="BH1862" s="9">
        <v>72.064492977231623</v>
      </c>
      <c r="BI1862" s="9">
        <v>69.653694795055245</v>
      </c>
      <c r="BJ1862" s="9">
        <v>73.271168637063326</v>
      </c>
      <c r="BK1862" s="9">
        <v>72.205783377331514</v>
      </c>
      <c r="BL1862" s="9">
        <v>71.335627525508343</v>
      </c>
      <c r="BM1862" s="9">
        <f ca="1"/>
        <v>70.953622468842852</v>
      </c>
      <c r="BN1862" s="9">
        <v>73.913789091472978</v>
      </c>
    </row>
    <row r="1863" spans="1:66" x14ac:dyDescent="0.25">
      <c r="A1863" s="6">
        <v>78.5</v>
      </c>
      <c r="B1863" s="7" t="b">
        <v>1</v>
      </c>
      <c r="U1863" s="9"/>
      <c r="V1863" s="9"/>
      <c r="W1863" s="10"/>
      <c r="X1863" s="20"/>
      <c r="Y1863" s="20"/>
      <c r="Z1863" s="20"/>
      <c r="AA1863" s="20"/>
      <c r="AB1863" s="20"/>
      <c r="AC1863" s="20"/>
      <c r="AD1863" s="20"/>
      <c r="AE1863" s="20"/>
      <c r="AG1863" s="9"/>
      <c r="AH1863" s="9"/>
      <c r="AI1863" s="10"/>
      <c r="AJ1863" s="20"/>
      <c r="AK1863" s="20"/>
      <c r="AL1863" s="20"/>
      <c r="AM1863" s="20"/>
      <c r="AN1863" s="20"/>
      <c r="AO1863" s="20"/>
      <c r="AP1863" s="20"/>
      <c r="AQ1863" s="20"/>
      <c r="AS1863" s="9"/>
      <c r="AT1863" s="9"/>
      <c r="AU1863" s="10"/>
      <c r="AV1863" s="20"/>
      <c r="AW1863" s="20"/>
      <c r="AX1863" s="20"/>
      <c r="AY1863" s="20"/>
      <c r="AZ1863" s="20"/>
      <c r="BA1863" s="20"/>
      <c r="BB1863" s="20"/>
      <c r="BC1863" s="20"/>
      <c r="BE1863" s="20">
        <v>0.63473360655737709</v>
      </c>
      <c r="BF1863" s="9">
        <v>73.900000000000006</v>
      </c>
      <c r="BG1863" s="9">
        <v>72.505112536823091</v>
      </c>
      <c r="BH1863" s="9">
        <v>72.074119230056255</v>
      </c>
      <c r="BI1863" s="9">
        <v>69.718390997609106</v>
      </c>
      <c r="BJ1863" s="9">
        <v>73.278636195308636</v>
      </c>
      <c r="BK1863" s="9">
        <v>72.215070101850444</v>
      </c>
      <c r="BL1863" s="9">
        <v>71.34507129570369</v>
      </c>
      <c r="BM1863" s="9">
        <f ca="1"/>
        <v>70.961059531926452</v>
      </c>
      <c r="BN1863" s="9">
        <v>73.922791685680465</v>
      </c>
    </row>
    <row r="1864" spans="1:66" x14ac:dyDescent="0.25">
      <c r="A1864" s="6">
        <v>78.599999999999994</v>
      </c>
      <c r="B1864" s="7" t="b">
        <v>1</v>
      </c>
      <c r="U1864" s="9"/>
      <c r="V1864" s="9"/>
      <c r="W1864" s="10"/>
      <c r="X1864" s="20"/>
      <c r="Y1864" s="20"/>
      <c r="Z1864" s="20"/>
      <c r="AA1864" s="20"/>
      <c r="AB1864" s="20"/>
      <c r="AC1864" s="20"/>
      <c r="AD1864" s="20"/>
      <c r="AE1864" s="20"/>
      <c r="AG1864" s="9"/>
      <c r="AH1864" s="9"/>
      <c r="AI1864" s="10"/>
      <c r="AJ1864" s="20"/>
      <c r="AK1864" s="20"/>
      <c r="AL1864" s="20"/>
      <c r="AM1864" s="20"/>
      <c r="AN1864" s="20"/>
      <c r="AO1864" s="20"/>
      <c r="AP1864" s="20"/>
      <c r="AQ1864" s="20"/>
      <c r="AS1864" s="9"/>
      <c r="AT1864" s="9"/>
      <c r="AU1864" s="10"/>
      <c r="AV1864" s="20"/>
      <c r="AW1864" s="20"/>
      <c r="AX1864" s="20"/>
      <c r="AY1864" s="20"/>
      <c r="AZ1864" s="20"/>
      <c r="BA1864" s="20"/>
      <c r="BB1864" s="20"/>
      <c r="BC1864" s="20"/>
      <c r="BE1864" s="20">
        <v>0.63507513661202186</v>
      </c>
      <c r="BF1864" s="9">
        <v>74</v>
      </c>
      <c r="BG1864" s="9">
        <v>72.513765380729879</v>
      </c>
      <c r="BH1864" s="9">
        <v>72.083749781567491</v>
      </c>
      <c r="BI1864" s="9">
        <v>69.783147720473536</v>
      </c>
      <c r="BJ1864" s="9">
        <v>73.286104564051215</v>
      </c>
      <c r="BK1864" s="9">
        <v>72.224360526184</v>
      </c>
      <c r="BL1864" s="9">
        <v>71.354512525543782</v>
      </c>
      <c r="BM1864" s="9">
        <f ca="1"/>
        <v>70.968497885483814</v>
      </c>
      <c r="BN1864" s="9">
        <v>73.93179480473097</v>
      </c>
    </row>
    <row r="1865" spans="1:66" x14ac:dyDescent="0.25">
      <c r="A1865" s="6">
        <v>74.8</v>
      </c>
      <c r="B1865" s="7" t="b">
        <v>1</v>
      </c>
      <c r="U1865" s="9"/>
      <c r="V1865" s="9"/>
      <c r="W1865" s="10"/>
      <c r="X1865" s="20"/>
      <c r="Y1865" s="20"/>
      <c r="Z1865" s="20"/>
      <c r="AA1865" s="20"/>
      <c r="AB1865" s="20"/>
      <c r="AC1865" s="20"/>
      <c r="AD1865" s="20"/>
      <c r="AE1865" s="20"/>
      <c r="AG1865" s="9"/>
      <c r="AH1865" s="9"/>
      <c r="AI1865" s="10"/>
      <c r="AJ1865" s="20"/>
      <c r="AK1865" s="20"/>
      <c r="AL1865" s="20"/>
      <c r="AM1865" s="20"/>
      <c r="AN1865" s="20"/>
      <c r="AO1865" s="20"/>
      <c r="AP1865" s="20"/>
      <c r="AQ1865" s="20"/>
      <c r="AS1865" s="9"/>
      <c r="AT1865" s="9"/>
      <c r="AU1865" s="10"/>
      <c r="AV1865" s="20"/>
      <c r="AW1865" s="20"/>
      <c r="AX1865" s="20"/>
      <c r="AY1865" s="20"/>
      <c r="AZ1865" s="20"/>
      <c r="BA1865" s="20"/>
      <c r="BB1865" s="20"/>
      <c r="BC1865" s="20"/>
      <c r="BE1865" s="20">
        <v>0.63541666666666663</v>
      </c>
      <c r="BF1865" s="9">
        <v>74</v>
      </c>
      <c r="BG1865" s="9">
        <v>72.522420940258769</v>
      </c>
      <c r="BH1865" s="9">
        <v>72.093384642987317</v>
      </c>
      <c r="BI1865" s="9">
        <v>69.847965076982433</v>
      </c>
      <c r="BJ1865" s="9">
        <v>73.293573749871598</v>
      </c>
      <c r="BK1865" s="9">
        <v>72.233654660596557</v>
      </c>
      <c r="BL1865" s="9">
        <v>71.363951217077556</v>
      </c>
      <c r="BM1865" s="9">
        <f ca="1"/>
        <v>70.975937535214896</v>
      </c>
      <c r="BN1865" s="9">
        <v>73.940798453996081</v>
      </c>
    </row>
    <row r="1866" spans="1:66" x14ac:dyDescent="0.25">
      <c r="A1866" s="6">
        <v>74.5</v>
      </c>
      <c r="B1866" s="7" t="b">
        <v>1</v>
      </c>
      <c r="U1866" s="9"/>
      <c r="V1866" s="9"/>
      <c r="W1866" s="10"/>
      <c r="X1866" s="20"/>
      <c r="Y1866" s="20"/>
      <c r="Z1866" s="20"/>
      <c r="AA1866" s="20"/>
      <c r="AB1866" s="20"/>
      <c r="AC1866" s="20"/>
      <c r="AD1866" s="20"/>
      <c r="AE1866" s="20"/>
      <c r="AG1866" s="9"/>
      <c r="AH1866" s="9"/>
      <c r="AI1866" s="10"/>
      <c r="AJ1866" s="20"/>
      <c r="AK1866" s="20"/>
      <c r="AL1866" s="20"/>
      <c r="AM1866" s="20"/>
      <c r="AN1866" s="20"/>
      <c r="AO1866" s="20"/>
      <c r="AP1866" s="20"/>
      <c r="AQ1866" s="20"/>
      <c r="AS1866" s="9"/>
      <c r="AT1866" s="9"/>
      <c r="AU1866" s="10"/>
      <c r="AV1866" s="20"/>
      <c r="AW1866" s="20"/>
      <c r="AX1866" s="20"/>
      <c r="AY1866" s="20"/>
      <c r="AZ1866" s="20"/>
      <c r="BA1866" s="20"/>
      <c r="BB1866" s="20"/>
      <c r="BC1866" s="20"/>
      <c r="BE1866" s="20">
        <v>0.63575819672131151</v>
      </c>
      <c r="BF1866" s="9">
        <v>74</v>
      </c>
      <c r="BG1866" s="9">
        <v>72.531079224268566</v>
      </c>
      <c r="BH1866" s="9">
        <v>72.103023825563014</v>
      </c>
      <c r="BI1866" s="9">
        <v>69.912843180788457</v>
      </c>
      <c r="BJ1866" s="9">
        <v>73.301043759359359</v>
      </c>
      <c r="BK1866" s="9">
        <v>72.24295251537454</v>
      </c>
      <c r="BL1866" s="9">
        <v>71.373387372351203</v>
      </c>
      <c r="BM1866" s="9">
        <f ca="1"/>
        <v>70.983378486828585</v>
      </c>
      <c r="BN1866" s="9">
        <v>73.949802638853498</v>
      </c>
    </row>
    <row r="1867" spans="1:66" x14ac:dyDescent="0.25">
      <c r="A1867" s="6">
        <v>73.900000000000006</v>
      </c>
      <c r="B1867" s="7" t="b">
        <v>1</v>
      </c>
      <c r="U1867" s="9"/>
      <c r="V1867" s="9"/>
      <c r="W1867" s="10"/>
      <c r="X1867" s="20"/>
      <c r="Y1867" s="20"/>
      <c r="Z1867" s="20"/>
      <c r="AA1867" s="20"/>
      <c r="AB1867" s="20"/>
      <c r="AC1867" s="20"/>
      <c r="AD1867" s="20"/>
      <c r="AE1867" s="20"/>
      <c r="AG1867" s="9"/>
      <c r="AH1867" s="9"/>
      <c r="AI1867" s="10"/>
      <c r="AJ1867" s="20"/>
      <c r="AK1867" s="20"/>
      <c r="AL1867" s="20"/>
      <c r="AM1867" s="20"/>
      <c r="AN1867" s="20"/>
      <c r="AO1867" s="20"/>
      <c r="AP1867" s="20"/>
      <c r="AQ1867" s="20"/>
      <c r="AS1867" s="9"/>
      <c r="AT1867" s="9"/>
      <c r="AU1867" s="10"/>
      <c r="AV1867" s="20"/>
      <c r="AW1867" s="20"/>
      <c r="AX1867" s="20"/>
      <c r="AY1867" s="20"/>
      <c r="AZ1867" s="20"/>
      <c r="BA1867" s="20"/>
      <c r="BB1867" s="20"/>
      <c r="BC1867" s="20"/>
      <c r="BE1867" s="20">
        <v>0.63609972677595628</v>
      </c>
      <c r="BF1867" s="9">
        <v>74</v>
      </c>
      <c r="BG1867" s="9">
        <v>72.539740241635442</v>
      </c>
      <c r="BH1867" s="9">
        <v>72.112667340567057</v>
      </c>
      <c r="BI1867" s="9">
        <v>69.977782145863983</v>
      </c>
      <c r="BJ1867" s="9">
        <v>73.308514599113067</v>
      </c>
      <c r="BK1867" s="9">
        <v>72.252254100826647</v>
      </c>
      <c r="BL1867" s="9">
        <v>71.382820993408188</v>
      </c>
      <c r="BM1867" s="9">
        <f ca="1"/>
        <v>70.990820746042814</v>
      </c>
      <c r="BN1867" s="9">
        <v>73.95880736468709</v>
      </c>
    </row>
    <row r="1868" spans="1:66" x14ac:dyDescent="0.25">
      <c r="A1868" s="6">
        <v>73.900000000000006</v>
      </c>
      <c r="B1868" s="7" t="b">
        <v>1</v>
      </c>
      <c r="U1868" s="9"/>
      <c r="V1868" s="9"/>
      <c r="W1868" s="10"/>
      <c r="X1868" s="20"/>
      <c r="Y1868" s="20"/>
      <c r="Z1868" s="20"/>
      <c r="AA1868" s="20"/>
      <c r="AB1868" s="20"/>
      <c r="AC1868" s="20"/>
      <c r="AD1868" s="20"/>
      <c r="AE1868" s="20"/>
      <c r="AG1868" s="9"/>
      <c r="AH1868" s="9"/>
      <c r="AI1868" s="10"/>
      <c r="AJ1868" s="20"/>
      <c r="AK1868" s="20"/>
      <c r="AL1868" s="20"/>
      <c r="AM1868" s="20"/>
      <c r="AN1868" s="20"/>
      <c r="AO1868" s="20"/>
      <c r="AP1868" s="20"/>
      <c r="AQ1868" s="20"/>
      <c r="AS1868" s="9"/>
      <c r="AT1868" s="9"/>
      <c r="AU1868" s="10"/>
      <c r="AV1868" s="20"/>
      <c r="AW1868" s="20"/>
      <c r="AX1868" s="20"/>
      <c r="AY1868" s="20"/>
      <c r="AZ1868" s="20"/>
      <c r="BA1868" s="20"/>
      <c r="BB1868" s="20"/>
      <c r="BC1868" s="20"/>
      <c r="BE1868" s="20">
        <v>0.63644125683060104</v>
      </c>
      <c r="BF1868" s="9">
        <v>74</v>
      </c>
      <c r="BG1868" s="9">
        <v>72.548404001253033</v>
      </c>
      <c r="BH1868" s="9">
        <v>72.122315199297503</v>
      </c>
      <c r="BI1868" s="9">
        <v>70.042782086502513</v>
      </c>
      <c r="BJ1868" s="9">
        <v>73.315986275740471</v>
      </c>
      <c r="BK1868" s="9">
        <v>72.261559427283771</v>
      </c>
      <c r="BL1868" s="9">
        <v>71.39225208228919</v>
      </c>
      <c r="BM1868" s="9">
        <f ca="1"/>
        <v>70.998264318584475</v>
      </c>
      <c r="BN1868" s="9">
        <v>73.967812636886947</v>
      </c>
    </row>
    <row r="1869" spans="1:66" x14ac:dyDescent="0.25">
      <c r="A1869" s="6">
        <v>74.5</v>
      </c>
      <c r="B1869" s="7" t="b">
        <v>1</v>
      </c>
      <c r="U1869" s="9"/>
      <c r="V1869" s="9"/>
      <c r="W1869" s="10"/>
      <c r="X1869" s="20"/>
      <c r="Y1869" s="20"/>
      <c r="Z1869" s="20"/>
      <c r="AA1869" s="20"/>
      <c r="AB1869" s="20"/>
      <c r="AC1869" s="20"/>
      <c r="AD1869" s="20"/>
      <c r="AE1869" s="20"/>
      <c r="AG1869" s="9"/>
      <c r="AH1869" s="9"/>
      <c r="AI1869" s="10"/>
      <c r="AJ1869" s="20"/>
      <c r="AK1869" s="20"/>
      <c r="AL1869" s="20"/>
      <c r="AM1869" s="20"/>
      <c r="AN1869" s="20"/>
      <c r="AO1869" s="20"/>
      <c r="AP1869" s="20"/>
      <c r="AQ1869" s="20"/>
      <c r="AS1869" s="9"/>
      <c r="AT1869" s="9"/>
      <c r="AU1869" s="10"/>
      <c r="AV1869" s="20"/>
      <c r="AW1869" s="20"/>
      <c r="AX1869" s="20"/>
      <c r="AY1869" s="20"/>
      <c r="AZ1869" s="20"/>
      <c r="BA1869" s="20"/>
      <c r="BB1869" s="20"/>
      <c r="BC1869" s="20"/>
      <c r="BE1869" s="20">
        <v>0.63678278688524592</v>
      </c>
      <c r="BF1869" s="9">
        <v>74</v>
      </c>
      <c r="BG1869" s="9">
        <v>72.55707051203251</v>
      </c>
      <c r="BH1869" s="9">
        <v>72.131967413078115</v>
      </c>
      <c r="BI1869" s="9">
        <v>70.10784311731986</v>
      </c>
      <c r="BJ1869" s="9">
        <v>73.323458795858528</v>
      </c>
      <c r="BK1869" s="9">
        <v>72.270868505099259</v>
      </c>
      <c r="BL1869" s="9">
        <v>71.401680641032215</v>
      </c>
      <c r="BM1869" s="9">
        <f ca="1"/>
        <v>71.005709210189551</v>
      </c>
      <c r="BN1869" s="9">
        <v>73.976818460849387</v>
      </c>
    </row>
    <row r="1870" spans="1:66" x14ac:dyDescent="0.25">
      <c r="A1870" s="6">
        <v>73.2</v>
      </c>
      <c r="B1870" s="7" t="b">
        <v>1</v>
      </c>
      <c r="U1870" s="9"/>
      <c r="V1870" s="9"/>
      <c r="W1870" s="10"/>
      <c r="X1870" s="20"/>
      <c r="Y1870" s="20"/>
      <c r="Z1870" s="20"/>
      <c r="AA1870" s="20"/>
      <c r="AB1870" s="20"/>
      <c r="AC1870" s="20"/>
      <c r="AD1870" s="20"/>
      <c r="AE1870" s="20"/>
      <c r="AG1870" s="9"/>
      <c r="AH1870" s="9"/>
      <c r="AI1870" s="10"/>
      <c r="AJ1870" s="20"/>
      <c r="AK1870" s="20"/>
      <c r="AL1870" s="20"/>
      <c r="AM1870" s="20"/>
      <c r="AN1870" s="20"/>
      <c r="AO1870" s="20"/>
      <c r="AP1870" s="20"/>
      <c r="AQ1870" s="20"/>
      <c r="AS1870" s="9"/>
      <c r="AT1870" s="9"/>
      <c r="AU1870" s="10"/>
      <c r="AV1870" s="20"/>
      <c r="AW1870" s="20"/>
      <c r="AX1870" s="20"/>
      <c r="AY1870" s="20"/>
      <c r="AZ1870" s="20"/>
      <c r="BA1870" s="20"/>
      <c r="BB1870" s="20"/>
      <c r="BC1870" s="20"/>
      <c r="BE1870" s="20">
        <v>0.63712431693989069</v>
      </c>
      <c r="BF1870" s="9">
        <v>74</v>
      </c>
      <c r="BG1870" s="9">
        <v>72.565739782902625</v>
      </c>
      <c r="BH1870" s="9">
        <v>72.141623993258023</v>
      </c>
      <c r="BI1870" s="9">
        <v>70.172965353255137</v>
      </c>
      <c r="BJ1870" s="9">
        <v>73.330932166093305</v>
      </c>
      <c r="BK1870" s="9">
        <v>72.280181344648881</v>
      </c>
      <c r="BL1870" s="9">
        <v>71.411106671672457</v>
      </c>
      <c r="BM1870" s="9">
        <f ca="1"/>
        <v>71.013155426603149</v>
      </c>
      <c r="BN1870" s="9">
        <v>73.985824841976992</v>
      </c>
    </row>
    <row r="1871" spans="1:66" x14ac:dyDescent="0.25">
      <c r="A1871" s="6">
        <v>73.2</v>
      </c>
      <c r="B1871" s="7" t="b">
        <v>1</v>
      </c>
      <c r="U1871" s="9"/>
      <c r="V1871" s="9"/>
      <c r="W1871" s="10"/>
      <c r="X1871" s="20"/>
      <c r="Y1871" s="20"/>
      <c r="Z1871" s="20"/>
      <c r="AA1871" s="20"/>
      <c r="AB1871" s="20"/>
      <c r="AC1871" s="20"/>
      <c r="AD1871" s="20"/>
      <c r="AE1871" s="20"/>
      <c r="AG1871" s="9"/>
      <c r="AH1871" s="9"/>
      <c r="AI1871" s="10"/>
      <c r="AJ1871" s="20"/>
      <c r="AK1871" s="20"/>
      <c r="AL1871" s="20"/>
      <c r="AM1871" s="20"/>
      <c r="AN1871" s="20"/>
      <c r="AO1871" s="20"/>
      <c r="AP1871" s="20"/>
      <c r="AQ1871" s="20"/>
      <c r="AS1871" s="9"/>
      <c r="AT1871" s="9"/>
      <c r="AU1871" s="10"/>
      <c r="AV1871" s="20"/>
      <c r="AW1871" s="20"/>
      <c r="AX1871" s="20"/>
      <c r="AY1871" s="20"/>
      <c r="AZ1871" s="20"/>
      <c r="BA1871" s="20"/>
      <c r="BB1871" s="20"/>
      <c r="BC1871" s="20"/>
      <c r="BE1871" s="20">
        <v>0.63746584699453557</v>
      </c>
      <c r="BF1871" s="9">
        <v>74</v>
      </c>
      <c r="BG1871" s="9">
        <v>72.574411822809836</v>
      </c>
      <c r="BH1871" s="9">
        <v>72.151284951212318</v>
      </c>
      <c r="BI1871" s="9">
        <v>70.238148909572317</v>
      </c>
      <c r="BJ1871" s="9">
        <v>73.338406393080263</v>
      </c>
      <c r="BK1871" s="9">
        <v>72.289497956331061</v>
      </c>
      <c r="BL1871" s="9">
        <v>71.420530176242451</v>
      </c>
      <c r="BM1871" s="9">
        <f ca="1"/>
        <v>71.0206029735795</v>
      </c>
      <c r="BN1871" s="9">
        <v>73.994831785678699</v>
      </c>
    </row>
    <row r="1872" spans="1:66" x14ac:dyDescent="0.25">
      <c r="A1872" s="6">
        <v>72.5</v>
      </c>
      <c r="B1872" s="7" t="b">
        <v>1</v>
      </c>
      <c r="U1872" s="9"/>
      <c r="V1872" s="9"/>
      <c r="W1872" s="10"/>
      <c r="X1872" s="20"/>
      <c r="Y1872" s="20"/>
      <c r="Z1872" s="20"/>
      <c r="AA1872" s="20"/>
      <c r="AB1872" s="20"/>
      <c r="AC1872" s="20"/>
      <c r="AD1872" s="20"/>
      <c r="AE1872" s="20"/>
      <c r="AG1872" s="9"/>
      <c r="AH1872" s="9"/>
      <c r="AI1872" s="10"/>
      <c r="AJ1872" s="20"/>
      <c r="AK1872" s="20"/>
      <c r="AL1872" s="20"/>
      <c r="AM1872" s="20"/>
      <c r="AN1872" s="20"/>
      <c r="AO1872" s="20"/>
      <c r="AP1872" s="20"/>
      <c r="AQ1872" s="20"/>
      <c r="AS1872" s="9"/>
      <c r="AT1872" s="9"/>
      <c r="AU1872" s="10"/>
      <c r="AV1872" s="20"/>
      <c r="AW1872" s="20"/>
      <c r="AX1872" s="20"/>
      <c r="AY1872" s="20"/>
      <c r="AZ1872" s="20"/>
      <c r="BA1872" s="20"/>
      <c r="BB1872" s="20"/>
      <c r="BC1872" s="20"/>
      <c r="BE1872" s="20">
        <v>0.63780737704918034</v>
      </c>
      <c r="BF1872" s="9">
        <v>74</v>
      </c>
      <c r="BG1872" s="9">
        <v>72.583086640718363</v>
      </c>
      <c r="BH1872" s="9">
        <v>72.160950298341874</v>
      </c>
      <c r="BI1872" s="9">
        <v>70.303393901861156</v>
      </c>
      <c r="BJ1872" s="9">
        <v>73.345881483464083</v>
      </c>
      <c r="BK1872" s="9">
        <v>72.298818350566776</v>
      </c>
      <c r="BL1872" s="9">
        <v>71.429951156771978</v>
      </c>
      <c r="BM1872" s="9">
        <f ca="1"/>
        <v>71.028051856882072</v>
      </c>
      <c r="BN1872" s="9">
        <v>74.003839297369765</v>
      </c>
    </row>
    <row r="1873" spans="1:66" x14ac:dyDescent="0.25">
      <c r="A1873" s="6">
        <v>72.5</v>
      </c>
      <c r="B1873" s="7" t="b">
        <v>1</v>
      </c>
      <c r="U1873" s="9"/>
      <c r="V1873" s="9"/>
      <c r="W1873" s="10"/>
      <c r="X1873" s="20"/>
      <c r="Y1873" s="20"/>
      <c r="Z1873" s="20"/>
      <c r="AA1873" s="20"/>
      <c r="AB1873" s="20"/>
      <c r="AC1873" s="20"/>
      <c r="AD1873" s="20"/>
      <c r="AE1873" s="20"/>
      <c r="AG1873" s="9"/>
      <c r="AH1873" s="9"/>
      <c r="AI1873" s="10"/>
      <c r="AJ1873" s="20"/>
      <c r="AK1873" s="20"/>
      <c r="AL1873" s="20"/>
      <c r="AM1873" s="20"/>
      <c r="AN1873" s="20"/>
      <c r="AO1873" s="20"/>
      <c r="AP1873" s="20"/>
      <c r="AQ1873" s="20"/>
      <c r="AS1873" s="9"/>
      <c r="AT1873" s="9"/>
      <c r="AU1873" s="10"/>
      <c r="AV1873" s="20"/>
      <c r="AW1873" s="20"/>
      <c r="AX1873" s="20"/>
      <c r="AY1873" s="20"/>
      <c r="AZ1873" s="20"/>
      <c r="BA1873" s="20"/>
      <c r="BB1873" s="20"/>
      <c r="BC1873" s="20"/>
      <c r="BE1873" s="20">
        <v>0.6381489071038251</v>
      </c>
      <c r="BF1873" s="9">
        <v>74</v>
      </c>
      <c r="BG1873" s="9">
        <v>72.59176424561025</v>
      </c>
      <c r="BH1873" s="9">
        <v>72.170620046073708</v>
      </c>
      <c r="BI1873" s="9">
        <v>70.368700446038659</v>
      </c>
      <c r="BJ1873" s="9">
        <v>73.353357443898901</v>
      </c>
      <c r="BK1873" s="9">
        <v>72.308142537799853</v>
      </c>
      <c r="BL1873" s="9">
        <v>71.439369615288115</v>
      </c>
      <c r="BM1873" s="9">
        <f ca="1"/>
        <v>71.035502082283557</v>
      </c>
      <c r="BN1873" s="9">
        <v>74.012847382471818</v>
      </c>
    </row>
    <row r="1874" spans="1:66" x14ac:dyDescent="0.25">
      <c r="A1874" s="6">
        <v>73</v>
      </c>
      <c r="B1874" s="7" t="b">
        <v>1</v>
      </c>
      <c r="U1874" s="9"/>
      <c r="V1874" s="9"/>
      <c r="W1874" s="10"/>
      <c r="X1874" s="20"/>
      <c r="Y1874" s="20"/>
      <c r="Z1874" s="20"/>
      <c r="AA1874" s="20"/>
      <c r="AB1874" s="20"/>
      <c r="AC1874" s="20"/>
      <c r="AD1874" s="20"/>
      <c r="AE1874" s="20"/>
      <c r="AG1874" s="9"/>
      <c r="AH1874" s="9"/>
      <c r="AI1874" s="10"/>
      <c r="AJ1874" s="20"/>
      <c r="AK1874" s="20"/>
      <c r="AL1874" s="20"/>
      <c r="AM1874" s="20"/>
      <c r="AN1874" s="20"/>
      <c r="AO1874" s="20"/>
      <c r="AP1874" s="20"/>
      <c r="AQ1874" s="20"/>
      <c r="AS1874" s="9"/>
      <c r="AT1874" s="9"/>
      <c r="AU1874" s="10"/>
      <c r="AV1874" s="20"/>
      <c r="AW1874" s="20"/>
      <c r="AX1874" s="20"/>
      <c r="AY1874" s="20"/>
      <c r="AZ1874" s="20"/>
      <c r="BA1874" s="20"/>
      <c r="BB1874" s="20"/>
      <c r="BC1874" s="20"/>
      <c r="BE1874" s="20">
        <v>0.63849043715846998</v>
      </c>
      <c r="BF1874" s="9">
        <v>74</v>
      </c>
      <c r="BG1874" s="9">
        <v>72.600444646485471</v>
      </c>
      <c r="BH1874" s="9">
        <v>72.180294205860719</v>
      </c>
      <c r="BI1874" s="9">
        <v>70.434068658350142</v>
      </c>
      <c r="BJ1874" s="9">
        <v>73.360834281048227</v>
      </c>
      <c r="BK1874" s="9">
        <v>72.317470528496926</v>
      </c>
      <c r="BL1874" s="9">
        <v>71.448785553815213</v>
      </c>
      <c r="BM1874" s="9">
        <f ca="1"/>
        <v>71.042953655565896</v>
      </c>
      <c r="BN1874" s="9">
        <v>74.021856046412921</v>
      </c>
    </row>
    <row r="1875" spans="1:66" x14ac:dyDescent="0.25">
      <c r="A1875" s="6">
        <v>71.2</v>
      </c>
      <c r="B1875" s="7" t="b">
        <v>1</v>
      </c>
      <c r="U1875" s="9"/>
      <c r="V1875" s="9"/>
      <c r="W1875" s="10"/>
      <c r="X1875" s="20"/>
      <c r="Y1875" s="20"/>
      <c r="Z1875" s="20"/>
      <c r="AA1875" s="20"/>
      <c r="AB1875" s="20"/>
      <c r="AC1875" s="20"/>
      <c r="AD1875" s="20"/>
      <c r="AE1875" s="20"/>
      <c r="AG1875" s="9"/>
      <c r="AH1875" s="9"/>
      <c r="AI1875" s="10"/>
      <c r="AJ1875" s="20"/>
      <c r="AK1875" s="20"/>
      <c r="AL1875" s="20"/>
      <c r="AM1875" s="20"/>
      <c r="AN1875" s="20"/>
      <c r="AO1875" s="20"/>
      <c r="AP1875" s="20"/>
      <c r="AQ1875" s="20"/>
      <c r="AS1875" s="9"/>
      <c r="AT1875" s="9"/>
      <c r="AU1875" s="10"/>
      <c r="AV1875" s="20"/>
      <c r="AW1875" s="20"/>
      <c r="AX1875" s="20"/>
      <c r="AY1875" s="20"/>
      <c r="AZ1875" s="20"/>
      <c r="BA1875" s="20"/>
      <c r="BB1875" s="20"/>
      <c r="BC1875" s="20"/>
      <c r="BE1875" s="20">
        <v>0.63883196721311475</v>
      </c>
      <c r="BF1875" s="9">
        <v>74</v>
      </c>
      <c r="BG1875" s="9">
        <v>72.609127852361965</v>
      </c>
      <c r="BH1875" s="9">
        <v>72.189972789182178</v>
      </c>
      <c r="BI1875" s="9">
        <v>70.499498655370544</v>
      </c>
      <c r="BJ1875" s="9">
        <v>73.368312001585068</v>
      </c>
      <c r="BK1875" s="9">
        <v>72.326802333147583</v>
      </c>
      <c r="BL1875" s="9">
        <v>71.458198974374938</v>
      </c>
      <c r="BM1875" s="9">
        <f ca="1"/>
        <v>71.050406582520409</v>
      </c>
      <c r="BN1875" s="9">
        <v>74.030865294627588</v>
      </c>
    </row>
    <row r="1876" spans="1:66" x14ac:dyDescent="0.25">
      <c r="A1876" s="6">
        <v>71</v>
      </c>
      <c r="B1876" s="7" t="b">
        <v>1</v>
      </c>
      <c r="U1876" s="9"/>
      <c r="V1876" s="9"/>
      <c r="W1876" s="10"/>
      <c r="X1876" s="20"/>
      <c r="Y1876" s="20"/>
      <c r="Z1876" s="20"/>
      <c r="AA1876" s="20"/>
      <c r="AB1876" s="20"/>
      <c r="AC1876" s="20"/>
      <c r="AD1876" s="20"/>
      <c r="AE1876" s="20"/>
      <c r="AG1876" s="9"/>
      <c r="AH1876" s="9"/>
      <c r="AI1876" s="10"/>
      <c r="AJ1876" s="20"/>
      <c r="AK1876" s="20"/>
      <c r="AL1876" s="20"/>
      <c r="AM1876" s="20"/>
      <c r="AN1876" s="20"/>
      <c r="AO1876" s="20"/>
      <c r="AP1876" s="20"/>
      <c r="AQ1876" s="20"/>
      <c r="AS1876" s="9"/>
      <c r="AT1876" s="9"/>
      <c r="AU1876" s="10"/>
      <c r="AV1876" s="20"/>
      <c r="AW1876" s="20"/>
      <c r="AX1876" s="20"/>
      <c r="AY1876" s="20"/>
      <c r="AZ1876" s="20"/>
      <c r="BA1876" s="20"/>
      <c r="BB1876" s="20"/>
      <c r="BC1876" s="20"/>
      <c r="BE1876" s="20">
        <v>0.63917349726775952</v>
      </c>
      <c r="BF1876" s="9">
        <v>74</v>
      </c>
      <c r="BG1876" s="9">
        <v>72.617813872275775</v>
      </c>
      <c r="BH1876" s="9">
        <v>72.199655807543493</v>
      </c>
      <c r="BI1876" s="9">
        <v>70.564990554005661</v>
      </c>
      <c r="BJ1876" s="9">
        <v>73.375790612191935</v>
      </c>
      <c r="BK1876" s="9">
        <v>72.336137962264488</v>
      </c>
      <c r="BL1876" s="9">
        <v>71.467609878986195</v>
      </c>
      <c r="BM1876" s="9">
        <f ca="1"/>
        <v>71.05786086894777</v>
      </c>
      <c r="BN1876" s="9">
        <v>74.039875132556787</v>
      </c>
    </row>
    <row r="1877" spans="1:66" x14ac:dyDescent="0.25">
      <c r="A1877" s="6">
        <v>76</v>
      </c>
      <c r="B1877" s="7" t="b">
        <v>1</v>
      </c>
      <c r="U1877" s="9"/>
      <c r="V1877" s="9"/>
      <c r="W1877" s="10"/>
      <c r="X1877" s="20"/>
      <c r="Y1877" s="20"/>
      <c r="Z1877" s="20"/>
      <c r="AA1877" s="20"/>
      <c r="AB1877" s="20"/>
      <c r="AC1877" s="20"/>
      <c r="AD1877" s="20"/>
      <c r="AE1877" s="20"/>
      <c r="AG1877" s="9"/>
      <c r="AH1877" s="9"/>
      <c r="AI1877" s="10"/>
      <c r="AJ1877" s="20"/>
      <c r="AK1877" s="20"/>
      <c r="AL1877" s="20"/>
      <c r="AM1877" s="20"/>
      <c r="AN1877" s="20"/>
      <c r="AO1877" s="20"/>
      <c r="AP1877" s="20"/>
      <c r="AQ1877" s="20"/>
      <c r="AS1877" s="9"/>
      <c r="AT1877" s="9"/>
      <c r="AU1877" s="10"/>
      <c r="AV1877" s="20"/>
      <c r="AW1877" s="20"/>
      <c r="AX1877" s="20"/>
      <c r="AY1877" s="20"/>
      <c r="AZ1877" s="20"/>
      <c r="BA1877" s="20"/>
      <c r="BB1877" s="20"/>
      <c r="BC1877" s="20"/>
      <c r="BE1877" s="20">
        <v>0.63951502732240439</v>
      </c>
      <c r="BF1877" s="9">
        <v>74</v>
      </c>
      <c r="BG1877" s="9">
        <v>72.626502715281106</v>
      </c>
      <c r="BH1877" s="9">
        <v>72.209343272476687</v>
      </c>
      <c r="BI1877" s="9">
        <v>70.630544471493479</v>
      </c>
      <c r="BJ1877" s="9">
        <v>73.383270119560962</v>
      </c>
      <c r="BK1877" s="9">
        <v>72.345477426383411</v>
      </c>
      <c r="BL1877" s="9">
        <v>71.477018269665308</v>
      </c>
      <c r="BM1877" s="9">
        <f ca="1"/>
        <v>71.065316520658044</v>
      </c>
      <c r="BN1877" s="9">
        <v>74.04888556564805</v>
      </c>
    </row>
    <row r="1878" spans="1:66" x14ac:dyDescent="0.25">
      <c r="A1878" s="6">
        <v>75</v>
      </c>
      <c r="B1878" s="7" t="b">
        <v>1</v>
      </c>
      <c r="U1878" s="9"/>
      <c r="V1878" s="9"/>
      <c r="W1878" s="10"/>
      <c r="X1878" s="20"/>
      <c r="Y1878" s="20"/>
      <c r="Z1878" s="20"/>
      <c r="AA1878" s="20"/>
      <c r="AB1878" s="20"/>
      <c r="AC1878" s="20"/>
      <c r="AD1878" s="20"/>
      <c r="AE1878" s="20"/>
      <c r="AG1878" s="9"/>
      <c r="AH1878" s="9"/>
      <c r="AI1878" s="10"/>
      <c r="AJ1878" s="20"/>
      <c r="AK1878" s="20"/>
      <c r="AL1878" s="20"/>
      <c r="AM1878" s="20"/>
      <c r="AN1878" s="20"/>
      <c r="AO1878" s="20"/>
      <c r="AP1878" s="20"/>
      <c r="AQ1878" s="20"/>
      <c r="AS1878" s="9"/>
      <c r="AT1878" s="9"/>
      <c r="AU1878" s="10"/>
      <c r="AV1878" s="20"/>
      <c r="AW1878" s="20"/>
      <c r="AX1878" s="20"/>
      <c r="AY1878" s="20"/>
      <c r="AZ1878" s="20"/>
      <c r="BA1878" s="20"/>
      <c r="BB1878" s="20"/>
      <c r="BC1878" s="20"/>
      <c r="BE1878" s="20">
        <v>0.63985655737704916</v>
      </c>
      <c r="BF1878" s="9">
        <v>74</v>
      </c>
      <c r="BG1878" s="9">
        <v>72.635194390450351</v>
      </c>
      <c r="BH1878" s="9">
        <v>72.219035195540116</v>
      </c>
      <c r="BI1878" s="9">
        <v>70.696160525405261</v>
      </c>
      <c r="BJ1878" s="9">
        <v>73.390750530393859</v>
      </c>
      <c r="BK1878" s="9">
        <v>72.354820736063374</v>
      </c>
      <c r="BL1878" s="9">
        <v>71.486424148425783</v>
      </c>
      <c r="BM1878" s="9">
        <f ca="1"/>
        <v>71.072773543470745</v>
      </c>
      <c r="BN1878" s="9">
        <v>74.057896599355416</v>
      </c>
    </row>
    <row r="1879" spans="1:66" x14ac:dyDescent="0.25">
      <c r="A1879" s="6">
        <v>73</v>
      </c>
      <c r="B1879" s="7" t="b">
        <v>1</v>
      </c>
      <c r="U1879" s="9"/>
      <c r="V1879" s="9"/>
      <c r="W1879" s="10"/>
      <c r="X1879" s="20"/>
      <c r="Y1879" s="20"/>
      <c r="Z1879" s="20"/>
      <c r="AA1879" s="20"/>
      <c r="AB1879" s="20"/>
      <c r="AC1879" s="20"/>
      <c r="AD1879" s="20"/>
      <c r="AE1879" s="20"/>
      <c r="AG1879" s="9"/>
      <c r="AH1879" s="9"/>
      <c r="AI1879" s="10"/>
      <c r="AJ1879" s="20"/>
      <c r="AK1879" s="20"/>
      <c r="AL1879" s="20"/>
      <c r="AM1879" s="20"/>
      <c r="AN1879" s="20"/>
      <c r="AO1879" s="20"/>
      <c r="AP1879" s="20"/>
      <c r="AQ1879" s="20"/>
      <c r="AS1879" s="9"/>
      <c r="AT1879" s="9"/>
      <c r="AU1879" s="10"/>
      <c r="AV1879" s="20"/>
      <c r="AW1879" s="20"/>
      <c r="AX1879" s="20"/>
      <c r="AY1879" s="20"/>
      <c r="AZ1879" s="20"/>
      <c r="BA1879" s="20"/>
      <c r="BB1879" s="20"/>
      <c r="BC1879" s="20"/>
      <c r="BE1879" s="20">
        <v>0.64019808743169404</v>
      </c>
      <c r="BF1879" s="9">
        <v>74</v>
      </c>
      <c r="BG1879" s="9">
        <v>72.643888906874267</v>
      </c>
      <c r="BH1879" s="9">
        <v>72.228731588318865</v>
      </c>
      <c r="BI1879" s="9">
        <v>70.761838833646991</v>
      </c>
      <c r="BJ1879" s="9">
        <v>73.398231851402087</v>
      </c>
      <c r="BK1879" s="9">
        <v>72.364167901886731</v>
      </c>
      <c r="BL1879" s="9">
        <v>71.495827517278542</v>
      </c>
      <c r="BM1879" s="9">
        <f ca="1"/>
        <v>71.080231943214969</v>
      </c>
      <c r="BN1879" s="9">
        <v>74.066908239139622</v>
      </c>
    </row>
    <row r="1880" spans="1:66" x14ac:dyDescent="0.25">
      <c r="A1880" s="6">
        <v>73</v>
      </c>
      <c r="B1880" s="7" t="b">
        <v>1</v>
      </c>
      <c r="U1880" s="9"/>
      <c r="V1880" s="9"/>
      <c r="W1880" s="10"/>
      <c r="X1880" s="20"/>
      <c r="Y1880" s="20"/>
      <c r="Z1880" s="20"/>
      <c r="AA1880" s="20"/>
      <c r="AB1880" s="20"/>
      <c r="AC1880" s="20"/>
      <c r="AD1880" s="20"/>
      <c r="AE1880" s="20"/>
      <c r="AG1880" s="9"/>
      <c r="AH1880" s="9"/>
      <c r="AI1880" s="10"/>
      <c r="AJ1880" s="20"/>
      <c r="AK1880" s="20"/>
      <c r="AL1880" s="20"/>
      <c r="AM1880" s="20"/>
      <c r="AN1880" s="20"/>
      <c r="AO1880" s="20"/>
      <c r="AP1880" s="20"/>
      <c r="AQ1880" s="20"/>
      <c r="AS1880" s="9"/>
      <c r="AT1880" s="9"/>
      <c r="AU1880" s="10"/>
      <c r="AV1880" s="20"/>
      <c r="AW1880" s="20"/>
      <c r="AX1880" s="20"/>
      <c r="AY1880" s="20"/>
      <c r="AZ1880" s="20"/>
      <c r="BA1880" s="20"/>
      <c r="BB1880" s="20"/>
      <c r="BC1880" s="20"/>
      <c r="BE1880" s="20">
        <v>0.64053961748633881</v>
      </c>
      <c r="BF1880" s="9">
        <v>74</v>
      </c>
      <c r="BG1880" s="9">
        <v>72.652586273661939</v>
      </c>
      <c r="BH1880" s="9">
        <v>72.238432462424726</v>
      </c>
      <c r="BI1880" s="9">
        <v>70.82757951446051</v>
      </c>
      <c r="BJ1880" s="9">
        <v>73.405714089306741</v>
      </c>
      <c r="BK1880" s="9">
        <v>72.37351893445927</v>
      </c>
      <c r="BL1880" s="9">
        <v>71.50522837823172</v>
      </c>
      <c r="BM1880" s="9">
        <f ca="1"/>
        <v>71.087691725729258</v>
      </c>
      <c r="BN1880" s="9">
        <v>74.075920490467865</v>
      </c>
    </row>
    <row r="1881" spans="1:66" x14ac:dyDescent="0.25">
      <c r="A1881" s="6">
        <v>61.8</v>
      </c>
      <c r="B1881" s="7" t="b">
        <v>1</v>
      </c>
      <c r="U1881" s="9"/>
      <c r="V1881" s="9"/>
      <c r="W1881" s="10"/>
      <c r="X1881" s="20"/>
      <c r="Y1881" s="20"/>
      <c r="Z1881" s="20"/>
      <c r="AA1881" s="20"/>
      <c r="AB1881" s="20"/>
      <c r="AC1881" s="20"/>
      <c r="AD1881" s="20"/>
      <c r="AE1881" s="20"/>
      <c r="AG1881" s="9"/>
      <c r="AH1881" s="9"/>
      <c r="AI1881" s="10"/>
      <c r="AJ1881" s="20"/>
      <c r="AK1881" s="20"/>
      <c r="AL1881" s="20"/>
      <c r="AM1881" s="20"/>
      <c r="AN1881" s="20"/>
      <c r="AO1881" s="20"/>
      <c r="AP1881" s="20"/>
      <c r="AQ1881" s="20"/>
      <c r="AS1881" s="9"/>
      <c r="AT1881" s="9"/>
      <c r="AU1881" s="10"/>
      <c r="AV1881" s="20"/>
      <c r="AW1881" s="20"/>
      <c r="AX1881" s="20"/>
      <c r="AY1881" s="20"/>
      <c r="AZ1881" s="20"/>
      <c r="BA1881" s="20"/>
      <c r="BB1881" s="20"/>
      <c r="BC1881" s="20"/>
      <c r="BE1881" s="20">
        <v>0.64088114754098358</v>
      </c>
      <c r="BF1881" s="9">
        <v>74</v>
      </c>
      <c r="BG1881" s="9">
        <v>72.661286499940971</v>
      </c>
      <c r="BH1881" s="9">
        <v>72.248137829496457</v>
      </c>
      <c r="BI1881" s="9">
        <v>70.893382686424886</v>
      </c>
      <c r="BJ1881" s="9">
        <v>73.413197250838778</v>
      </c>
      <c r="BK1881" s="9">
        <v>72.382873844410341</v>
      </c>
      <c r="BL1881" s="9">
        <v>71.514626733290896</v>
      </c>
      <c r="BM1881" s="9">
        <f ca="1"/>
        <v>71.095152896861791</v>
      </c>
      <c r="BN1881" s="9">
        <v>74.084933358814169</v>
      </c>
    </row>
    <row r="1882" spans="1:66" x14ac:dyDescent="0.25">
      <c r="A1882" s="6">
        <v>61.4</v>
      </c>
      <c r="B1882" s="7" t="b">
        <v>1</v>
      </c>
      <c r="U1882" s="9"/>
      <c r="V1882" s="9"/>
      <c r="W1882" s="10"/>
      <c r="X1882" s="20"/>
      <c r="Y1882" s="20"/>
      <c r="Z1882" s="20"/>
      <c r="AA1882" s="20"/>
      <c r="AB1882" s="20"/>
      <c r="AC1882" s="20"/>
      <c r="AD1882" s="20"/>
      <c r="AE1882" s="20"/>
      <c r="AG1882" s="9"/>
      <c r="AH1882" s="9"/>
      <c r="AI1882" s="10"/>
      <c r="AJ1882" s="20"/>
      <c r="AK1882" s="20"/>
      <c r="AL1882" s="20"/>
      <c r="AM1882" s="20"/>
      <c r="AN1882" s="20"/>
      <c r="AO1882" s="20"/>
      <c r="AP1882" s="20"/>
      <c r="AQ1882" s="20"/>
      <c r="AS1882" s="9"/>
      <c r="AT1882" s="9"/>
      <c r="AU1882" s="10"/>
      <c r="AV1882" s="20"/>
      <c r="AW1882" s="20"/>
      <c r="AX1882" s="20"/>
      <c r="AY1882" s="20"/>
      <c r="AZ1882" s="20"/>
      <c r="BA1882" s="20"/>
      <c r="BB1882" s="20"/>
      <c r="BC1882" s="20"/>
      <c r="BE1882" s="20">
        <v>0.64122267759562845</v>
      </c>
      <c r="BF1882" s="9">
        <v>74</v>
      </c>
      <c r="BG1882" s="9">
        <v>72.669989594857526</v>
      </c>
      <c r="BH1882" s="9">
        <v>72.257847701199552</v>
      </c>
      <c r="BI1882" s="9">
        <v>70.959248468457673</v>
      </c>
      <c r="BJ1882" s="9">
        <v>73.420681342739016</v>
      </c>
      <c r="BK1882" s="9">
        <v>72.392232642392855</v>
      </c>
      <c r="BL1882" s="9">
        <v>71.524022584458876</v>
      </c>
      <c r="BM1882" s="9">
        <f ca="1"/>
        <v>71.102615462470411</v>
      </c>
      <c r="BN1882" s="9">
        <v>74.093946849659147</v>
      </c>
    </row>
    <row r="1883" spans="1:66" x14ac:dyDescent="0.25">
      <c r="A1883" s="6">
        <v>69</v>
      </c>
      <c r="B1883" s="7" t="b">
        <v>1</v>
      </c>
      <c r="U1883" s="9"/>
      <c r="V1883" s="9"/>
      <c r="W1883" s="10"/>
      <c r="X1883" s="20"/>
      <c r="Y1883" s="20"/>
      <c r="Z1883" s="20"/>
      <c r="AA1883" s="20"/>
      <c r="AB1883" s="20"/>
      <c r="AC1883" s="20"/>
      <c r="AD1883" s="20"/>
      <c r="AE1883" s="20"/>
      <c r="AG1883" s="9"/>
      <c r="AH1883" s="9"/>
      <c r="AI1883" s="10"/>
      <c r="AJ1883" s="20"/>
      <c r="AK1883" s="20"/>
      <c r="AL1883" s="20"/>
      <c r="AM1883" s="20"/>
      <c r="AN1883" s="20"/>
      <c r="AO1883" s="20"/>
      <c r="AP1883" s="20"/>
      <c r="AQ1883" s="20"/>
      <c r="AS1883" s="9"/>
      <c r="AT1883" s="9"/>
      <c r="AU1883" s="10"/>
      <c r="AV1883" s="20"/>
      <c r="AW1883" s="20"/>
      <c r="AX1883" s="20"/>
      <c r="AY1883" s="20"/>
      <c r="AZ1883" s="20"/>
      <c r="BA1883" s="20"/>
      <c r="BB1883" s="20"/>
      <c r="BC1883" s="20"/>
      <c r="BE1883" s="20">
        <v>0.64156420765027322</v>
      </c>
      <c r="BF1883" s="9">
        <v>74</v>
      </c>
      <c r="BG1883" s="9">
        <v>72.678695567576369</v>
      </c>
      <c r="BH1883" s="9">
        <v>72.267562089226757</v>
      </c>
      <c r="BI1883" s="9">
        <v>71.025176979816166</v>
      </c>
      <c r="BJ1883" s="9">
        <v>73.428166371758053</v>
      </c>
      <c r="BK1883" s="9">
        <v>72.401595339083528</v>
      </c>
      <c r="BL1883" s="9">
        <v>71.533415933735853</v>
      </c>
      <c r="BM1883" s="9">
        <f ca="1"/>
        <v>71.110079428422566</v>
      </c>
      <c r="BN1883" s="9">
        <v>74.102960968490194</v>
      </c>
    </row>
    <row r="1884" spans="1:66" x14ac:dyDescent="0.25">
      <c r="A1884" s="6">
        <v>63</v>
      </c>
      <c r="B1884" s="7" t="b">
        <v>1</v>
      </c>
      <c r="U1884" s="9"/>
      <c r="V1884" s="9"/>
      <c r="W1884" s="10"/>
      <c r="X1884" s="20"/>
      <c r="Y1884" s="20"/>
      <c r="Z1884" s="20"/>
      <c r="AA1884" s="20"/>
      <c r="AB1884" s="20"/>
      <c r="AC1884" s="20"/>
      <c r="AD1884" s="20"/>
      <c r="AE1884" s="20"/>
      <c r="AG1884" s="9"/>
      <c r="AH1884" s="9"/>
      <c r="AI1884" s="10"/>
      <c r="AJ1884" s="20"/>
      <c r="AK1884" s="20"/>
      <c r="AL1884" s="20"/>
      <c r="AM1884" s="20"/>
      <c r="AN1884" s="20"/>
      <c r="AO1884" s="20"/>
      <c r="AP1884" s="20"/>
      <c r="AQ1884" s="20"/>
      <c r="AS1884" s="9"/>
      <c r="AT1884" s="9"/>
      <c r="AU1884" s="10"/>
      <c r="AV1884" s="20"/>
      <c r="AW1884" s="20"/>
      <c r="AX1884" s="20"/>
      <c r="AY1884" s="20"/>
      <c r="AZ1884" s="20"/>
      <c r="BA1884" s="20"/>
      <c r="BB1884" s="20"/>
      <c r="BC1884" s="20"/>
      <c r="BE1884" s="20">
        <v>0.64190573770491799</v>
      </c>
      <c r="BF1884" s="9">
        <v>74</v>
      </c>
      <c r="BG1884" s="9">
        <v>72.687404427280995</v>
      </c>
      <c r="BH1884" s="9">
        <v>72.277281005297965</v>
      </c>
      <c r="BI1884" s="9">
        <v>71.091168340098704</v>
      </c>
      <c r="BJ1884" s="9">
        <v>73.435652344656575</v>
      </c>
      <c r="BK1884" s="9">
        <v>72.410961945182834</v>
      </c>
      <c r="BL1884" s="9">
        <v>71.542806783119346</v>
      </c>
      <c r="BM1884" s="9">
        <f ca="1"/>
        <v>71.117544800595482</v>
      </c>
      <c r="BN1884" s="9">
        <v>74.111975720801482</v>
      </c>
    </row>
    <row r="1885" spans="1:66" x14ac:dyDescent="0.25">
      <c r="A1885" s="6">
        <v>59.4</v>
      </c>
      <c r="B1885" s="7" t="b">
        <v>1</v>
      </c>
      <c r="U1885" s="9"/>
      <c r="V1885" s="9"/>
      <c r="W1885" s="10"/>
      <c r="X1885" s="20"/>
      <c r="Y1885" s="20"/>
      <c r="Z1885" s="20"/>
      <c r="AA1885" s="20"/>
      <c r="AB1885" s="20"/>
      <c r="AC1885" s="20"/>
      <c r="AD1885" s="20"/>
      <c r="AE1885" s="20"/>
      <c r="AG1885" s="9"/>
      <c r="AH1885" s="9"/>
      <c r="AI1885" s="10"/>
      <c r="AJ1885" s="20"/>
      <c r="AK1885" s="20"/>
      <c r="AL1885" s="20"/>
      <c r="AM1885" s="20"/>
      <c r="AN1885" s="20"/>
      <c r="AO1885" s="20"/>
      <c r="AP1885" s="20"/>
      <c r="AQ1885" s="20"/>
      <c r="AS1885" s="9"/>
      <c r="AT1885" s="9"/>
      <c r="AU1885" s="10"/>
      <c r="AV1885" s="20"/>
      <c r="AW1885" s="20"/>
      <c r="AX1885" s="20"/>
      <c r="AY1885" s="20"/>
      <c r="AZ1885" s="20"/>
      <c r="BA1885" s="20"/>
      <c r="BB1885" s="20"/>
      <c r="BC1885" s="20"/>
      <c r="BE1885" s="20">
        <v>0.64224726775956287</v>
      </c>
      <c r="BF1885" s="9">
        <v>74.099999999999994</v>
      </c>
      <c r="BG1885" s="9">
        <v>72.6961161831737</v>
      </c>
      <c r="BH1885" s="9">
        <v>72.287004461160365</v>
      </c>
      <c r="BI1885" s="9">
        <v>71.157222669246053</v>
      </c>
      <c r="BJ1885" s="9">
        <v>73.44313926820513</v>
      </c>
      <c r="BK1885" s="9">
        <v>72.420332471415222</v>
      </c>
      <c r="BL1885" s="9">
        <v>71.552195134604204</v>
      </c>
      <c r="BM1885" s="9">
        <f ca="1"/>
        <v>71.125011584876162</v>
      </c>
      <c r="BN1885" s="9">
        <v>74.120991112093975</v>
      </c>
    </row>
    <row r="1886" spans="1:66" x14ac:dyDescent="0.25">
      <c r="A1886" s="6">
        <v>58.2</v>
      </c>
      <c r="B1886" s="7" t="b">
        <v>1</v>
      </c>
      <c r="U1886" s="9"/>
      <c r="V1886" s="9"/>
      <c r="W1886" s="10"/>
      <c r="X1886" s="20"/>
      <c r="Y1886" s="20"/>
      <c r="Z1886" s="20"/>
      <c r="AA1886" s="20"/>
      <c r="AB1886" s="20"/>
      <c r="AC1886" s="20"/>
      <c r="AD1886" s="20"/>
      <c r="AE1886" s="20"/>
      <c r="AG1886" s="9"/>
      <c r="AH1886" s="9"/>
      <c r="AI1886" s="10"/>
      <c r="AJ1886" s="20"/>
      <c r="AK1886" s="20"/>
      <c r="AL1886" s="20"/>
      <c r="AM1886" s="20"/>
      <c r="AN1886" s="20"/>
      <c r="AO1886" s="20"/>
      <c r="AP1886" s="20"/>
      <c r="AQ1886" s="20"/>
      <c r="AS1886" s="9"/>
      <c r="AT1886" s="9"/>
      <c r="AU1886" s="10"/>
      <c r="AV1886" s="20"/>
      <c r="AW1886" s="20"/>
      <c r="AX1886" s="20"/>
      <c r="AY1886" s="20"/>
      <c r="AZ1886" s="20"/>
      <c r="BA1886" s="20"/>
      <c r="BB1886" s="20"/>
      <c r="BC1886" s="20"/>
      <c r="BE1886" s="20">
        <v>0.64258879781420764</v>
      </c>
      <c r="BF1886" s="9">
        <v>74.099999999999994</v>
      </c>
      <c r="BG1886" s="9">
        <v>72.704830844475637</v>
      </c>
      <c r="BH1886" s="9">
        <v>72.296732468588544</v>
      </c>
      <c r="BI1886" s="9">
        <v>71.223340087542539</v>
      </c>
      <c r="BJ1886" s="9">
        <v>73.450627149184399</v>
      </c>
      <c r="BK1886" s="9">
        <v>72.429706928529143</v>
      </c>
      <c r="BL1886" s="9">
        <v>71.561580990182648</v>
      </c>
      <c r="BM1886" s="9">
        <f ca="1"/>
        <v>71.132479787161387</v>
      </c>
      <c r="BN1886" s="9">
        <v>74.130007147875475</v>
      </c>
    </row>
    <row r="1887" spans="1:66" x14ac:dyDescent="0.25">
      <c r="A1887" s="6">
        <v>57.1</v>
      </c>
      <c r="B1887" s="7" t="b">
        <v>1</v>
      </c>
      <c r="U1887" s="9"/>
      <c r="V1887" s="9"/>
      <c r="W1887" s="10"/>
      <c r="X1887" s="20"/>
      <c r="Y1887" s="20"/>
      <c r="Z1887" s="20"/>
      <c r="AA1887" s="20"/>
      <c r="AB1887" s="20"/>
      <c r="AC1887" s="20"/>
      <c r="AD1887" s="20"/>
      <c r="AE1887" s="20"/>
      <c r="AG1887" s="9"/>
      <c r="AH1887" s="9"/>
      <c r="AI1887" s="10"/>
      <c r="AJ1887" s="20"/>
      <c r="AK1887" s="20"/>
      <c r="AL1887" s="20"/>
      <c r="AM1887" s="20"/>
      <c r="AN1887" s="20"/>
      <c r="AO1887" s="20"/>
      <c r="AP1887" s="20"/>
      <c r="AQ1887" s="20"/>
      <c r="AS1887" s="9"/>
      <c r="AT1887" s="9"/>
      <c r="AU1887" s="10"/>
      <c r="AV1887" s="20"/>
      <c r="AW1887" s="20"/>
      <c r="AX1887" s="20"/>
      <c r="AY1887" s="20"/>
      <c r="AZ1887" s="20"/>
      <c r="BA1887" s="20"/>
      <c r="BB1887" s="20"/>
      <c r="BC1887" s="20"/>
      <c r="BE1887" s="20">
        <v>0.64293032786885251</v>
      </c>
      <c r="BF1887" s="9">
        <v>74.099999999999994</v>
      </c>
      <c r="BG1887" s="9">
        <v>72.713548420426946</v>
      </c>
      <c r="BH1887" s="9">
        <v>72.306465039384534</v>
      </c>
      <c r="BI1887" s="9">
        <v>71.289520715617599</v>
      </c>
      <c r="BJ1887" s="9">
        <v>73.458115994385153</v>
      </c>
      <c r="BK1887" s="9">
        <v>72.439085327297221</v>
      </c>
      <c r="BL1887" s="9">
        <v>71.570964351844253</v>
      </c>
      <c r="BM1887" s="9">
        <f ca="1"/>
        <v>71.139949413357797</v>
      </c>
      <c r="BN1887" s="9">
        <v>74.139023833660687</v>
      </c>
    </row>
    <row r="1888" spans="1:66" x14ac:dyDescent="0.25">
      <c r="A1888" s="6">
        <v>56</v>
      </c>
      <c r="B1888" s="7" t="b">
        <v>1</v>
      </c>
      <c r="U1888" s="9"/>
      <c r="V1888" s="9"/>
      <c r="W1888" s="10"/>
      <c r="X1888" s="20"/>
      <c r="Y1888" s="20"/>
      <c r="Z1888" s="20"/>
      <c r="AA1888" s="20"/>
      <c r="AB1888" s="20"/>
      <c r="AC1888" s="20"/>
      <c r="AD1888" s="20"/>
      <c r="AE1888" s="20"/>
      <c r="AG1888" s="9"/>
      <c r="AH1888" s="9"/>
      <c r="AI1888" s="10"/>
      <c r="AJ1888" s="20"/>
      <c r="AK1888" s="20"/>
      <c r="AL1888" s="20"/>
      <c r="AM1888" s="20"/>
      <c r="AN1888" s="20"/>
      <c r="AO1888" s="20"/>
      <c r="AP1888" s="20"/>
      <c r="AQ1888" s="20"/>
      <c r="AS1888" s="9"/>
      <c r="AT1888" s="9"/>
      <c r="AU1888" s="10"/>
      <c r="AV1888" s="20"/>
      <c r="AW1888" s="20"/>
      <c r="AX1888" s="20"/>
      <c r="AY1888" s="20"/>
      <c r="AZ1888" s="20"/>
      <c r="BA1888" s="20"/>
      <c r="BB1888" s="20"/>
      <c r="BC1888" s="20"/>
      <c r="BE1888" s="20">
        <v>0.64327185792349728</v>
      </c>
      <c r="BF1888" s="9">
        <v>74.099999999999994</v>
      </c>
      <c r="BG1888" s="9">
        <v>72.722268920286808</v>
      </c>
      <c r="BH1888" s="9">
        <v>72.316202185378145</v>
      </c>
      <c r="BI1888" s="9">
        <v>71.355764674446888</v>
      </c>
      <c r="BJ1888" s="9">
        <v>73.465605810608295</v>
      </c>
      <c r="BK1888" s="9">
        <v>72.448467678516224</v>
      </c>
      <c r="BL1888" s="9">
        <v>71.580345221575911</v>
      </c>
      <c r="BM1888" s="9">
        <f ca="1"/>
        <v>71.147420469381998</v>
      </c>
      <c r="BN1888" s="9">
        <v>74.148041174971226</v>
      </c>
    </row>
    <row r="1889" spans="1:66" x14ac:dyDescent="0.25">
      <c r="A1889" s="6">
        <v>55.2</v>
      </c>
      <c r="B1889" s="7" t="b">
        <v>1</v>
      </c>
      <c r="U1889" s="9"/>
      <c r="V1889" s="9"/>
      <c r="W1889" s="10"/>
      <c r="X1889" s="20"/>
      <c r="Y1889" s="20"/>
      <c r="Z1889" s="20"/>
      <c r="AA1889" s="20"/>
      <c r="AB1889" s="20"/>
      <c r="AC1889" s="20"/>
      <c r="AD1889" s="20"/>
      <c r="AE1889" s="20"/>
      <c r="AG1889" s="9"/>
      <c r="AH1889" s="9"/>
      <c r="AI1889" s="10"/>
      <c r="AJ1889" s="20"/>
      <c r="AK1889" s="20"/>
      <c r="AL1889" s="20"/>
      <c r="AM1889" s="20"/>
      <c r="AN1889" s="20"/>
      <c r="AO1889" s="20"/>
      <c r="AP1889" s="20"/>
      <c r="AQ1889" s="20"/>
      <c r="AS1889" s="9"/>
      <c r="AT1889" s="9"/>
      <c r="AU1889" s="10"/>
      <c r="AV1889" s="20"/>
      <c r="AW1889" s="20"/>
      <c r="AX1889" s="20"/>
      <c r="AY1889" s="20"/>
      <c r="AZ1889" s="20"/>
      <c r="BA1889" s="20"/>
      <c r="BB1889" s="20"/>
      <c r="BC1889" s="20"/>
      <c r="BE1889" s="20">
        <v>0.64361338797814205</v>
      </c>
      <c r="BF1889" s="9">
        <v>74.099999999999994</v>
      </c>
      <c r="BG1889" s="9">
        <v>72.730992353333519</v>
      </c>
      <c r="BH1889" s="9">
        <v>72.325943918426873</v>
      </c>
      <c r="BI1889" s="9">
        <v>71.422072085353705</v>
      </c>
      <c r="BJ1889" s="9">
        <v>73.47309660466496</v>
      </c>
      <c r="BK1889" s="9">
        <v>72.457853993007333</v>
      </c>
      <c r="BL1889" s="9">
        <v>71.589723601361925</v>
      </c>
      <c r="BM1889" s="9">
        <f ca="1"/>
        <v>71.154892961160485</v>
      </c>
      <c r="BN1889" s="9">
        <v>74.15705917733564</v>
      </c>
    </row>
    <row r="1890" spans="1:66" x14ac:dyDescent="0.25">
      <c r="A1890" s="6">
        <v>54.5</v>
      </c>
      <c r="B1890" s="7" t="b">
        <v>1</v>
      </c>
      <c r="U1890" s="9"/>
      <c r="V1890" s="9"/>
      <c r="W1890" s="10"/>
      <c r="X1890" s="20"/>
      <c r="Y1890" s="20"/>
      <c r="Z1890" s="20"/>
      <c r="AA1890" s="20"/>
      <c r="AB1890" s="20"/>
      <c r="AC1890" s="20"/>
      <c r="AD1890" s="20"/>
      <c r="AE1890" s="20"/>
      <c r="AG1890" s="9"/>
      <c r="AH1890" s="9"/>
      <c r="AI1890" s="10"/>
      <c r="AJ1890" s="20"/>
      <c r="AK1890" s="20"/>
      <c r="AL1890" s="20"/>
      <c r="AM1890" s="20"/>
      <c r="AN1890" s="20"/>
      <c r="AO1890" s="20"/>
      <c r="AP1890" s="20"/>
      <c r="AQ1890" s="20"/>
      <c r="AS1890" s="9"/>
      <c r="AT1890" s="9"/>
      <c r="AU1890" s="10"/>
      <c r="AV1890" s="20"/>
      <c r="AW1890" s="20"/>
      <c r="AX1890" s="20"/>
      <c r="AY1890" s="20"/>
      <c r="AZ1890" s="20"/>
      <c r="BA1890" s="20"/>
      <c r="BB1890" s="20"/>
      <c r="BC1890" s="20"/>
      <c r="BE1890" s="20">
        <v>0.64395491803278693</v>
      </c>
      <c r="BF1890" s="9">
        <v>74.099999999999994</v>
      </c>
      <c r="BG1890" s="9">
        <v>72.739718728864588</v>
      </c>
      <c r="BH1890" s="9">
        <v>72.335690250416008</v>
      </c>
      <c r="BI1890" s="9">
        <v>71.488443070010348</v>
      </c>
      <c r="BJ1890" s="9">
        <v>73.480588383376556</v>
      </c>
      <c r="BK1890" s="9">
        <v>72.467244281616118</v>
      </c>
      <c r="BL1890" s="9">
        <v>71.599099493183957</v>
      </c>
      <c r="BM1890" s="9">
        <f ca="1"/>
        <v>71.162366894629756</v>
      </c>
      <c r="BN1890" s="9">
        <v>74.166077846289497</v>
      </c>
    </row>
    <row r="1891" spans="1:66" x14ac:dyDescent="0.25">
      <c r="A1891" s="6">
        <v>53.7</v>
      </c>
      <c r="B1891" s="7" t="b">
        <v>1</v>
      </c>
      <c r="U1891" s="9"/>
      <c r="V1891" s="9"/>
      <c r="W1891" s="10"/>
      <c r="X1891" s="20"/>
      <c r="Y1891" s="20"/>
      <c r="Z1891" s="20"/>
      <c r="AA1891" s="20"/>
      <c r="AB1891" s="20"/>
      <c r="AC1891" s="20"/>
      <c r="AD1891" s="20"/>
      <c r="AE1891" s="20"/>
      <c r="AG1891" s="9"/>
      <c r="AH1891" s="9"/>
      <c r="AI1891" s="10"/>
      <c r="AJ1891" s="20"/>
      <c r="AK1891" s="20"/>
      <c r="AL1891" s="20"/>
      <c r="AM1891" s="20"/>
      <c r="AN1891" s="20"/>
      <c r="AO1891" s="20"/>
      <c r="AP1891" s="20"/>
      <c r="AQ1891" s="20"/>
      <c r="AS1891" s="9"/>
      <c r="AT1891" s="9"/>
      <c r="AU1891" s="10"/>
      <c r="AV1891" s="20"/>
      <c r="AW1891" s="20"/>
      <c r="AX1891" s="20"/>
      <c r="AY1891" s="20"/>
      <c r="AZ1891" s="20"/>
      <c r="BA1891" s="20"/>
      <c r="BB1891" s="20"/>
      <c r="BC1891" s="20"/>
      <c r="BE1891" s="20">
        <v>0.64429644808743169</v>
      </c>
      <c r="BF1891" s="9">
        <v>74.099999999999994</v>
      </c>
      <c r="BG1891" s="9">
        <v>72.748448056196821</v>
      </c>
      <c r="BH1891" s="9">
        <v>72.345441193258978</v>
      </c>
      <c r="BI1891" s="9">
        <v>71.554877750439388</v>
      </c>
      <c r="BJ1891" s="9">
        <v>73.488081153574797</v>
      </c>
      <c r="BK1891" s="9">
        <v>72.476638555212702</v>
      </c>
      <c r="BL1891" s="9">
        <v>71.608472899020995</v>
      </c>
      <c r="BM1891" s="9">
        <f ca="1"/>
        <v>71.169842275736357</v>
      </c>
      <c r="BN1891" s="9">
        <v>74.175097187375371</v>
      </c>
    </row>
    <row r="1892" spans="1:66" x14ac:dyDescent="0.25">
      <c r="A1892" s="6">
        <v>52.9</v>
      </c>
      <c r="B1892" s="7" t="b">
        <v>1</v>
      </c>
      <c r="U1892" s="9"/>
      <c r="V1892" s="9"/>
      <c r="W1892" s="10"/>
      <c r="X1892" s="20"/>
      <c r="Y1892" s="20"/>
      <c r="Z1892" s="20"/>
      <c r="AA1892" s="20"/>
      <c r="AB1892" s="20"/>
      <c r="AC1892" s="20"/>
      <c r="AD1892" s="20"/>
      <c r="AE1892" s="20"/>
      <c r="AG1892" s="9"/>
      <c r="AH1892" s="9"/>
      <c r="AI1892" s="10"/>
      <c r="AJ1892" s="20"/>
      <c r="AK1892" s="20"/>
      <c r="AL1892" s="20"/>
      <c r="AM1892" s="20"/>
      <c r="AN1892" s="20"/>
      <c r="AO1892" s="20"/>
      <c r="AP1892" s="20"/>
      <c r="AQ1892" s="20"/>
      <c r="AS1892" s="9"/>
      <c r="AT1892" s="9"/>
      <c r="AU1892" s="10"/>
      <c r="AV1892" s="20"/>
      <c r="AW1892" s="20"/>
      <c r="AX1892" s="20"/>
      <c r="AY1892" s="20"/>
      <c r="AZ1892" s="20"/>
      <c r="BA1892" s="20"/>
      <c r="BB1892" s="20"/>
      <c r="BC1892" s="20"/>
      <c r="BE1892" s="20">
        <v>0.64463797814207646</v>
      </c>
      <c r="BF1892" s="9">
        <v>74.099999999999994</v>
      </c>
      <c r="BG1892" s="9">
        <v>72.757180344666409</v>
      </c>
      <c r="BH1892" s="9">
        <v>72.355196758897151</v>
      </c>
      <c r="BI1892" s="9">
        <v>71.621376249015057</v>
      </c>
      <c r="BJ1892" s="9">
        <v>73.495574922101767</v>
      </c>
      <c r="BK1892" s="9">
        <v>72.486036824691823</v>
      </c>
      <c r="BL1892" s="9">
        <v>71.617843820849487</v>
      </c>
      <c r="BM1892" s="9">
        <f ca="1"/>
        <v>71.177319110436983</v>
      </c>
      <c r="BN1892" s="9">
        <v>74.184117206142929</v>
      </c>
    </row>
    <row r="1893" spans="1:66" x14ac:dyDescent="0.25">
      <c r="A1893" s="6">
        <v>52.1</v>
      </c>
      <c r="B1893" s="7" t="b">
        <v>1</v>
      </c>
      <c r="U1893" s="9"/>
      <c r="V1893" s="9"/>
      <c r="W1893" s="10"/>
      <c r="X1893" s="20"/>
      <c r="Y1893" s="20"/>
      <c r="Z1893" s="20"/>
      <c r="AA1893" s="20"/>
      <c r="AB1893" s="20"/>
      <c r="AC1893" s="20"/>
      <c r="AD1893" s="20"/>
      <c r="AE1893" s="20"/>
      <c r="AG1893" s="9"/>
      <c r="AH1893" s="9"/>
      <c r="AI1893" s="10"/>
      <c r="AJ1893" s="20"/>
      <c r="AK1893" s="20"/>
      <c r="AL1893" s="20"/>
      <c r="AM1893" s="20"/>
      <c r="AN1893" s="20"/>
      <c r="AO1893" s="20"/>
      <c r="AP1893" s="20"/>
      <c r="AQ1893" s="20"/>
      <c r="AS1893" s="9"/>
      <c r="AT1893" s="9"/>
      <c r="AU1893" s="10"/>
      <c r="AV1893" s="20"/>
      <c r="AW1893" s="20"/>
      <c r="AX1893" s="20"/>
      <c r="AY1893" s="20"/>
      <c r="AZ1893" s="20"/>
      <c r="BA1893" s="20"/>
      <c r="BB1893" s="20"/>
      <c r="BC1893" s="20"/>
      <c r="BE1893" s="20">
        <v>0.64497950819672134</v>
      </c>
      <c r="BF1893" s="9">
        <v>74.099999999999994</v>
      </c>
      <c r="BG1893" s="9">
        <v>72.765915603629011</v>
      </c>
      <c r="BH1893" s="9">
        <v>72.364956959300173</v>
      </c>
      <c r="BI1893" s="9">
        <v>71.687938688464612</v>
      </c>
      <c r="BJ1893" s="9">
        <v>73.503069695809984</v>
      </c>
      <c r="BK1893" s="9">
        <v>72.495439100972987</v>
      </c>
      <c r="BL1893" s="9">
        <v>71.627212260643176</v>
      </c>
      <c r="BM1893" s="9">
        <f ca="1"/>
        <v>71.184797404698358</v>
      </c>
      <c r="BN1893" s="9">
        <v>74.193137908148913</v>
      </c>
    </row>
    <row r="1894" spans="1:66" x14ac:dyDescent="0.25">
      <c r="A1894" s="6">
        <v>51.4</v>
      </c>
      <c r="B1894" s="7" t="b">
        <v>1</v>
      </c>
      <c r="U1894" s="9"/>
      <c r="V1894" s="9"/>
      <c r="W1894" s="10"/>
      <c r="X1894" s="20"/>
      <c r="Y1894" s="20"/>
      <c r="Z1894" s="20"/>
      <c r="AA1894" s="20"/>
      <c r="AB1894" s="20"/>
      <c r="AC1894" s="20"/>
      <c r="AD1894" s="20"/>
      <c r="AE1894" s="20"/>
      <c r="AG1894" s="9"/>
      <c r="AH1894" s="9"/>
      <c r="AI1894" s="10"/>
      <c r="AJ1894" s="20"/>
      <c r="AK1894" s="20"/>
      <c r="AL1894" s="20"/>
      <c r="AM1894" s="20"/>
      <c r="AN1894" s="20"/>
      <c r="AO1894" s="20"/>
      <c r="AP1894" s="20"/>
      <c r="AQ1894" s="20"/>
      <c r="AS1894" s="9"/>
      <c r="AT1894" s="9"/>
      <c r="AU1894" s="10"/>
      <c r="AV1894" s="20"/>
      <c r="AW1894" s="20"/>
      <c r="AX1894" s="20"/>
      <c r="AY1894" s="20"/>
      <c r="AZ1894" s="20"/>
      <c r="BA1894" s="20"/>
      <c r="BB1894" s="20"/>
      <c r="BC1894" s="20"/>
      <c r="BE1894" s="20">
        <v>0.64532103825136611</v>
      </c>
      <c r="BF1894" s="9">
        <v>74.099999999999994</v>
      </c>
      <c r="BG1894" s="9">
        <v>72.774653842459799</v>
      </c>
      <c r="BH1894" s="9">
        <v>72.374721806466042</v>
      </c>
      <c r="BI1894" s="9">
        <v>71.754565191869602</v>
      </c>
      <c r="BJ1894" s="9">
        <v>73.510565481562438</v>
      </c>
      <c r="BK1894" s="9">
        <v>72.50484539500053</v>
      </c>
      <c r="BL1894" s="9">
        <v>71.636578220373266</v>
      </c>
      <c r="BM1894" s="9">
        <f ca="1"/>
        <v>71.192277164497497</v>
      </c>
      <c r="BN1894" s="9">
        <v>74.202159298957213</v>
      </c>
    </row>
    <row r="1895" spans="1:66" x14ac:dyDescent="0.25">
      <c r="A1895" s="6">
        <v>56</v>
      </c>
      <c r="B1895" s="7" t="b">
        <v>1</v>
      </c>
      <c r="U1895" s="9"/>
      <c r="V1895" s="9"/>
      <c r="W1895" s="10"/>
      <c r="X1895" s="20"/>
      <c r="Y1895" s="20"/>
      <c r="Z1895" s="20"/>
      <c r="AA1895" s="20"/>
      <c r="AB1895" s="20"/>
      <c r="AC1895" s="20"/>
      <c r="AD1895" s="20"/>
      <c r="AE1895" s="20"/>
      <c r="AG1895" s="9"/>
      <c r="AH1895" s="9"/>
      <c r="AI1895" s="10"/>
      <c r="AJ1895" s="20"/>
      <c r="AK1895" s="20"/>
      <c r="AL1895" s="20"/>
      <c r="AM1895" s="20"/>
      <c r="AN1895" s="20"/>
      <c r="AO1895" s="20"/>
      <c r="AP1895" s="20"/>
      <c r="AQ1895" s="20"/>
      <c r="AS1895" s="9"/>
      <c r="AT1895" s="9"/>
      <c r="AU1895" s="10"/>
      <c r="AV1895" s="20"/>
      <c r="AW1895" s="20"/>
      <c r="AX1895" s="20"/>
      <c r="AY1895" s="20"/>
      <c r="AZ1895" s="20"/>
      <c r="BA1895" s="20"/>
      <c r="BB1895" s="20"/>
      <c r="BC1895" s="20"/>
      <c r="BE1895" s="20">
        <v>0.64566256830601088</v>
      </c>
      <c r="BF1895" s="9">
        <v>74.099999999999994</v>
      </c>
      <c r="BG1895" s="9">
        <v>72.783395070553624</v>
      </c>
      <c r="BH1895" s="9">
        <v>72.384491312421162</v>
      </c>
      <c r="BI1895" s="9">
        <v>71.821255882667359</v>
      </c>
      <c r="BJ1895" s="9">
        <v>73.518062286232663</v>
      </c>
      <c r="BK1895" s="9">
        <v>72.514255717743737</v>
      </c>
      <c r="BL1895" s="9">
        <v>71.645941702008315</v>
      </c>
      <c r="BM1895" s="9">
        <f ca="1"/>
        <v>71.199758395821547</v>
      </c>
      <c r="BN1895" s="9">
        <v>74.211181384138882</v>
      </c>
    </row>
    <row r="1896" spans="1:66" x14ac:dyDescent="0.25">
      <c r="A1896" s="6">
        <v>50</v>
      </c>
      <c r="B1896" s="7" t="b">
        <v>1</v>
      </c>
      <c r="U1896" s="9"/>
      <c r="V1896" s="9"/>
      <c r="W1896" s="10"/>
      <c r="X1896" s="20"/>
      <c r="Y1896" s="20"/>
      <c r="Z1896" s="20"/>
      <c r="AA1896" s="20"/>
      <c r="AB1896" s="20"/>
      <c r="AC1896" s="20"/>
      <c r="AD1896" s="20"/>
      <c r="AE1896" s="20"/>
      <c r="AG1896" s="9"/>
      <c r="AH1896" s="9"/>
      <c r="AI1896" s="10"/>
      <c r="AJ1896" s="20"/>
      <c r="AK1896" s="20"/>
      <c r="AL1896" s="20"/>
      <c r="AM1896" s="20"/>
      <c r="AN1896" s="20"/>
      <c r="AO1896" s="20"/>
      <c r="AP1896" s="20"/>
      <c r="AQ1896" s="20"/>
      <c r="AS1896" s="9"/>
      <c r="AT1896" s="9"/>
      <c r="AU1896" s="10"/>
      <c r="AV1896" s="20"/>
      <c r="AW1896" s="20"/>
      <c r="AX1896" s="20"/>
      <c r="AY1896" s="20"/>
      <c r="AZ1896" s="20"/>
      <c r="BA1896" s="20"/>
      <c r="BB1896" s="20"/>
      <c r="BC1896" s="20"/>
      <c r="BE1896" s="20">
        <v>0.64600409836065575</v>
      </c>
      <c r="BF1896" s="9">
        <v>74.099999999999994</v>
      </c>
      <c r="BG1896" s="9">
        <v>72.792139297325036</v>
      </c>
      <c r="BH1896" s="9">
        <v>72.39426548922053</v>
      </c>
      <c r="BI1896" s="9">
        <v>71.888010884652346</v>
      </c>
      <c r="BJ1896" s="9">
        <v>73.525560116704824</v>
      </c>
      <c r="BK1896" s="9">
        <v>72.523670080196936</v>
      </c>
      <c r="BL1896" s="9">
        <v>71.655302707514267</v>
      </c>
      <c r="BM1896" s="9">
        <f ca="1"/>
        <v>71.207241104668</v>
      </c>
      <c r="BN1896" s="9">
        <v>74.220204169272236</v>
      </c>
    </row>
    <row r="1897" spans="1:66" x14ac:dyDescent="0.25">
      <c r="A1897" s="6">
        <v>54.5</v>
      </c>
      <c r="B1897" s="7" t="b">
        <v>1</v>
      </c>
      <c r="U1897" s="9"/>
      <c r="V1897" s="9"/>
      <c r="W1897" s="10"/>
      <c r="X1897" s="20"/>
      <c r="Y1897" s="20"/>
      <c r="Z1897" s="20"/>
      <c r="AA1897" s="20"/>
      <c r="AB1897" s="20"/>
      <c r="AC1897" s="20"/>
      <c r="AD1897" s="20"/>
      <c r="AE1897" s="20"/>
      <c r="AG1897" s="9"/>
      <c r="AH1897" s="9"/>
      <c r="AI1897" s="10"/>
      <c r="AJ1897" s="20"/>
      <c r="AK1897" s="20"/>
      <c r="AL1897" s="20"/>
      <c r="AM1897" s="20"/>
      <c r="AN1897" s="20"/>
      <c r="AO1897" s="20"/>
      <c r="AP1897" s="20"/>
      <c r="AQ1897" s="20"/>
      <c r="AS1897" s="9"/>
      <c r="AT1897" s="9"/>
      <c r="AU1897" s="10"/>
      <c r="AV1897" s="20"/>
      <c r="AW1897" s="20"/>
      <c r="AX1897" s="20"/>
      <c r="AY1897" s="20"/>
      <c r="AZ1897" s="20"/>
      <c r="BA1897" s="20"/>
      <c r="BB1897" s="20"/>
      <c r="BC1897" s="20"/>
      <c r="BE1897" s="20">
        <v>0.64634562841530052</v>
      </c>
      <c r="BF1897" s="9">
        <v>74.099999999999994</v>
      </c>
      <c r="BG1897" s="9">
        <v>72.800886532208381</v>
      </c>
      <c r="BH1897" s="9">
        <v>72.404044348947707</v>
      </c>
      <c r="BI1897" s="9">
        <v>71.954830321977425</v>
      </c>
      <c r="BJ1897" s="9">
        <v>73.533058979873672</v>
      </c>
      <c r="BK1897" s="9">
        <v>72.533088493379637</v>
      </c>
      <c r="BL1897" s="9">
        <v>71.664661238854507</v>
      </c>
      <c r="BM1897" s="9">
        <f ca="1"/>
        <v>71.214725297044666</v>
      </c>
      <c r="BN1897" s="9">
        <v>74.229227659942794</v>
      </c>
    </row>
    <row r="1898" spans="1:66" x14ac:dyDescent="0.25">
      <c r="A1898" s="6">
        <v>53.6</v>
      </c>
      <c r="B1898" s="7" t="b">
        <v>1</v>
      </c>
      <c r="U1898" s="9"/>
      <c r="V1898" s="9"/>
      <c r="W1898" s="10"/>
      <c r="X1898" s="20"/>
      <c r="Y1898" s="20"/>
      <c r="Z1898" s="20"/>
      <c r="AA1898" s="20"/>
      <c r="AB1898" s="20"/>
      <c r="AC1898" s="20"/>
      <c r="AD1898" s="20"/>
      <c r="AE1898" s="20"/>
      <c r="AG1898" s="9"/>
      <c r="AH1898" s="9"/>
      <c r="AI1898" s="10"/>
      <c r="AJ1898" s="20"/>
      <c r="AK1898" s="20"/>
      <c r="AL1898" s="20"/>
      <c r="AM1898" s="20"/>
      <c r="AN1898" s="20"/>
      <c r="AO1898" s="20"/>
      <c r="AP1898" s="20"/>
      <c r="AQ1898" s="20"/>
      <c r="AS1898" s="9"/>
      <c r="AT1898" s="9"/>
      <c r="AU1898" s="10"/>
      <c r="AV1898" s="20"/>
      <c r="AW1898" s="20"/>
      <c r="AX1898" s="20"/>
      <c r="AY1898" s="20"/>
      <c r="AZ1898" s="20"/>
      <c r="BA1898" s="20"/>
      <c r="BB1898" s="20"/>
      <c r="BC1898" s="20"/>
      <c r="BE1898" s="20">
        <v>0.6466871584699454</v>
      </c>
      <c r="BF1898" s="9">
        <v>74.099999999999994</v>
      </c>
      <c r="BG1898" s="9">
        <v>72.809636784657911</v>
      </c>
      <c r="BH1898" s="9">
        <v>72.413827903715301</v>
      </c>
      <c r="BI1898" s="9">
        <v>72.021714319155379</v>
      </c>
      <c r="BJ1898" s="9">
        <v>73.540558882644703</v>
      </c>
      <c r="BK1898" s="9">
        <v>72.5425109683366</v>
      </c>
      <c r="BL1898" s="9">
        <v>71.67401729798982</v>
      </c>
      <c r="BM1898" s="9">
        <f ca="1"/>
        <v>71.222210978969684</v>
      </c>
      <c r="BN1898" s="9">
        <v>74.238251861743379</v>
      </c>
    </row>
    <row r="1899" spans="1:66" x14ac:dyDescent="0.25">
      <c r="A1899" s="6">
        <v>53.2</v>
      </c>
      <c r="B1899" s="7" t="b">
        <v>1</v>
      </c>
      <c r="U1899" s="9"/>
      <c r="V1899" s="9"/>
      <c r="W1899" s="10"/>
      <c r="X1899" s="20"/>
      <c r="Y1899" s="20"/>
      <c r="Z1899" s="20"/>
      <c r="AA1899" s="20"/>
      <c r="AB1899" s="20"/>
      <c r="AC1899" s="20"/>
      <c r="AD1899" s="20"/>
      <c r="AE1899" s="20"/>
      <c r="AG1899" s="9"/>
      <c r="AH1899" s="9"/>
      <c r="AI1899" s="10"/>
      <c r="AJ1899" s="20"/>
      <c r="AK1899" s="20"/>
      <c r="AL1899" s="20"/>
      <c r="AM1899" s="20"/>
      <c r="AN1899" s="20"/>
      <c r="AO1899" s="20"/>
      <c r="AP1899" s="20"/>
      <c r="AQ1899" s="20"/>
      <c r="AS1899" s="9"/>
      <c r="AT1899" s="9"/>
      <c r="AU1899" s="10"/>
      <c r="AV1899" s="20"/>
      <c r="AW1899" s="20"/>
      <c r="AX1899" s="20"/>
      <c r="AY1899" s="20"/>
      <c r="AZ1899" s="20"/>
      <c r="BA1899" s="20"/>
      <c r="BB1899" s="20"/>
      <c r="BC1899" s="20"/>
      <c r="BE1899" s="20">
        <v>0.64702868852459017</v>
      </c>
      <c r="BF1899" s="9">
        <v>74.099999999999994</v>
      </c>
      <c r="BG1899" s="9">
        <v>72.818390064147849</v>
      </c>
      <c r="BH1899" s="9">
        <v>72.423616165664583</v>
      </c>
      <c r="BI1899" s="9">
        <v>72.088663001060212</v>
      </c>
      <c r="BJ1899" s="9">
        <v>73.548059831934168</v>
      </c>
      <c r="BK1899" s="9">
        <v>72.55193751613794</v>
      </c>
      <c r="BL1899" s="9">
        <v>71.68337088687835</v>
      </c>
      <c r="BM1899" s="9">
        <f ca="1"/>
        <v>71.229698156471656</v>
      </c>
      <c r="BN1899" s="9">
        <v>74.247276780274177</v>
      </c>
    </row>
    <row r="1900" spans="1:66" x14ac:dyDescent="0.25">
      <c r="A1900" s="6">
        <v>52.7</v>
      </c>
      <c r="B1900" s="7" t="b">
        <v>1</v>
      </c>
      <c r="U1900" s="9"/>
      <c r="V1900" s="9"/>
      <c r="W1900" s="10"/>
      <c r="X1900" s="20"/>
      <c r="Y1900" s="20"/>
      <c r="Z1900" s="20"/>
      <c r="AA1900" s="20"/>
      <c r="AB1900" s="20"/>
      <c r="AC1900" s="20"/>
      <c r="AD1900" s="20"/>
      <c r="AE1900" s="20"/>
      <c r="AG1900" s="9"/>
      <c r="AH1900" s="9"/>
      <c r="AI1900" s="10"/>
      <c r="AJ1900" s="20"/>
      <c r="AK1900" s="20"/>
      <c r="AL1900" s="20"/>
      <c r="AM1900" s="20"/>
      <c r="AN1900" s="20"/>
      <c r="AO1900" s="20"/>
      <c r="AP1900" s="20"/>
      <c r="AQ1900" s="20"/>
      <c r="AS1900" s="9"/>
      <c r="AT1900" s="9"/>
      <c r="AU1900" s="10"/>
      <c r="AV1900" s="20"/>
      <c r="AW1900" s="20"/>
      <c r="AX1900" s="20"/>
      <c r="AY1900" s="20"/>
      <c r="AZ1900" s="20"/>
      <c r="BA1900" s="20"/>
      <c r="BB1900" s="20"/>
      <c r="BC1900" s="20"/>
      <c r="BE1900" s="20">
        <v>0.64737021857923494</v>
      </c>
      <c r="BF1900" s="9">
        <v>74.099999999999994</v>
      </c>
      <c r="BG1900" s="9">
        <v>72.827146380172493</v>
      </c>
      <c r="BH1900" s="9">
        <v>72.433409146965985</v>
      </c>
      <c r="BI1900" s="9">
        <v>72.155676492928592</v>
      </c>
      <c r="BJ1900" s="9">
        <v>73.55556183466912</v>
      </c>
      <c r="BK1900" s="9">
        <v>72.561368147879307</v>
      </c>
      <c r="BL1900" s="9">
        <v>71.692722007475709</v>
      </c>
      <c r="BM1900" s="9">
        <f ca="1"/>
        <v>71.237186835589611</v>
      </c>
      <c r="BN1900" s="9">
        <v>74.256302421142664</v>
      </c>
    </row>
    <row r="1901" spans="1:66" x14ac:dyDescent="0.25">
      <c r="A1901" s="6">
        <v>52.3</v>
      </c>
      <c r="B1901" s="7" t="b">
        <v>1</v>
      </c>
      <c r="U1901" s="9"/>
      <c r="V1901" s="9"/>
      <c r="W1901" s="10"/>
      <c r="X1901" s="20"/>
      <c r="Y1901" s="20"/>
      <c r="Z1901" s="20"/>
      <c r="AA1901" s="20"/>
      <c r="AB1901" s="20"/>
      <c r="AC1901" s="20"/>
      <c r="AD1901" s="20"/>
      <c r="AE1901" s="20"/>
      <c r="AG1901" s="9"/>
      <c r="AH1901" s="9"/>
      <c r="AI1901" s="10"/>
      <c r="AJ1901" s="20"/>
      <c r="AK1901" s="20"/>
      <c r="AL1901" s="20"/>
      <c r="AM1901" s="20"/>
      <c r="AN1901" s="20"/>
      <c r="AO1901" s="20"/>
      <c r="AP1901" s="20"/>
      <c r="AQ1901" s="20"/>
      <c r="AS1901" s="9"/>
      <c r="AT1901" s="9"/>
      <c r="AU1901" s="10"/>
      <c r="AV1901" s="20"/>
      <c r="AW1901" s="20"/>
      <c r="AX1901" s="20"/>
      <c r="AY1901" s="20"/>
      <c r="AZ1901" s="20"/>
      <c r="BA1901" s="20"/>
      <c r="BB1901" s="20"/>
      <c r="BC1901" s="20"/>
      <c r="BE1901" s="20">
        <v>0.64771174863387981</v>
      </c>
      <c r="BF1901" s="9">
        <v>74.099999999999994</v>
      </c>
      <c r="BG1901" s="9">
        <v>72.835905742246283</v>
      </c>
      <c r="BH1901" s="9">
        <v>72.443206859819085</v>
      </c>
      <c r="BI1901" s="9">
        <v>72.222754920361297</v>
      </c>
      <c r="BJ1901" s="9">
        <v>73.563064897787513</v>
      </c>
      <c r="BK1901" s="9">
        <v>72.570802874681846</v>
      </c>
      <c r="BL1901" s="9">
        <v>71.702070661734922</v>
      </c>
      <c r="BM1901" s="9">
        <f ca="1"/>
        <v>71.244677022373153</v>
      </c>
      <c r="BN1901" s="9">
        <v>74.265328789963831</v>
      </c>
    </row>
    <row r="1902" spans="1:66" x14ac:dyDescent="0.25">
      <c r="A1902" s="6">
        <v>52</v>
      </c>
      <c r="B1902" s="7" t="b">
        <v>1</v>
      </c>
      <c r="U1902" s="9"/>
      <c r="V1902" s="9"/>
      <c r="W1902" s="10"/>
      <c r="X1902" s="20"/>
      <c r="Y1902" s="20"/>
      <c r="Z1902" s="20"/>
      <c r="AA1902" s="20"/>
      <c r="AB1902" s="20"/>
      <c r="AC1902" s="20"/>
      <c r="AD1902" s="20"/>
      <c r="AE1902" s="20"/>
      <c r="AG1902" s="9"/>
      <c r="AH1902" s="9"/>
      <c r="AI1902" s="10"/>
      <c r="AJ1902" s="20"/>
      <c r="AK1902" s="20"/>
      <c r="AL1902" s="20"/>
      <c r="AM1902" s="20"/>
      <c r="AN1902" s="20"/>
      <c r="AO1902" s="20"/>
      <c r="AP1902" s="20"/>
      <c r="AQ1902" s="20"/>
      <c r="AS1902" s="9"/>
      <c r="AT1902" s="9"/>
      <c r="AU1902" s="10"/>
      <c r="AV1902" s="20"/>
      <c r="AW1902" s="20"/>
      <c r="AX1902" s="20"/>
      <c r="AY1902" s="20"/>
      <c r="AZ1902" s="20"/>
      <c r="BA1902" s="20"/>
      <c r="BB1902" s="20"/>
      <c r="BC1902" s="20"/>
      <c r="BE1902" s="20">
        <v>0.64805327868852458</v>
      </c>
      <c r="BF1902" s="9">
        <v>74.099999999999994</v>
      </c>
      <c r="BG1902" s="9">
        <v>72.844668159903904</v>
      </c>
      <c r="BH1902" s="9">
        <v>72.453009316452793</v>
      </c>
      <c r="BI1902" s="9">
        <v>72.289898409324465</v>
      </c>
      <c r="BJ1902" s="9">
        <v>73.570569028238197</v>
      </c>
      <c r="BK1902" s="9">
        <v>72.580241707692466</v>
      </c>
      <c r="BL1902" s="9">
        <v>71.71141685160643</v>
      </c>
      <c r="BM1902" s="9">
        <f ca="1"/>
        <v>71.252168722882388</v>
      </c>
      <c r="BN1902" s="9">
        <v>74.274355892359992</v>
      </c>
    </row>
    <row r="1903" spans="1:66" x14ac:dyDescent="0.25">
      <c r="A1903" s="6">
        <v>51.6</v>
      </c>
      <c r="B1903" s="7" t="b">
        <v>1</v>
      </c>
      <c r="U1903" s="9"/>
      <c r="V1903" s="9"/>
      <c r="W1903" s="10"/>
      <c r="X1903" s="20"/>
      <c r="Y1903" s="20"/>
      <c r="Z1903" s="20"/>
      <c r="AA1903" s="20"/>
      <c r="AB1903" s="20"/>
      <c r="AC1903" s="20"/>
      <c r="AD1903" s="20"/>
      <c r="AE1903" s="20"/>
      <c r="AG1903" s="9"/>
      <c r="AH1903" s="9"/>
      <c r="AI1903" s="10"/>
      <c r="AJ1903" s="20"/>
      <c r="AK1903" s="20"/>
      <c r="AL1903" s="20"/>
      <c r="AM1903" s="20"/>
      <c r="AN1903" s="20"/>
      <c r="AO1903" s="20"/>
      <c r="AP1903" s="20"/>
      <c r="AQ1903" s="20"/>
      <c r="AS1903" s="9"/>
      <c r="AT1903" s="9"/>
      <c r="AU1903" s="10"/>
      <c r="AV1903" s="20"/>
      <c r="AW1903" s="20"/>
      <c r="AX1903" s="20"/>
      <c r="AY1903" s="20"/>
      <c r="AZ1903" s="20"/>
      <c r="BA1903" s="20"/>
      <c r="BB1903" s="20"/>
      <c r="BC1903" s="20"/>
      <c r="BE1903" s="20">
        <v>0.64839480874316935</v>
      </c>
      <c r="BF1903" s="9">
        <v>74.099999999999994</v>
      </c>
      <c r="BG1903" s="9">
        <v>72.853433642700381</v>
      </c>
      <c r="BH1903" s="9">
        <v>72.462816529125291</v>
      </c>
      <c r="BI1903" s="9">
        <v>72.357107086151231</v>
      </c>
      <c r="BJ1903" s="9">
        <v>73.578074232981038</v>
      </c>
      <c r="BK1903" s="9">
        <v>72.58968465808384</v>
      </c>
      <c r="BL1903" s="9">
        <v>71.720760579038114</v>
      </c>
      <c r="BM1903" s="9">
        <f ca="1"/>
        <v>71.25966194318805</v>
      </c>
      <c r="BN1903" s="9">
        <v>74.283383733961031</v>
      </c>
    </row>
    <row r="1904" spans="1:66" x14ac:dyDescent="0.25">
      <c r="A1904" s="6">
        <v>59</v>
      </c>
      <c r="B1904" s="7" t="b">
        <v>1</v>
      </c>
      <c r="U1904" s="9"/>
      <c r="V1904" s="9"/>
      <c r="W1904" s="10"/>
      <c r="X1904" s="20"/>
      <c r="Y1904" s="20"/>
      <c r="Z1904" s="20"/>
      <c r="AA1904" s="20"/>
      <c r="AB1904" s="20"/>
      <c r="AC1904" s="20"/>
      <c r="AD1904" s="20"/>
      <c r="AE1904" s="20"/>
      <c r="AG1904" s="9"/>
      <c r="AH1904" s="9"/>
      <c r="AI1904" s="10"/>
      <c r="AJ1904" s="20"/>
      <c r="AK1904" s="20"/>
      <c r="AL1904" s="20"/>
      <c r="AM1904" s="20"/>
      <c r="AN1904" s="20"/>
      <c r="AO1904" s="20"/>
      <c r="AP1904" s="20"/>
      <c r="AQ1904" s="20"/>
      <c r="AS1904" s="9"/>
      <c r="AT1904" s="9"/>
      <c r="AU1904" s="10"/>
      <c r="AV1904" s="20"/>
      <c r="AW1904" s="20"/>
      <c r="AX1904" s="20"/>
      <c r="AY1904" s="20"/>
      <c r="AZ1904" s="20"/>
      <c r="BA1904" s="20"/>
      <c r="BB1904" s="20"/>
      <c r="BC1904" s="20"/>
      <c r="BE1904" s="20">
        <v>0.64873633879781423</v>
      </c>
      <c r="BF1904" s="9">
        <v>74.099999999999994</v>
      </c>
      <c r="BG1904" s="9">
        <v>72.862202200211129</v>
      </c>
      <c r="BH1904" s="9">
        <v>72.472628510124395</v>
      </c>
      <c r="BI1904" s="9">
        <v>72.424381077543046</v>
      </c>
      <c r="BJ1904" s="9">
        <v>73.585580518986916</v>
      </c>
      <c r="BK1904" s="9">
        <v>72.599131737054549</v>
      </c>
      <c r="BL1904" s="9">
        <v>71.730101845975298</v>
      </c>
      <c r="BM1904" s="9">
        <f ca="1"/>
        <v>71.267156689371532</v>
      </c>
      <c r="BN1904" s="9">
        <v>74.292412320404338</v>
      </c>
    </row>
    <row r="1905" spans="1:66" x14ac:dyDescent="0.25">
      <c r="A1905" s="6">
        <v>55</v>
      </c>
      <c r="B1905" s="7" t="b">
        <v>1</v>
      </c>
      <c r="U1905" s="9"/>
      <c r="V1905" s="9"/>
      <c r="W1905" s="10"/>
      <c r="X1905" s="20"/>
      <c r="Y1905" s="20"/>
      <c r="Z1905" s="20"/>
      <c r="AA1905" s="20"/>
      <c r="AB1905" s="20"/>
      <c r="AC1905" s="20"/>
      <c r="AD1905" s="20"/>
      <c r="AE1905" s="20"/>
      <c r="AG1905" s="9"/>
      <c r="AH1905" s="9"/>
      <c r="AI1905" s="10"/>
      <c r="AJ1905" s="20"/>
      <c r="AK1905" s="20"/>
      <c r="AL1905" s="20"/>
      <c r="AM1905" s="20"/>
      <c r="AN1905" s="20"/>
      <c r="AO1905" s="20"/>
      <c r="AP1905" s="20"/>
      <c r="AQ1905" s="20"/>
      <c r="AS1905" s="9"/>
      <c r="AT1905" s="9"/>
      <c r="AU1905" s="10"/>
      <c r="AV1905" s="20"/>
      <c r="AW1905" s="20"/>
      <c r="AX1905" s="20"/>
      <c r="AY1905" s="20"/>
      <c r="AZ1905" s="20"/>
      <c r="BA1905" s="20"/>
      <c r="BB1905" s="20"/>
      <c r="BC1905" s="20"/>
      <c r="BE1905" s="20">
        <v>0.64907786885245899</v>
      </c>
      <c r="BF1905" s="9">
        <v>74.099999999999994</v>
      </c>
      <c r="BG1905" s="9">
        <v>72.870973842032114</v>
      </c>
      <c r="BH1905" s="9">
        <v>72.482445271767546</v>
      </c>
      <c r="BI1905" s="9">
        <v>72.491720510571028</v>
      </c>
      <c r="BJ1905" s="9">
        <v>73.59308789323785</v>
      </c>
      <c r="BK1905" s="9">
        <v>72.608582955829206</v>
      </c>
      <c r="BL1905" s="9">
        <v>71.739440654360706</v>
      </c>
      <c r="BM1905" s="9">
        <f ca="1"/>
        <v>71.274652967524972</v>
      </c>
      <c r="BN1905" s="9">
        <v>74.301441657334806</v>
      </c>
    </row>
    <row r="1906" spans="1:66" x14ac:dyDescent="0.25">
      <c r="A1906" s="6">
        <v>49.8</v>
      </c>
      <c r="B1906" s="7" t="b">
        <v>1</v>
      </c>
      <c r="U1906" s="9"/>
      <c r="V1906" s="9"/>
      <c r="W1906" s="10"/>
      <c r="X1906" s="20"/>
      <c r="Y1906" s="20"/>
      <c r="Z1906" s="20"/>
      <c r="AA1906" s="20"/>
      <c r="AB1906" s="20"/>
      <c r="AC1906" s="20"/>
      <c r="AD1906" s="20"/>
      <c r="AE1906" s="20"/>
      <c r="AG1906" s="9"/>
      <c r="AH1906" s="9"/>
      <c r="AI1906" s="10"/>
      <c r="AJ1906" s="20"/>
      <c r="AK1906" s="20"/>
      <c r="AL1906" s="20"/>
      <c r="AM1906" s="20"/>
      <c r="AN1906" s="20"/>
      <c r="AO1906" s="20"/>
      <c r="AP1906" s="20"/>
      <c r="AQ1906" s="20"/>
      <c r="AS1906" s="9"/>
      <c r="AT1906" s="9"/>
      <c r="AU1906" s="10"/>
      <c r="AV1906" s="20"/>
      <c r="AW1906" s="20"/>
      <c r="AX1906" s="20"/>
      <c r="AY1906" s="20"/>
      <c r="AZ1906" s="20"/>
      <c r="BA1906" s="20"/>
      <c r="BB1906" s="20"/>
      <c r="BC1906" s="20"/>
      <c r="BE1906" s="20">
        <v>0.64941939890710387</v>
      </c>
      <c r="BF1906" s="9">
        <v>74.099999999999994</v>
      </c>
      <c r="BG1906" s="9">
        <v>72.87974857777985</v>
      </c>
      <c r="BH1906" s="9">
        <v>72.492266826401917</v>
      </c>
      <c r="BI1906" s="9">
        <v>72.559125512677554</v>
      </c>
      <c r="BJ1906" s="9">
        <v>73.600596362726975</v>
      </c>
      <c r="BK1906" s="9">
        <v>72.618038325658546</v>
      </c>
      <c r="BL1906" s="9">
        <v>71.74877700613456</v>
      </c>
      <c r="BM1906" s="9">
        <f ca="1"/>
        <v>71.282150783751234</v>
      </c>
      <c r="BN1906" s="9">
        <v>74.310471750405043</v>
      </c>
    </row>
    <row r="1907" spans="1:66" x14ac:dyDescent="0.25">
      <c r="A1907" s="6">
        <v>49.2</v>
      </c>
      <c r="B1907" s="7" t="b">
        <v>1</v>
      </c>
      <c r="U1907" s="9"/>
      <c r="V1907" s="9"/>
      <c r="W1907" s="10"/>
      <c r="X1907" s="20"/>
      <c r="Y1907" s="20"/>
      <c r="Z1907" s="20"/>
      <c r="AA1907" s="20"/>
      <c r="AB1907" s="20"/>
      <c r="AC1907" s="20"/>
      <c r="AD1907" s="20"/>
      <c r="AE1907" s="20"/>
      <c r="AG1907" s="9"/>
      <c r="AH1907" s="9"/>
      <c r="AI1907" s="10"/>
      <c r="AJ1907" s="20"/>
      <c r="AK1907" s="20"/>
      <c r="AL1907" s="20"/>
      <c r="AM1907" s="20"/>
      <c r="AN1907" s="20"/>
      <c r="AO1907" s="20"/>
      <c r="AP1907" s="20"/>
      <c r="AQ1907" s="20"/>
      <c r="AS1907" s="9"/>
      <c r="AT1907" s="9"/>
      <c r="AU1907" s="10"/>
      <c r="AV1907" s="20"/>
      <c r="AW1907" s="20"/>
      <c r="AX1907" s="20"/>
      <c r="AY1907" s="20"/>
      <c r="AZ1907" s="20"/>
      <c r="BA1907" s="20"/>
      <c r="BB1907" s="20"/>
      <c r="BC1907" s="20"/>
      <c r="BE1907" s="20">
        <v>0.64976092896174864</v>
      </c>
      <c r="BF1907" s="9">
        <v>74.099999999999994</v>
      </c>
      <c r="BG1907" s="9">
        <v>72.888526417091583</v>
      </c>
      <c r="BH1907" s="9">
        <v>72.502093186404664</v>
      </c>
      <c r="BI1907" s="9">
        <v>72.626596211677622</v>
      </c>
      <c r="BJ1907" s="9">
        <v>73.608105934458663</v>
      </c>
      <c r="BK1907" s="9">
        <v>72.627497857819534</v>
      </c>
      <c r="BL1907" s="9">
        <v>71.758110903234467</v>
      </c>
      <c r="BM1907" s="9">
        <f ca="1"/>
        <v>71.289650144163957</v>
      </c>
      <c r="BN1907" s="9">
        <v>74.319502605275147</v>
      </c>
    </row>
    <row r="1908" spans="1:66" x14ac:dyDescent="0.25">
      <c r="A1908" s="6">
        <v>48.5</v>
      </c>
      <c r="B1908" s="7" t="b">
        <v>1</v>
      </c>
      <c r="U1908" s="9"/>
      <c r="V1908" s="9"/>
      <c r="W1908" s="10"/>
      <c r="X1908" s="20"/>
      <c r="Y1908" s="20"/>
      <c r="Z1908" s="20"/>
      <c r="AA1908" s="20"/>
      <c r="AB1908" s="20"/>
      <c r="AC1908" s="20"/>
      <c r="AD1908" s="20"/>
      <c r="AE1908" s="20"/>
      <c r="AG1908" s="9"/>
      <c r="AH1908" s="9"/>
      <c r="AI1908" s="10"/>
      <c r="AJ1908" s="20"/>
      <c r="AK1908" s="20"/>
      <c r="AL1908" s="20"/>
      <c r="AM1908" s="20"/>
      <c r="AN1908" s="20"/>
      <c r="AO1908" s="20"/>
      <c r="AP1908" s="20"/>
      <c r="AQ1908" s="20"/>
      <c r="AS1908" s="9"/>
      <c r="AT1908" s="9"/>
      <c r="AU1908" s="10"/>
      <c r="AV1908" s="20"/>
      <c r="AW1908" s="20"/>
      <c r="AX1908" s="20"/>
      <c r="AY1908" s="20"/>
      <c r="AZ1908" s="20"/>
      <c r="BA1908" s="20"/>
      <c r="BB1908" s="20"/>
      <c r="BC1908" s="20"/>
      <c r="BE1908" s="20">
        <v>0.65010245901639341</v>
      </c>
      <c r="BF1908" s="9">
        <v>74.2</v>
      </c>
      <c r="BG1908" s="9">
        <v>72.897307369625295</v>
      </c>
      <c r="BH1908" s="9">
        <v>72.511924364182804</v>
      </c>
      <c r="BI1908" s="9">
        <v>72.694132735760292</v>
      </c>
      <c r="BJ1908" s="9">
        <v>73.615616615448587</v>
      </c>
      <c r="BK1908" s="9">
        <v>72.636961563615472</v>
      </c>
      <c r="BL1908" s="9">
        <v>71.767442347595576</v>
      </c>
      <c r="BM1908" s="9">
        <f ca="1"/>
        <v>71.297151054887721</v>
      </c>
      <c r="BN1908" s="9">
        <v>74.328534227613019</v>
      </c>
    </row>
    <row r="1909" spans="1:66" x14ac:dyDescent="0.25">
      <c r="A1909" s="6">
        <v>48.1</v>
      </c>
      <c r="B1909" s="7" t="b">
        <v>1</v>
      </c>
      <c r="U1909" s="9"/>
      <c r="V1909" s="9"/>
      <c r="W1909" s="10"/>
      <c r="X1909" s="20"/>
      <c r="Y1909" s="20"/>
      <c r="Z1909" s="20"/>
      <c r="AA1909" s="20"/>
      <c r="AB1909" s="20"/>
      <c r="AC1909" s="20"/>
      <c r="AD1909" s="20"/>
      <c r="AE1909" s="20"/>
      <c r="AG1909" s="9"/>
      <c r="AH1909" s="9"/>
      <c r="AI1909" s="10"/>
      <c r="AJ1909" s="20"/>
      <c r="AK1909" s="20"/>
      <c r="AL1909" s="20"/>
      <c r="AM1909" s="20"/>
      <c r="AN1909" s="20"/>
      <c r="AO1909" s="20"/>
      <c r="AP1909" s="20"/>
      <c r="AQ1909" s="20"/>
      <c r="AS1909" s="9"/>
      <c r="AT1909" s="9"/>
      <c r="AU1909" s="10"/>
      <c r="AV1909" s="20"/>
      <c r="AW1909" s="20"/>
      <c r="AX1909" s="20"/>
      <c r="AY1909" s="20"/>
      <c r="AZ1909" s="20"/>
      <c r="BA1909" s="20"/>
      <c r="BB1909" s="20"/>
      <c r="BC1909" s="20"/>
      <c r="BE1909" s="20">
        <v>0.65044398907103829</v>
      </c>
      <c r="BF1909" s="9">
        <v>74.2</v>
      </c>
      <c r="BG1909" s="9">
        <v>72.906091445059872</v>
      </c>
      <c r="BH1909" s="9">
        <v>72.521760372173645</v>
      </c>
      <c r="BI1909" s="9">
        <v>72.761735213490297</v>
      </c>
      <c r="BJ1909" s="9">
        <v>73.623128412723702</v>
      </c>
      <c r="BK1909" s="9">
        <v>72.646429454376147</v>
      </c>
      <c r="BL1909" s="9">
        <v>71.776771341150422</v>
      </c>
      <c r="BM1909" s="9">
        <f ca="1"/>
        <v>71.304653522057905</v>
      </c>
      <c r="BN1909" s="9">
        <v>74.337566623094233</v>
      </c>
    </row>
    <row r="1910" spans="1:66" x14ac:dyDescent="0.25">
      <c r="A1910" s="6">
        <v>47.7</v>
      </c>
      <c r="B1910" s="7" t="b">
        <v>1</v>
      </c>
      <c r="U1910" s="9"/>
      <c r="V1910" s="9"/>
      <c r="W1910" s="10"/>
      <c r="X1910" s="20"/>
      <c r="Y1910" s="20"/>
      <c r="Z1910" s="20"/>
      <c r="AA1910" s="20"/>
      <c r="AB1910" s="20"/>
      <c r="AC1910" s="20"/>
      <c r="AD1910" s="20"/>
      <c r="AE1910" s="20"/>
      <c r="AG1910" s="9"/>
      <c r="AH1910" s="9"/>
      <c r="AI1910" s="10"/>
      <c r="AJ1910" s="20"/>
      <c r="AK1910" s="20"/>
      <c r="AL1910" s="20"/>
      <c r="AM1910" s="20"/>
      <c r="AN1910" s="20"/>
      <c r="AO1910" s="20"/>
      <c r="AP1910" s="20"/>
      <c r="AQ1910" s="20"/>
      <c r="AS1910" s="9"/>
      <c r="AT1910" s="9"/>
      <c r="AU1910" s="10"/>
      <c r="AV1910" s="20"/>
      <c r="AW1910" s="20"/>
      <c r="AX1910" s="20"/>
      <c r="AY1910" s="20"/>
      <c r="AZ1910" s="20"/>
      <c r="BA1910" s="20"/>
      <c r="BB1910" s="20"/>
      <c r="BC1910" s="20"/>
      <c r="BE1910" s="20">
        <v>0.65078551912568305</v>
      </c>
      <c r="BF1910" s="9">
        <v>74.2</v>
      </c>
      <c r="BG1910" s="9">
        <v>72.914878653095144</v>
      </c>
      <c r="BH1910" s="9">
        <v>72.531601222844685</v>
      </c>
      <c r="BI1910" s="9">
        <v>72.82940377380919</v>
      </c>
      <c r="BJ1910" s="9">
        <v>73.630641333322401</v>
      </c>
      <c r="BK1910" s="9">
        <v>72.655901541457879</v>
      </c>
      <c r="BL1910" s="9">
        <v>71.786097885829022</v>
      </c>
      <c r="BM1910" s="9">
        <f ca="1"/>
        <v>71.312157551820931</v>
      </c>
      <c r="BN1910" s="9">
        <v>74.346599797402092</v>
      </c>
    </row>
    <row r="1911" spans="1:66" x14ac:dyDescent="0.25">
      <c r="A1911" s="6">
        <v>47.4</v>
      </c>
      <c r="B1911" s="7" t="b">
        <v>1</v>
      </c>
      <c r="U1911" s="9"/>
      <c r="V1911" s="9"/>
      <c r="W1911" s="10"/>
      <c r="X1911" s="20"/>
      <c r="Y1911" s="20"/>
      <c r="Z1911" s="20"/>
      <c r="AA1911" s="20"/>
      <c r="AB1911" s="20"/>
      <c r="AC1911" s="20"/>
      <c r="AD1911" s="20"/>
      <c r="AE1911" s="20"/>
      <c r="AG1911" s="9"/>
      <c r="AH1911" s="9"/>
      <c r="AI1911" s="10"/>
      <c r="AJ1911" s="20"/>
      <c r="AK1911" s="20"/>
      <c r="AL1911" s="20"/>
      <c r="AM1911" s="20"/>
      <c r="AN1911" s="20"/>
      <c r="AO1911" s="20"/>
      <c r="AP1911" s="20"/>
      <c r="AQ1911" s="20"/>
      <c r="AS1911" s="9"/>
      <c r="AT1911" s="9"/>
      <c r="AU1911" s="10"/>
      <c r="AV1911" s="20"/>
      <c r="AW1911" s="20"/>
      <c r="AX1911" s="20"/>
      <c r="AY1911" s="20"/>
      <c r="AZ1911" s="20"/>
      <c r="BA1911" s="20"/>
      <c r="BB1911" s="20"/>
      <c r="BC1911" s="20"/>
      <c r="BE1911" s="20">
        <v>0.65112704918032782</v>
      </c>
      <c r="BF1911" s="9">
        <v>74.2</v>
      </c>
      <c r="BG1911" s="9">
        <v>72.923669003451963</v>
      </c>
      <c r="BH1911" s="9">
        <v>72.541446928693858</v>
      </c>
      <c r="BI1911" s="9">
        <v>72.897138546037212</v>
      </c>
      <c r="BJ1911" s="9">
        <v>73.638155384294464</v>
      </c>
      <c r="BK1911" s="9">
        <v>72.665377836243692</v>
      </c>
      <c r="BL1911" s="9">
        <v>71.795421983558867</v>
      </c>
      <c r="BM1911" s="9">
        <f ca="1"/>
        <v>71.319663150334222</v>
      </c>
      <c r="BN1911" s="9">
        <v>74.355633756227718</v>
      </c>
    </row>
    <row r="1912" spans="1:66" x14ac:dyDescent="0.25">
      <c r="A1912" s="6">
        <v>47.1</v>
      </c>
      <c r="B1912" s="7" t="b">
        <v>1</v>
      </c>
      <c r="U1912" s="9"/>
      <c r="V1912" s="9"/>
      <c r="W1912" s="10"/>
      <c r="X1912" s="20"/>
      <c r="Y1912" s="20"/>
      <c r="Z1912" s="20"/>
      <c r="AA1912" s="20"/>
      <c r="AB1912" s="20"/>
      <c r="AC1912" s="20"/>
      <c r="AD1912" s="20"/>
      <c r="AE1912" s="20"/>
      <c r="AG1912" s="9"/>
      <c r="AH1912" s="9"/>
      <c r="AI1912" s="10"/>
      <c r="AJ1912" s="20"/>
      <c r="AK1912" s="20"/>
      <c r="AL1912" s="20"/>
      <c r="AM1912" s="20"/>
      <c r="AN1912" s="20"/>
      <c r="AO1912" s="20"/>
      <c r="AP1912" s="20"/>
      <c r="AQ1912" s="20"/>
      <c r="AS1912" s="9"/>
      <c r="AT1912" s="9"/>
      <c r="AU1912" s="10"/>
      <c r="AV1912" s="20"/>
      <c r="AW1912" s="20"/>
      <c r="AX1912" s="20"/>
      <c r="AY1912" s="20"/>
      <c r="AZ1912" s="20"/>
      <c r="BA1912" s="20"/>
      <c r="BB1912" s="20"/>
      <c r="BC1912" s="20"/>
      <c r="BE1912" s="20">
        <v>0.6514685792349727</v>
      </c>
      <c r="BF1912" s="9">
        <v>74.2</v>
      </c>
      <c r="BG1912" s="9">
        <v>72.932462505872365</v>
      </c>
      <c r="BH1912" s="9">
        <v>72.551297502249611</v>
      </c>
      <c r="BI1912" s="9">
        <v>72.964939659874531</v>
      </c>
      <c r="BJ1912" s="9">
        <v>73.645670572701249</v>
      </c>
      <c r="BK1912" s="9">
        <v>72.67485835014341</v>
      </c>
      <c r="BL1912" s="9">
        <v>71.804743636264931</v>
      </c>
      <c r="BM1912" s="9">
        <f ca="1"/>
        <v>71.327170323766168</v>
      </c>
      <c r="BN1912" s="9">
        <v>74.364668505270089</v>
      </c>
    </row>
    <row r="1913" spans="1:66" x14ac:dyDescent="0.25">
      <c r="A1913" s="6" t="str">
        <v/>
      </c>
      <c r="B1913" s="7" t="b">
        <v>0</v>
      </c>
      <c r="U1913" s="9"/>
      <c r="V1913" s="9"/>
      <c r="W1913" s="10"/>
      <c r="X1913" s="20"/>
      <c r="Y1913" s="20"/>
      <c r="Z1913" s="20"/>
      <c r="AA1913" s="20"/>
      <c r="AB1913" s="20"/>
      <c r="AC1913" s="20"/>
      <c r="AD1913" s="20"/>
      <c r="AE1913" s="20"/>
      <c r="AG1913" s="9"/>
      <c r="AH1913" s="9"/>
      <c r="AI1913" s="10"/>
      <c r="AJ1913" s="20"/>
      <c r="AK1913" s="20"/>
      <c r="AL1913" s="20"/>
      <c r="AM1913" s="20"/>
      <c r="AN1913" s="20"/>
      <c r="AO1913" s="20"/>
      <c r="AP1913" s="20"/>
      <c r="AQ1913" s="20"/>
      <c r="AS1913" s="9"/>
      <c r="AT1913" s="9"/>
      <c r="AU1913" s="10"/>
      <c r="AV1913" s="20"/>
      <c r="AW1913" s="20"/>
      <c r="AX1913" s="20"/>
      <c r="AY1913" s="20"/>
      <c r="AZ1913" s="20"/>
      <c r="BA1913" s="20"/>
      <c r="BB1913" s="20"/>
      <c r="BC1913" s="20"/>
      <c r="BE1913" s="20">
        <v>0.65181010928961747</v>
      </c>
      <c r="BF1913" s="9">
        <v>74.2</v>
      </c>
      <c r="BG1913" s="9">
        <v>72.941259170119622</v>
      </c>
      <c r="BH1913" s="9">
        <v>72.561152956070927</v>
      </c>
      <c r="BI1913" s="9">
        <v>73.03280724540268</v>
      </c>
      <c r="BJ1913" s="9">
        <v>73.653186905615627</v>
      </c>
      <c r="BK1913" s="9">
        <v>72.684343094593729</v>
      </c>
      <c r="BL1913" s="9">
        <v>71.814062845869657</v>
      </c>
      <c r="BM1913" s="9">
        <f ca="1"/>
        <v>71.334679078296361</v>
      </c>
      <c r="BN1913" s="9">
        <v>74.373704050236057</v>
      </c>
    </row>
    <row r="1914" spans="1:66" x14ac:dyDescent="0.25">
      <c r="A1914" s="6">
        <v>81.8</v>
      </c>
      <c r="B1914" s="7" t="b">
        <v>1</v>
      </c>
      <c r="U1914" s="9"/>
      <c r="V1914" s="9"/>
      <c r="W1914" s="10"/>
      <c r="X1914" s="20"/>
      <c r="Y1914" s="20"/>
      <c r="Z1914" s="20"/>
      <c r="AA1914" s="20"/>
      <c r="AB1914" s="20"/>
      <c r="AC1914" s="20"/>
      <c r="AD1914" s="20"/>
      <c r="AE1914" s="20"/>
      <c r="AG1914" s="9"/>
      <c r="AH1914" s="9"/>
      <c r="AI1914" s="10"/>
      <c r="AJ1914" s="20"/>
      <c r="AK1914" s="20"/>
      <c r="AL1914" s="20"/>
      <c r="AM1914" s="20"/>
      <c r="AN1914" s="20"/>
      <c r="AO1914" s="20"/>
      <c r="AP1914" s="20"/>
      <c r="AQ1914" s="20"/>
      <c r="AS1914" s="9"/>
      <c r="AT1914" s="9"/>
      <c r="AU1914" s="10"/>
      <c r="AV1914" s="20"/>
      <c r="AW1914" s="20"/>
      <c r="AX1914" s="20"/>
      <c r="AY1914" s="20"/>
      <c r="AZ1914" s="20"/>
      <c r="BA1914" s="20"/>
      <c r="BB1914" s="20"/>
      <c r="BC1914" s="20"/>
      <c r="BE1914" s="20">
        <v>0.65215163934426235</v>
      </c>
      <c r="BF1914" s="9">
        <v>74.2</v>
      </c>
      <c r="BG1914" s="9">
        <v>72.950059005978289</v>
      </c>
      <c r="BH1914" s="9">
        <v>72.571013302747843</v>
      </c>
      <c r="BI1914" s="9">
        <v>73.100741433086327</v>
      </c>
      <c r="BJ1914" s="9">
        <v>73.660704390122135</v>
      </c>
      <c r="BK1914" s="9">
        <v>72.693832081058403</v>
      </c>
      <c r="BL1914" s="9">
        <v>71.823379614292946</v>
      </c>
      <c r="BM1914" s="9">
        <f ca="1"/>
        <v>71.342189420115517</v>
      </c>
      <c r="BN1914" s="9">
        <v>74.382740396840333</v>
      </c>
    </row>
    <row r="1915" spans="1:66" x14ac:dyDescent="0.25">
      <c r="A1915" s="6">
        <v>81.599999999999994</v>
      </c>
      <c r="B1915" s="7" t="b">
        <v>1</v>
      </c>
      <c r="U1915" s="9"/>
      <c r="V1915" s="9"/>
      <c r="W1915" s="10"/>
      <c r="X1915" s="20"/>
      <c r="Y1915" s="20"/>
      <c r="Z1915" s="20"/>
      <c r="AA1915" s="20"/>
      <c r="AB1915" s="20"/>
      <c r="AC1915" s="20"/>
      <c r="AD1915" s="20"/>
      <c r="AE1915" s="20"/>
      <c r="AG1915" s="9"/>
      <c r="AH1915" s="9"/>
      <c r="AI1915" s="10"/>
      <c r="AJ1915" s="20"/>
      <c r="AK1915" s="20"/>
      <c r="AL1915" s="20"/>
      <c r="AM1915" s="20"/>
      <c r="AN1915" s="20"/>
      <c r="AO1915" s="20"/>
      <c r="AP1915" s="20"/>
      <c r="AQ1915" s="20"/>
      <c r="AS1915" s="9"/>
      <c r="AT1915" s="9"/>
      <c r="AU1915" s="10"/>
      <c r="AV1915" s="20"/>
      <c r="AW1915" s="20"/>
      <c r="AX1915" s="20"/>
      <c r="AY1915" s="20"/>
      <c r="AZ1915" s="20"/>
      <c r="BA1915" s="20"/>
      <c r="BB1915" s="20"/>
      <c r="BC1915" s="20"/>
      <c r="BE1915" s="20">
        <v>0.65249316939890711</v>
      </c>
      <c r="BF1915" s="9">
        <v>74.2</v>
      </c>
      <c r="BG1915" s="9">
        <v>72.958862023254369</v>
      </c>
      <c r="BH1915" s="9">
        <v>72.580878554900977</v>
      </c>
      <c r="BI1915" s="9">
        <v>73.168742353774462</v>
      </c>
      <c r="BJ1915" s="9">
        <v>73.668223033316977</v>
      </c>
      <c r="BK1915" s="9">
        <v>72.703325321028288</v>
      </c>
      <c r="BL1915" s="9">
        <v>71.832693943452227</v>
      </c>
      <c r="BM1915" s="9">
        <f ca="1"/>
        <v>71.349701355425537</v>
      </c>
      <c r="BN1915" s="9">
        <v>74.391777550805642</v>
      </c>
    </row>
    <row r="1916" spans="1:66" x14ac:dyDescent="0.25">
      <c r="A1916" s="6">
        <v>81.5</v>
      </c>
      <c r="B1916" s="7" t="b">
        <v>1</v>
      </c>
      <c r="U1916" s="9"/>
      <c r="V1916" s="9"/>
      <c r="W1916" s="10"/>
      <c r="X1916" s="20"/>
      <c r="Y1916" s="20"/>
      <c r="Z1916" s="20"/>
      <c r="AA1916" s="20"/>
      <c r="AB1916" s="20"/>
      <c r="AC1916" s="20"/>
      <c r="AD1916" s="20"/>
      <c r="AE1916" s="20"/>
      <c r="AG1916" s="9"/>
      <c r="AH1916" s="9"/>
      <c r="AI1916" s="10"/>
      <c r="AJ1916" s="20"/>
      <c r="AK1916" s="20"/>
      <c r="AL1916" s="20"/>
      <c r="AM1916" s="20"/>
      <c r="AN1916" s="20"/>
      <c r="AO1916" s="20"/>
      <c r="AP1916" s="20"/>
      <c r="AQ1916" s="20"/>
      <c r="AS1916" s="9"/>
      <c r="AT1916" s="9"/>
      <c r="AU1916" s="10"/>
      <c r="AV1916" s="20"/>
      <c r="AW1916" s="20"/>
      <c r="AX1916" s="20"/>
      <c r="AY1916" s="20"/>
      <c r="AZ1916" s="20"/>
      <c r="BA1916" s="20"/>
      <c r="BB1916" s="20"/>
      <c r="BC1916" s="20"/>
      <c r="BE1916" s="20">
        <v>0.65283469945355188</v>
      </c>
      <c r="BF1916" s="9">
        <v>74.2</v>
      </c>
      <c r="BG1916" s="9">
        <v>72.967668231775392</v>
      </c>
      <c r="BH1916" s="9">
        <v>72.590748725182152</v>
      </c>
      <c r="BI1916" s="9">
        <v>73.236810138702168</v>
      </c>
      <c r="BJ1916" s="9">
        <v>73.675742842308068</v>
      </c>
      <c r="BK1916" s="9">
        <v>72.712822826021508</v>
      </c>
      <c r="BL1916" s="9">
        <v>71.842005835262398</v>
      </c>
      <c r="BM1916" s="9">
        <f ca="1"/>
        <v>71.357214890439636</v>
      </c>
      <c r="BN1916" s="9">
        <v>74.400815517862725</v>
      </c>
    </row>
    <row r="1917" spans="1:66" x14ac:dyDescent="0.25">
      <c r="A1917" s="6">
        <v>81.3</v>
      </c>
      <c r="B1917" s="7" t="b">
        <v>1</v>
      </c>
      <c r="U1917" s="9"/>
      <c r="V1917" s="9"/>
      <c r="W1917" s="10"/>
      <c r="X1917" s="20"/>
      <c r="Y1917" s="20"/>
      <c r="Z1917" s="20"/>
      <c r="AA1917" s="20"/>
      <c r="AB1917" s="20"/>
      <c r="AC1917" s="20"/>
      <c r="AD1917" s="20"/>
      <c r="AE1917" s="20"/>
      <c r="AG1917" s="9"/>
      <c r="AH1917" s="9"/>
      <c r="AI1917" s="10"/>
      <c r="AJ1917" s="20"/>
      <c r="AK1917" s="20"/>
      <c r="AL1917" s="20"/>
      <c r="AM1917" s="20"/>
      <c r="AN1917" s="20"/>
      <c r="AO1917" s="20"/>
      <c r="AP1917" s="20"/>
      <c r="AQ1917" s="20"/>
      <c r="AS1917" s="9"/>
      <c r="AT1917" s="9"/>
      <c r="AU1917" s="10"/>
      <c r="AV1917" s="20"/>
      <c r="AW1917" s="20"/>
      <c r="AX1917" s="20"/>
      <c r="AY1917" s="20"/>
      <c r="AZ1917" s="20"/>
      <c r="BA1917" s="20"/>
      <c r="BB1917" s="20"/>
      <c r="BC1917" s="20"/>
      <c r="BE1917" s="20">
        <v>0.65317622950819676</v>
      </c>
      <c r="BF1917" s="9">
        <v>74.2</v>
      </c>
      <c r="BG1917" s="9">
        <v>72.976477641390474</v>
      </c>
      <c r="BH1917" s="9">
        <v>72.600623826274401</v>
      </c>
      <c r="BI1917" s="9">
        <v>73.304944919492016</v>
      </c>
      <c r="BJ1917" s="9">
        <v>73.683263824215231</v>
      </c>
      <c r="BK1917" s="9">
        <v>72.722324607583545</v>
      </c>
      <c r="BL1917" s="9">
        <v>71.851315291635842</v>
      </c>
      <c r="BM1917" s="9">
        <f ca="1"/>
        <v>71.364730031382251</v>
      </c>
      <c r="BN1917" s="9">
        <v>74.409854303750279</v>
      </c>
    </row>
    <row r="1918" spans="1:66" x14ac:dyDescent="0.25">
      <c r="A1918" s="6">
        <v>81.099999999999994</v>
      </c>
      <c r="B1918" s="7" t="b">
        <v>1</v>
      </c>
      <c r="U1918" s="9"/>
      <c r="V1918" s="9"/>
      <c r="W1918" s="10"/>
      <c r="X1918" s="20"/>
      <c r="Y1918" s="20"/>
      <c r="Z1918" s="20"/>
      <c r="AA1918" s="20"/>
      <c r="AB1918" s="20"/>
      <c r="AC1918" s="20"/>
      <c r="AD1918" s="20"/>
      <c r="AE1918" s="20"/>
      <c r="AG1918" s="9"/>
      <c r="AH1918" s="9"/>
      <c r="AI1918" s="10"/>
      <c r="AJ1918" s="20"/>
      <c r="AK1918" s="20"/>
      <c r="AL1918" s="20"/>
      <c r="AM1918" s="20"/>
      <c r="AN1918" s="20"/>
      <c r="AO1918" s="20"/>
      <c r="AP1918" s="20"/>
      <c r="AQ1918" s="20"/>
      <c r="AS1918" s="9"/>
      <c r="AT1918" s="9"/>
      <c r="AU1918" s="10"/>
      <c r="AV1918" s="20"/>
      <c r="AW1918" s="20"/>
      <c r="AX1918" s="20"/>
      <c r="AY1918" s="20"/>
      <c r="AZ1918" s="20"/>
      <c r="BA1918" s="20"/>
      <c r="BB1918" s="20"/>
      <c r="BC1918" s="20"/>
      <c r="BE1918" s="20">
        <v>0.65351775956284153</v>
      </c>
      <c r="BF1918" s="9">
        <v>74.2</v>
      </c>
      <c r="BG1918" s="9">
        <v>72.985290261970434</v>
      </c>
      <c r="BH1918" s="9">
        <v>72.61050387089189</v>
      </c>
      <c r="BI1918" s="9">
        <v>73.373146828155541</v>
      </c>
      <c r="BJ1918" s="9">
        <v>73.690785986170042</v>
      </c>
      <c r="BK1918" s="9">
        <v>72.731830677287348</v>
      </c>
      <c r="BL1918" s="9">
        <v>71.86062231448247</v>
      </c>
      <c r="BM1918" s="9">
        <f ca="1"/>
        <v>71.372246784489263</v>
      </c>
      <c r="BN1918" s="9">
        <v>74.418893914215147</v>
      </c>
    </row>
    <row r="1919" spans="1:66" x14ac:dyDescent="0.25">
      <c r="A1919" s="6">
        <v>81</v>
      </c>
      <c r="B1919" s="7" t="b">
        <v>1</v>
      </c>
      <c r="U1919" s="9"/>
      <c r="V1919" s="9"/>
      <c r="W1919" s="10"/>
      <c r="X1919" s="20"/>
      <c r="Y1919" s="20"/>
      <c r="Z1919" s="20"/>
      <c r="AA1919" s="20"/>
      <c r="AB1919" s="20"/>
      <c r="AC1919" s="20"/>
      <c r="AD1919" s="20"/>
      <c r="AE1919" s="20"/>
      <c r="AG1919" s="9"/>
      <c r="AH1919" s="9"/>
      <c r="AI1919" s="10"/>
      <c r="AJ1919" s="20"/>
      <c r="AK1919" s="20"/>
      <c r="AL1919" s="20"/>
      <c r="AM1919" s="20"/>
      <c r="AN1919" s="20"/>
      <c r="AO1919" s="20"/>
      <c r="AP1919" s="20"/>
      <c r="AQ1919" s="20"/>
      <c r="AS1919" s="9"/>
      <c r="AT1919" s="9"/>
      <c r="AU1919" s="10"/>
      <c r="AV1919" s="20"/>
      <c r="AW1919" s="20"/>
      <c r="AX1919" s="20"/>
      <c r="AY1919" s="20"/>
      <c r="AZ1919" s="20"/>
      <c r="BA1919" s="20"/>
      <c r="BB1919" s="20"/>
      <c r="BC1919" s="20"/>
      <c r="BE1919" s="20">
        <v>0.65385928961748629</v>
      </c>
      <c r="BF1919" s="9">
        <v>74.2</v>
      </c>
      <c r="BG1919" s="9">
        <v>72.994106103407901</v>
      </c>
      <c r="BH1919" s="9">
        <v>72.620388871780349</v>
      </c>
      <c r="BI1919" s="9">
        <v>73.441415997094921</v>
      </c>
      <c r="BJ1919" s="9">
        <v>73.698309335316054</v>
      </c>
      <c r="BK1919" s="9">
        <v>72.741341046733481</v>
      </c>
      <c r="BL1919" s="9">
        <v>71.86992690570969</v>
      </c>
      <c r="BM1919" s="9">
        <f ca="1"/>
        <v>71.379765156007934</v>
      </c>
      <c r="BN1919" s="9">
        <v>74.427934355012297</v>
      </c>
    </row>
    <row r="1920" spans="1:66" x14ac:dyDescent="0.25">
      <c r="A1920" s="6">
        <v>89</v>
      </c>
      <c r="B1920" s="7" t="b">
        <v>1</v>
      </c>
      <c r="U1920" s="9"/>
      <c r="V1920" s="9"/>
      <c r="W1920" s="10"/>
      <c r="X1920" s="20"/>
      <c r="Y1920" s="20"/>
      <c r="Z1920" s="20"/>
      <c r="AA1920" s="20"/>
      <c r="AB1920" s="20"/>
      <c r="AC1920" s="20"/>
      <c r="AD1920" s="20"/>
      <c r="AE1920" s="20"/>
      <c r="AG1920" s="9"/>
      <c r="AH1920" s="9"/>
      <c r="AI1920" s="10"/>
      <c r="AJ1920" s="20"/>
      <c r="AK1920" s="20"/>
      <c r="AL1920" s="20"/>
      <c r="AM1920" s="20"/>
      <c r="AN1920" s="20"/>
      <c r="AO1920" s="20"/>
      <c r="AP1920" s="20"/>
      <c r="AQ1920" s="20"/>
      <c r="AS1920" s="9"/>
      <c r="AT1920" s="9"/>
      <c r="AU1920" s="10"/>
      <c r="AV1920" s="20"/>
      <c r="AW1920" s="20"/>
      <c r="AX1920" s="20"/>
      <c r="AY1920" s="20"/>
      <c r="AZ1920" s="20"/>
      <c r="BA1920" s="20"/>
      <c r="BB1920" s="20"/>
      <c r="BC1920" s="20"/>
      <c r="BE1920" s="20">
        <v>0.65420081967213117</v>
      </c>
      <c r="BF1920" s="9">
        <v>74.2</v>
      </c>
      <c r="BG1920" s="9">
        <v>73.002925175617378</v>
      </c>
      <c r="BH1920" s="9">
        <v>72.630278841717072</v>
      </c>
      <c r="BI1920" s="9">
        <v>73.509752559104427</v>
      </c>
      <c r="BJ1920" s="9">
        <v>73.705833878808818</v>
      </c>
      <c r="BK1920" s="9">
        <v>72.750855727550217</v>
      </c>
      <c r="BL1920" s="9">
        <v>71.879229067222383</v>
      </c>
      <c r="BM1920" s="9">
        <f ca="1"/>
        <v>71.387285152196981</v>
      </c>
      <c r="BN1920" s="9">
        <v>74.436975631904801</v>
      </c>
    </row>
    <row r="1921" spans="1:66" x14ac:dyDescent="0.25">
      <c r="A1921" s="6">
        <v>86</v>
      </c>
      <c r="B1921" s="7" t="b">
        <v>1</v>
      </c>
      <c r="U1921" s="9"/>
      <c r="V1921" s="9"/>
      <c r="W1921" s="10"/>
      <c r="X1921" s="20"/>
      <c r="Y1921" s="20"/>
      <c r="Z1921" s="20"/>
      <c r="AA1921" s="20"/>
      <c r="AB1921" s="20"/>
      <c r="AC1921" s="20"/>
      <c r="AD1921" s="20"/>
      <c r="AE1921" s="20"/>
      <c r="AG1921" s="9"/>
      <c r="AH1921" s="9"/>
      <c r="AI1921" s="10"/>
      <c r="AJ1921" s="20"/>
      <c r="AK1921" s="20"/>
      <c r="AL1921" s="20"/>
      <c r="AM1921" s="20"/>
      <c r="AN1921" s="20"/>
      <c r="AO1921" s="20"/>
      <c r="AP1921" s="20"/>
      <c r="AQ1921" s="20"/>
      <c r="AS1921" s="9"/>
      <c r="AT1921" s="9"/>
      <c r="AU1921" s="10"/>
      <c r="AV1921" s="20"/>
      <c r="AW1921" s="20"/>
      <c r="AX1921" s="20"/>
      <c r="AY1921" s="20"/>
      <c r="AZ1921" s="20"/>
      <c r="BA1921" s="20"/>
      <c r="BB1921" s="20"/>
      <c r="BC1921" s="20"/>
      <c r="BE1921" s="20">
        <v>0.65454234972677594</v>
      </c>
      <c r="BF1921" s="9">
        <v>74.2</v>
      </c>
      <c r="BG1921" s="9">
        <v>73.011747488535377</v>
      </c>
      <c r="BH1921" s="9">
        <v>72.640173793510797</v>
      </c>
      <c r="BI1921" s="9">
        <v>73.578156647371941</v>
      </c>
      <c r="BJ1921" s="9">
        <v>73.713359623815904</v>
      </c>
      <c r="BK1921" s="9">
        <v>72.760374731393611</v>
      </c>
      <c r="BL1921" s="9">
        <v>71.888528800923012</v>
      </c>
      <c r="BM1921" s="9">
        <f ca="1"/>
        <v>71.394806779326657</v>
      </c>
      <c r="BN1921" s="9">
        <v>74.446017750663998</v>
      </c>
    </row>
    <row r="1922" spans="1:66" x14ac:dyDescent="0.25">
      <c r="A1922" s="6">
        <v>85</v>
      </c>
      <c r="B1922" s="7" t="b">
        <v>1</v>
      </c>
      <c r="U1922" s="9"/>
      <c r="V1922" s="9"/>
      <c r="W1922" s="10"/>
      <c r="X1922" s="20"/>
      <c r="Y1922" s="20"/>
      <c r="Z1922" s="20"/>
      <c r="AA1922" s="20"/>
      <c r="AB1922" s="20"/>
      <c r="AC1922" s="20"/>
      <c r="AD1922" s="20"/>
      <c r="AE1922" s="20"/>
      <c r="AG1922" s="9"/>
      <c r="AH1922" s="9"/>
      <c r="AI1922" s="10"/>
      <c r="AJ1922" s="20"/>
      <c r="AK1922" s="20"/>
      <c r="AL1922" s="20"/>
      <c r="AM1922" s="20"/>
      <c r="AN1922" s="20"/>
      <c r="AO1922" s="20"/>
      <c r="AP1922" s="20"/>
      <c r="AQ1922" s="20"/>
      <c r="AS1922" s="9"/>
      <c r="AT1922" s="9"/>
      <c r="AU1922" s="10"/>
      <c r="AV1922" s="20"/>
      <c r="AW1922" s="20"/>
      <c r="AX1922" s="20"/>
      <c r="AY1922" s="20"/>
      <c r="AZ1922" s="20"/>
      <c r="BA1922" s="20"/>
      <c r="BB1922" s="20"/>
      <c r="BC1922" s="20"/>
      <c r="BE1922" s="20">
        <v>0.65488387978142082</v>
      </c>
      <c r="BF1922" s="9">
        <v>74.2</v>
      </c>
      <c r="BG1922" s="9">
        <v>73.020573052120469</v>
      </c>
      <c r="BH1922" s="9">
        <v>72.650073740002412</v>
      </c>
      <c r="BI1922" s="9">
        <v>73.646628395480661</v>
      </c>
      <c r="BJ1922" s="9">
        <v>73.720886577517035</v>
      </c>
      <c r="BK1922" s="9">
        <v>72.769898069947743</v>
      </c>
      <c r="BL1922" s="9">
        <v>71.897826108711499</v>
      </c>
      <c r="BM1922" s="9">
        <f ca="1"/>
        <v>71.402330043678759</v>
      </c>
      <c r="BN1922" s="9">
        <v>74.455060717069429</v>
      </c>
    </row>
    <row r="1923" spans="1:66" x14ac:dyDescent="0.25">
      <c r="A1923" s="6">
        <v>84</v>
      </c>
      <c r="B1923" s="7" t="b">
        <v>1</v>
      </c>
      <c r="U1923" s="9"/>
      <c r="V1923" s="9"/>
      <c r="W1923" s="10"/>
      <c r="X1923" s="20"/>
      <c r="Y1923" s="20"/>
      <c r="Z1923" s="20"/>
      <c r="AA1923" s="20"/>
      <c r="AB1923" s="20"/>
      <c r="AC1923" s="20"/>
      <c r="AD1923" s="20"/>
      <c r="AE1923" s="20"/>
      <c r="AG1923" s="9"/>
      <c r="AH1923" s="9"/>
      <c r="AI1923" s="10"/>
      <c r="AJ1923" s="20"/>
      <c r="AK1923" s="20"/>
      <c r="AL1923" s="20"/>
      <c r="AM1923" s="20"/>
      <c r="AN1923" s="20"/>
      <c r="AO1923" s="20"/>
      <c r="AP1923" s="20"/>
      <c r="AQ1923" s="20"/>
      <c r="AS1923" s="9"/>
      <c r="AT1923" s="9"/>
      <c r="AU1923" s="10"/>
      <c r="AV1923" s="20"/>
      <c r="AW1923" s="20"/>
      <c r="AX1923" s="20"/>
      <c r="AY1923" s="20"/>
      <c r="AZ1923" s="20"/>
      <c r="BA1923" s="20"/>
      <c r="BB1923" s="20"/>
      <c r="BC1923" s="20"/>
      <c r="BE1923" s="20">
        <v>0.65522540983606559</v>
      </c>
      <c r="BF1923" s="9">
        <v>74.2</v>
      </c>
      <c r="BG1923" s="9">
        <v>73.029401876353418</v>
      </c>
      <c r="BH1923" s="9">
        <v>72.659978694064606</v>
      </c>
      <c r="BI1923" s="9">
        <v>73.715167937410413</v>
      </c>
      <c r="BJ1923" s="9">
        <v>73.72841474710404</v>
      </c>
      <c r="BK1923" s="9">
        <v>72.779425754924688</v>
      </c>
      <c r="BL1923" s="9">
        <v>71.907120992485318</v>
      </c>
      <c r="BM1923" s="9">
        <f ca="1"/>
        <v>71.40985495154672</v>
      </c>
      <c r="BN1923" s="9">
        <v>74.464104536908906</v>
      </c>
    </row>
    <row r="1924" spans="1:66" x14ac:dyDescent="0.25">
      <c r="A1924" s="6">
        <v>81</v>
      </c>
      <c r="B1924" s="7" t="b">
        <v>1</v>
      </c>
      <c r="U1924" s="9"/>
      <c r="V1924" s="9"/>
      <c r="W1924" s="10"/>
      <c r="X1924" s="20"/>
      <c r="Y1924" s="20"/>
      <c r="Z1924" s="20"/>
      <c r="AA1924" s="20"/>
      <c r="AB1924" s="20"/>
      <c r="AC1924" s="20"/>
      <c r="AD1924" s="20"/>
      <c r="AE1924" s="20"/>
      <c r="AG1924" s="9"/>
      <c r="AH1924" s="9"/>
      <c r="AI1924" s="10"/>
      <c r="AJ1924" s="20"/>
      <c r="AK1924" s="20"/>
      <c r="AL1924" s="20"/>
      <c r="AM1924" s="20"/>
      <c r="AN1924" s="20"/>
      <c r="AO1924" s="20"/>
      <c r="AP1924" s="20"/>
      <c r="AQ1924" s="20"/>
      <c r="AS1924" s="9"/>
      <c r="AT1924" s="9"/>
      <c r="AU1924" s="10"/>
      <c r="AV1924" s="20"/>
      <c r="AW1924" s="20"/>
      <c r="AX1924" s="20"/>
      <c r="AY1924" s="20"/>
      <c r="AZ1924" s="20"/>
      <c r="BA1924" s="20"/>
      <c r="BB1924" s="20"/>
      <c r="BC1924" s="20"/>
      <c r="BE1924" s="20">
        <v>0.65556693989071035</v>
      </c>
      <c r="BF1924" s="9">
        <v>74.2</v>
      </c>
      <c r="BG1924" s="9">
        <v>73.038233971237275</v>
      </c>
      <c r="BH1924" s="9">
        <v>72.66988866860207</v>
      </c>
      <c r="BI1924" s="9">
        <v>73.783775407539522</v>
      </c>
      <c r="BJ1924" s="9">
        <v>73.735944139781054</v>
      </c>
      <c r="BK1924" s="9">
        <v>72.788957798064757</v>
      </c>
      <c r="BL1924" s="9">
        <v>71.916413454139459</v>
      </c>
      <c r="BM1924" s="9">
        <f ca="1"/>
        <v>71.417381509235653</v>
      </c>
      <c r="BN1924" s="9">
        <v>74.473149215978637</v>
      </c>
    </row>
    <row r="1925" spans="1:66" x14ac:dyDescent="0.25">
      <c r="A1925" s="6">
        <v>79.8</v>
      </c>
      <c r="B1925" s="7" t="b">
        <v>1</v>
      </c>
      <c r="U1925" s="9"/>
      <c r="V1925" s="9"/>
      <c r="W1925" s="10"/>
      <c r="X1925" s="20"/>
      <c r="Y1925" s="20"/>
      <c r="Z1925" s="20"/>
      <c r="AA1925" s="20"/>
      <c r="AB1925" s="20"/>
      <c r="AC1925" s="20"/>
      <c r="AD1925" s="20"/>
      <c r="AE1925" s="20"/>
      <c r="AG1925" s="9"/>
      <c r="AH1925" s="9"/>
      <c r="AI1925" s="10"/>
      <c r="AJ1925" s="20"/>
      <c r="AK1925" s="20"/>
      <c r="AL1925" s="20"/>
      <c r="AM1925" s="20"/>
      <c r="AN1925" s="20"/>
      <c r="AO1925" s="20"/>
      <c r="AP1925" s="20"/>
      <c r="AQ1925" s="20"/>
      <c r="AS1925" s="9"/>
      <c r="AT1925" s="9"/>
      <c r="AU1925" s="10"/>
      <c r="AV1925" s="20"/>
      <c r="AW1925" s="20"/>
      <c r="AX1925" s="20"/>
      <c r="AY1925" s="20"/>
      <c r="AZ1925" s="20"/>
      <c r="BA1925" s="20"/>
      <c r="BB1925" s="20"/>
      <c r="BC1925" s="20"/>
      <c r="BE1925" s="20">
        <v>0.65590846994535523</v>
      </c>
      <c r="BF1925" s="9">
        <v>74.2</v>
      </c>
      <c r="BG1925" s="9">
        <v>73.047069346797457</v>
      </c>
      <c r="BH1925" s="9">
        <v>72.679803676551913</v>
      </c>
      <c r="BI1925" s="9">
        <v>73.852450940646222</v>
      </c>
      <c r="BJ1925" s="9">
        <v>73.74347476276445</v>
      </c>
      <c r="BK1925" s="9">
        <v>72.7984942111365</v>
      </c>
      <c r="BL1925" s="9">
        <v>71.925703495566466</v>
      </c>
      <c r="BM1925" s="9">
        <f ca="1"/>
        <v>71.42490972306237</v>
      </c>
      <c r="BN1925" s="9">
        <v>74.482194760083132</v>
      </c>
    </row>
    <row r="1926" spans="1:66" x14ac:dyDescent="0.25">
      <c r="A1926" s="6">
        <v>79.400000000000006</v>
      </c>
      <c r="B1926" s="7" t="b">
        <v>1</v>
      </c>
      <c r="U1926" s="9"/>
      <c r="V1926" s="9"/>
      <c r="W1926" s="10"/>
      <c r="X1926" s="20"/>
      <c r="Y1926" s="20"/>
      <c r="Z1926" s="20"/>
      <c r="AA1926" s="20"/>
      <c r="AB1926" s="20"/>
      <c r="AC1926" s="20"/>
      <c r="AD1926" s="20"/>
      <c r="AE1926" s="20"/>
      <c r="AG1926" s="9"/>
      <c r="AH1926" s="9"/>
      <c r="AI1926" s="10"/>
      <c r="AJ1926" s="20"/>
      <c r="AK1926" s="20"/>
      <c r="AL1926" s="20"/>
      <c r="AM1926" s="20"/>
      <c r="AN1926" s="20"/>
      <c r="AO1926" s="20"/>
      <c r="AP1926" s="20"/>
      <c r="AQ1926" s="20"/>
      <c r="AS1926" s="9"/>
      <c r="AT1926" s="9"/>
      <c r="AU1926" s="10"/>
      <c r="AV1926" s="20"/>
      <c r="AW1926" s="20"/>
      <c r="AX1926" s="20"/>
      <c r="AY1926" s="20"/>
      <c r="AZ1926" s="20"/>
      <c r="BA1926" s="20"/>
      <c r="BB1926" s="20"/>
      <c r="BC1926" s="20"/>
      <c r="BE1926" s="20">
        <v>0.65625</v>
      </c>
      <c r="BF1926" s="9">
        <v>74.2</v>
      </c>
      <c r="BG1926" s="9">
        <v>73.055908013081833</v>
      </c>
      <c r="BH1926" s="9">
        <v>72.689723730883401</v>
      </c>
      <c r="BI1926" s="9">
        <v>73.921194671910186</v>
      </c>
      <c r="BJ1926" s="9">
        <v>73.751006623283004</v>
      </c>
      <c r="BK1926" s="9">
        <v>72.808035005936972</v>
      </c>
      <c r="BL1926" s="9">
        <v>71.93499111865637</v>
      </c>
      <c r="BM1926" s="9">
        <f ca="1"/>
        <v>71.432439599355519</v>
      </c>
      <c r="BN1926" s="9">
        <v>74.491241175035327</v>
      </c>
    </row>
    <row r="1927" spans="1:66" x14ac:dyDescent="0.25">
      <c r="A1927" s="6">
        <v>78.900000000000006</v>
      </c>
      <c r="B1927" s="7" t="b">
        <v>1</v>
      </c>
      <c r="U1927" s="9"/>
      <c r="V1927" s="9"/>
      <c r="W1927" s="10"/>
      <c r="X1927" s="20"/>
      <c r="Y1927" s="20"/>
      <c r="Z1927" s="20"/>
      <c r="AA1927" s="20"/>
      <c r="AB1927" s="20"/>
      <c r="AC1927" s="20"/>
      <c r="AD1927" s="20"/>
      <c r="AE1927" s="20"/>
      <c r="AG1927" s="9"/>
      <c r="AH1927" s="9"/>
      <c r="AI1927" s="10"/>
      <c r="AJ1927" s="20"/>
      <c r="AK1927" s="20"/>
      <c r="AL1927" s="20"/>
      <c r="AM1927" s="20"/>
      <c r="AN1927" s="20"/>
      <c r="AO1927" s="20"/>
      <c r="AP1927" s="20"/>
      <c r="AQ1927" s="20"/>
      <c r="AS1927" s="9"/>
      <c r="AT1927" s="9"/>
      <c r="AU1927" s="10"/>
      <c r="AV1927" s="20"/>
      <c r="AW1927" s="20"/>
      <c r="AX1927" s="20"/>
      <c r="AY1927" s="20"/>
      <c r="AZ1927" s="20"/>
      <c r="BA1927" s="20"/>
      <c r="BB1927" s="20"/>
      <c r="BC1927" s="20"/>
      <c r="BE1927" s="20">
        <v>0.65659153005464477</v>
      </c>
      <c r="BF1927" s="9">
        <v>74.2</v>
      </c>
      <c r="BG1927" s="9">
        <v>73.064749980160883</v>
      </c>
      <c r="BH1927" s="9">
        <v>72.699648844598428</v>
      </c>
      <c r="BI1927" s="9">
        <v>73.990006736914268</v>
      </c>
      <c r="BJ1927" s="9">
        <v>73.758539728577858</v>
      </c>
      <c r="BK1927" s="9">
        <v>72.817580194291679</v>
      </c>
      <c r="BL1927" s="9">
        <v>71.944276325296812</v>
      </c>
      <c r="BM1927" s="9">
        <f ca="1"/>
        <v>71.439971144455512</v>
      </c>
      <c r="BN1927" s="9">
        <v>74.500288466656627</v>
      </c>
    </row>
    <row r="1928" spans="1:66" x14ac:dyDescent="0.25">
      <c r="A1928" s="6">
        <v>78.8</v>
      </c>
      <c r="B1928" s="7" t="b">
        <v>1</v>
      </c>
      <c r="U1928" s="9"/>
      <c r="V1928" s="9"/>
      <c r="W1928" s="10"/>
      <c r="X1928" s="20"/>
      <c r="Y1928" s="20"/>
      <c r="Z1928" s="20"/>
      <c r="AA1928" s="20"/>
      <c r="AB1928" s="20"/>
      <c r="AC1928" s="20"/>
      <c r="AD1928" s="20"/>
      <c r="AE1928" s="20"/>
      <c r="AG1928" s="9"/>
      <c r="AH1928" s="9"/>
      <c r="AI1928" s="10"/>
      <c r="AJ1928" s="20"/>
      <c r="AK1928" s="20"/>
      <c r="AL1928" s="20"/>
      <c r="AM1928" s="20"/>
      <c r="AN1928" s="20"/>
      <c r="AO1928" s="20"/>
      <c r="AP1928" s="20"/>
      <c r="AQ1928" s="20"/>
      <c r="AS1928" s="9"/>
      <c r="AT1928" s="9"/>
      <c r="AU1928" s="10"/>
      <c r="AV1928" s="20"/>
      <c r="AW1928" s="20"/>
      <c r="AX1928" s="20"/>
      <c r="AY1928" s="20"/>
      <c r="AZ1928" s="20"/>
      <c r="BA1928" s="20"/>
      <c r="BB1928" s="20"/>
      <c r="BC1928" s="20"/>
      <c r="BE1928" s="20">
        <v>0.65693306010928965</v>
      </c>
      <c r="BF1928" s="9">
        <v>74.2</v>
      </c>
      <c r="BG1928" s="9">
        <v>73.07359525812771</v>
      </c>
      <c r="BH1928" s="9">
        <v>72.70957903073149</v>
      </c>
      <c r="BI1928" s="9">
        <v>74.058887271646114</v>
      </c>
      <c r="BJ1928" s="9">
        <v>73.766074085902702</v>
      </c>
      <c r="BK1928" s="9">
        <v>72.82712978805489</v>
      </c>
      <c r="BL1928" s="9">
        <v>71.953559117372933</v>
      </c>
      <c r="BM1928" s="9">
        <f ca="1"/>
        <v>71.447504364714689</v>
      </c>
      <c r="BN1928" s="9">
        <v>74.509336640776922</v>
      </c>
    </row>
    <row r="1929" spans="1:66" x14ac:dyDescent="0.25">
      <c r="A1929" s="6">
        <v>78.5</v>
      </c>
      <c r="B1929" s="7" t="b">
        <v>1</v>
      </c>
      <c r="U1929" s="9"/>
      <c r="V1929" s="9"/>
      <c r="W1929" s="10"/>
      <c r="X1929" s="20"/>
      <c r="Y1929" s="20"/>
      <c r="Z1929" s="20"/>
      <c r="AA1929" s="20"/>
      <c r="AB1929" s="20"/>
      <c r="AC1929" s="20"/>
      <c r="AD1929" s="20"/>
      <c r="AE1929" s="20"/>
      <c r="AG1929" s="9"/>
      <c r="AH1929" s="9"/>
      <c r="AI1929" s="10"/>
      <c r="AJ1929" s="20"/>
      <c r="AK1929" s="20"/>
      <c r="AL1929" s="20"/>
      <c r="AM1929" s="20"/>
      <c r="AN1929" s="20"/>
      <c r="AO1929" s="20"/>
      <c r="AP1929" s="20"/>
      <c r="AQ1929" s="20"/>
      <c r="AS1929" s="9"/>
      <c r="AT1929" s="9"/>
      <c r="AU1929" s="10"/>
      <c r="AV1929" s="20"/>
      <c r="AW1929" s="20"/>
      <c r="AX1929" s="20"/>
      <c r="AY1929" s="20"/>
      <c r="AZ1929" s="20"/>
      <c r="BA1929" s="20"/>
      <c r="BB1929" s="20"/>
      <c r="BC1929" s="20"/>
      <c r="BE1929" s="20">
        <v>0.65727459016393441</v>
      </c>
      <c r="BF1929" s="9">
        <v>74.2</v>
      </c>
      <c r="BG1929" s="9">
        <v>73.082443857098212</v>
      </c>
      <c r="BH1929" s="9">
        <v>72.719514302349808</v>
      </c>
      <c r="BI1929" s="9">
        <v>74.127836412499533</v>
      </c>
      <c r="BJ1929" s="9">
        <v>73.7736097025237</v>
      </c>
      <c r="BK1929" s="9">
        <v>72.836683799109565</v>
      </c>
      <c r="BL1929" s="9">
        <v>71.96283949676743</v>
      </c>
      <c r="BM1929" s="9">
        <f ca="1"/>
        <v>71.455039266497337</v>
      </c>
      <c r="BN1929" s="9">
        <v>74.518385703234657</v>
      </c>
    </row>
    <row r="1930" spans="1:66" x14ac:dyDescent="0.25">
      <c r="A1930" s="6">
        <v>76.599999999999994</v>
      </c>
      <c r="B1930" s="7" t="b">
        <v>1</v>
      </c>
      <c r="U1930" s="9"/>
      <c r="V1930" s="9"/>
      <c r="W1930" s="10"/>
      <c r="X1930" s="20"/>
      <c r="Y1930" s="20"/>
      <c r="Z1930" s="20"/>
      <c r="AA1930" s="20"/>
      <c r="AB1930" s="20"/>
      <c r="AC1930" s="20"/>
      <c r="AD1930" s="20"/>
      <c r="AE1930" s="20"/>
      <c r="AG1930" s="9"/>
      <c r="AH1930" s="9"/>
      <c r="AI1930" s="10"/>
      <c r="AJ1930" s="20"/>
      <c r="AK1930" s="20"/>
      <c r="AL1930" s="20"/>
      <c r="AM1930" s="20"/>
      <c r="AN1930" s="20"/>
      <c r="AO1930" s="20"/>
      <c r="AP1930" s="20"/>
      <c r="AQ1930" s="20"/>
      <c r="AS1930" s="9"/>
      <c r="AT1930" s="9"/>
      <c r="AU1930" s="10"/>
      <c r="AV1930" s="20"/>
      <c r="AW1930" s="20"/>
      <c r="AX1930" s="20"/>
      <c r="AY1930" s="20"/>
      <c r="AZ1930" s="20"/>
      <c r="BA1930" s="20"/>
      <c r="BB1930" s="20"/>
      <c r="BC1930" s="20"/>
      <c r="BE1930" s="20">
        <v>0.65761612021857918</v>
      </c>
      <c r="BF1930" s="9">
        <v>74.2</v>
      </c>
      <c r="BG1930" s="9">
        <v>73.091295787211166</v>
      </c>
      <c r="BH1930" s="9">
        <v>72.729454672553544</v>
      </c>
      <c r="BI1930" s="9">
        <v>74.196854296276484</v>
      </c>
      <c r="BJ1930" s="9">
        <v>73.781146585719696</v>
      </c>
      <c r="BK1930" s="9">
        <v>72.846242239367641</v>
      </c>
      <c r="BL1930" s="9">
        <v>71.972117465360554</v>
      </c>
      <c r="BM1930" s="9">
        <f ca="1"/>
        <v>71.462575856179697</v>
      </c>
      <c r="BN1930" s="9">
        <v>74.527435659876829</v>
      </c>
    </row>
    <row r="1931" spans="1:66" x14ac:dyDescent="0.25">
      <c r="A1931" s="6">
        <v>76.400000000000006</v>
      </c>
      <c r="B1931" s="7" t="b">
        <v>1</v>
      </c>
      <c r="U1931" s="9"/>
      <c r="V1931" s="9"/>
      <c r="W1931" s="10"/>
      <c r="X1931" s="20"/>
      <c r="Y1931" s="20"/>
      <c r="Z1931" s="20"/>
      <c r="AA1931" s="20"/>
      <c r="AB1931" s="20"/>
      <c r="AC1931" s="20"/>
      <c r="AD1931" s="20"/>
      <c r="AE1931" s="20"/>
      <c r="AG1931" s="9"/>
      <c r="AH1931" s="9"/>
      <c r="AI1931" s="10"/>
      <c r="AJ1931" s="20"/>
      <c r="AK1931" s="20"/>
      <c r="AL1931" s="20"/>
      <c r="AM1931" s="20"/>
      <c r="AN1931" s="20"/>
      <c r="AO1931" s="20"/>
      <c r="AP1931" s="20"/>
      <c r="AQ1931" s="20"/>
      <c r="AS1931" s="9"/>
      <c r="AT1931" s="9"/>
      <c r="AU1931" s="10"/>
      <c r="AV1931" s="20"/>
      <c r="AW1931" s="20"/>
      <c r="AX1931" s="20"/>
      <c r="AY1931" s="20"/>
      <c r="AZ1931" s="20"/>
      <c r="BA1931" s="20"/>
      <c r="BB1931" s="20"/>
      <c r="BC1931" s="20"/>
      <c r="BE1931" s="20">
        <v>0.65795765027322406</v>
      </c>
      <c r="BF1931" s="9">
        <v>74.3</v>
      </c>
      <c r="BG1931" s="9">
        <v>73.100151058628285</v>
      </c>
      <c r="BH1931" s="9">
        <v>72.739400154475845</v>
      </c>
      <c r="BI1931" s="9">
        <v>74.265941060188396</v>
      </c>
      <c r="BJ1931" s="9">
        <v>73.788684742782152</v>
      </c>
      <c r="BK1931" s="9">
        <v>72.855805120770043</v>
      </c>
      <c r="BL1931" s="9">
        <v>71.981393025030115</v>
      </c>
      <c r="BM1931" s="9">
        <f ca="1"/>
        <v>71.470114140150116</v>
      </c>
      <c r="BN1931" s="9">
        <v>74.53648651655908</v>
      </c>
    </row>
    <row r="1932" spans="1:66" x14ac:dyDescent="0.25">
      <c r="A1932" s="6">
        <v>76.2</v>
      </c>
      <c r="B1932" s="7" t="b">
        <v>1</v>
      </c>
      <c r="U1932" s="9"/>
      <c r="V1932" s="9"/>
      <c r="W1932" s="10"/>
      <c r="X1932" s="20"/>
      <c r="Y1932" s="20"/>
      <c r="Z1932" s="20"/>
      <c r="AA1932" s="20"/>
      <c r="AB1932" s="20"/>
      <c r="AC1932" s="20"/>
      <c r="AD1932" s="20"/>
      <c r="AE1932" s="20"/>
      <c r="AG1932" s="9"/>
      <c r="AH1932" s="9"/>
      <c r="AI1932" s="10"/>
      <c r="AJ1932" s="20"/>
      <c r="AK1932" s="20"/>
      <c r="AL1932" s="20"/>
      <c r="AM1932" s="20"/>
      <c r="AN1932" s="20"/>
      <c r="AO1932" s="20"/>
      <c r="AP1932" s="20"/>
      <c r="AQ1932" s="20"/>
      <c r="AS1932" s="9"/>
      <c r="AT1932" s="9"/>
      <c r="AU1932" s="10"/>
      <c r="AV1932" s="20"/>
      <c r="AW1932" s="20"/>
      <c r="AX1932" s="20"/>
      <c r="AY1932" s="20"/>
      <c r="AZ1932" s="20"/>
      <c r="BA1932" s="20"/>
      <c r="BB1932" s="20"/>
      <c r="BC1932" s="20"/>
      <c r="BE1932" s="20">
        <v>0.65829918032786883</v>
      </c>
      <c r="BF1932" s="9">
        <v>74.3</v>
      </c>
      <c r="BG1932" s="9">
        <v>73.109009681534388</v>
      </c>
      <c r="BH1932" s="9">
        <v>72.749350761283196</v>
      </c>
      <c r="BI1932" s="9">
        <v>74.335096841857933</v>
      </c>
      <c r="BJ1932" s="9">
        <v>73.79622418101529</v>
      </c>
      <c r="BK1932" s="9">
        <v>72.86537245528686</v>
      </c>
      <c r="BL1932" s="9">
        <v>71.990666177651519</v>
      </c>
      <c r="BM1932" s="9">
        <f ca="1"/>
        <v>71.477654124808979</v>
      </c>
      <c r="BN1932" s="9">
        <v>74.545538279145688</v>
      </c>
    </row>
    <row r="1933" spans="1:66" x14ac:dyDescent="0.25">
      <c r="A1933" s="6">
        <v>76</v>
      </c>
      <c r="B1933" s="7" t="b">
        <v>1</v>
      </c>
      <c r="U1933" s="9"/>
      <c r="V1933" s="9"/>
      <c r="W1933" s="10"/>
      <c r="X1933" s="20"/>
      <c r="Y1933" s="20"/>
      <c r="Z1933" s="20"/>
      <c r="AA1933" s="20"/>
      <c r="AB1933" s="20"/>
      <c r="AC1933" s="20"/>
      <c r="AD1933" s="20"/>
      <c r="AE1933" s="20"/>
      <c r="AG1933" s="9"/>
      <c r="AH1933" s="9"/>
      <c r="AI1933" s="10"/>
      <c r="AJ1933" s="20"/>
      <c r="AK1933" s="20"/>
      <c r="AL1933" s="20"/>
      <c r="AM1933" s="20"/>
      <c r="AN1933" s="20"/>
      <c r="AO1933" s="20"/>
      <c r="AP1933" s="20"/>
      <c r="AQ1933" s="20"/>
      <c r="AS1933" s="9"/>
      <c r="AT1933" s="9"/>
      <c r="AU1933" s="10"/>
      <c r="AV1933" s="20"/>
      <c r="AW1933" s="20"/>
      <c r="AX1933" s="20"/>
      <c r="AY1933" s="20"/>
      <c r="AZ1933" s="20"/>
      <c r="BA1933" s="20"/>
      <c r="BB1933" s="20"/>
      <c r="BC1933" s="20"/>
      <c r="BE1933" s="20">
        <v>0.65864071038251371</v>
      </c>
      <c r="BF1933" s="9">
        <v>74.3</v>
      </c>
      <c r="BG1933" s="9">
        <v>73.117871666137418</v>
      </c>
      <c r="BH1933" s="9">
        <v>72.759306506175221</v>
      </c>
      <c r="BI1933" s="9">
        <v>74.404321779320682</v>
      </c>
      <c r="BJ1933" s="9">
        <v>73.803764907736152</v>
      </c>
      <c r="BK1933" s="9">
        <v>72.87494425491748</v>
      </c>
      <c r="BL1933" s="9">
        <v>71.999936925097686</v>
      </c>
      <c r="BM1933" s="9">
        <f ca="1"/>
        <v>71.48519581656889</v>
      </c>
      <c r="BN1933" s="9">
        <v>74.554590953509688</v>
      </c>
    </row>
    <row r="1934" spans="1:66" x14ac:dyDescent="0.25">
      <c r="A1934" s="6">
        <v>75.8</v>
      </c>
      <c r="B1934" s="7" t="b">
        <v>1</v>
      </c>
      <c r="U1934" s="9"/>
      <c r="V1934" s="9"/>
      <c r="W1934" s="10"/>
      <c r="X1934" s="20"/>
      <c r="Y1934" s="20"/>
      <c r="Z1934" s="20"/>
      <c r="AA1934" s="20"/>
      <c r="AB1934" s="20"/>
      <c r="AC1934" s="20"/>
      <c r="AD1934" s="20"/>
      <c r="AE1934" s="20"/>
      <c r="AG1934" s="9"/>
      <c r="AH1934" s="9"/>
      <c r="AI1934" s="10"/>
      <c r="AJ1934" s="20"/>
      <c r="AK1934" s="20"/>
      <c r="AL1934" s="20"/>
      <c r="AM1934" s="20"/>
      <c r="AN1934" s="20"/>
      <c r="AO1934" s="20"/>
      <c r="AP1934" s="20"/>
      <c r="AQ1934" s="20"/>
      <c r="AS1934" s="9"/>
      <c r="AT1934" s="9"/>
      <c r="AU1934" s="10"/>
      <c r="AV1934" s="20"/>
      <c r="AW1934" s="20"/>
      <c r="AX1934" s="20"/>
      <c r="AY1934" s="20"/>
      <c r="AZ1934" s="20"/>
      <c r="BA1934" s="20"/>
      <c r="BB1934" s="20"/>
      <c r="BC1934" s="20"/>
      <c r="BE1934" s="20">
        <v>0.65898224043715847</v>
      </c>
      <c r="BF1934" s="9">
        <v>74.3</v>
      </c>
      <c r="BG1934" s="9">
        <v>73.126737022668621</v>
      </c>
      <c r="BH1934" s="9">
        <v>72.769267402385026</v>
      </c>
      <c r="BI1934" s="9">
        <v>74.473616011026664</v>
      </c>
      <c r="BJ1934" s="9">
        <v>73.811306930274597</v>
      </c>
      <c r="BK1934" s="9">
        <v>72.884520531690669</v>
      </c>
      <c r="BL1934" s="9">
        <v>72.009205269239146</v>
      </c>
      <c r="BM1934" s="9">
        <f ca="1"/>
        <v>71.492739221854634</v>
      </c>
      <c r="BN1934" s="9">
        <v>74.563644545532838</v>
      </c>
    </row>
    <row r="1935" spans="1:66" x14ac:dyDescent="0.25">
      <c r="A1935" s="6">
        <v>75.599999999999994</v>
      </c>
      <c r="B1935" s="7" t="b">
        <v>1</v>
      </c>
      <c r="U1935" s="9"/>
      <c r="V1935" s="9"/>
      <c r="W1935" s="10"/>
      <c r="X1935" s="20"/>
      <c r="Y1935" s="20"/>
      <c r="Z1935" s="20"/>
      <c r="AA1935" s="20"/>
      <c r="AB1935" s="20"/>
      <c r="AC1935" s="20"/>
      <c r="AD1935" s="20"/>
      <c r="AE1935" s="20"/>
      <c r="AG1935" s="9"/>
      <c r="AH1935" s="9"/>
      <c r="AI1935" s="10"/>
      <c r="AJ1935" s="20"/>
      <c r="AK1935" s="20"/>
      <c r="AL1935" s="20"/>
      <c r="AM1935" s="20"/>
      <c r="AN1935" s="20"/>
      <c r="AO1935" s="20"/>
      <c r="AP1935" s="20"/>
      <c r="AQ1935" s="20"/>
      <c r="AS1935" s="9"/>
      <c r="AT1935" s="9"/>
      <c r="AU1935" s="10"/>
      <c r="AV1935" s="20"/>
      <c r="AW1935" s="20"/>
      <c r="AX1935" s="20"/>
      <c r="AY1935" s="20"/>
      <c r="AZ1935" s="20"/>
      <c r="BA1935" s="20"/>
      <c r="BB1935" s="20"/>
      <c r="BC1935" s="20"/>
      <c r="BE1935" s="20">
        <v>0.65932377049180324</v>
      </c>
      <c r="BF1935" s="9">
        <v>74.3</v>
      </c>
      <c r="BG1935" s="9">
        <v>73.135605761382621</v>
      </c>
      <c r="BH1935" s="9">
        <v>72.779233463179423</v>
      </c>
      <c r="BI1935" s="9">
        <v>74.542979675842162</v>
      </c>
      <c r="BJ1935" s="9">
        <v>73.818850255973459</v>
      </c>
      <c r="BK1935" s="9">
        <v>72.894101297664733</v>
      </c>
      <c r="BL1935" s="9">
        <v>72.018471211943989</v>
      </c>
      <c r="BM1935" s="9">
        <f ca="1"/>
        <v>71.500284347103261</v>
      </c>
      <c r="BN1935" s="9">
        <v>74.572699061105681</v>
      </c>
    </row>
    <row r="1936" spans="1:66" x14ac:dyDescent="0.25">
      <c r="A1936" s="6">
        <v>75.400000000000006</v>
      </c>
      <c r="B1936" s="7" t="b">
        <v>1</v>
      </c>
      <c r="U1936" s="9"/>
      <c r="V1936" s="9"/>
      <c r="W1936" s="10"/>
      <c r="X1936" s="20"/>
      <c r="Y1936" s="20"/>
      <c r="Z1936" s="20"/>
      <c r="AA1936" s="20"/>
      <c r="AB1936" s="20"/>
      <c r="AC1936" s="20"/>
      <c r="AD1936" s="20"/>
      <c r="AE1936" s="20"/>
      <c r="AG1936" s="9"/>
      <c r="AH1936" s="9"/>
      <c r="AI1936" s="10"/>
      <c r="AJ1936" s="20"/>
      <c r="AK1936" s="20"/>
      <c r="AL1936" s="20"/>
      <c r="AM1936" s="20"/>
      <c r="AN1936" s="20"/>
      <c r="AO1936" s="20"/>
      <c r="AP1936" s="20"/>
      <c r="AQ1936" s="20"/>
      <c r="AS1936" s="9"/>
      <c r="AT1936" s="9"/>
      <c r="AU1936" s="10"/>
      <c r="AV1936" s="20"/>
      <c r="AW1936" s="20"/>
      <c r="AX1936" s="20"/>
      <c r="AY1936" s="20"/>
      <c r="AZ1936" s="20"/>
      <c r="BA1936" s="20"/>
      <c r="BB1936" s="20"/>
      <c r="BC1936" s="20"/>
      <c r="BE1936" s="20">
        <v>0.65966530054644812</v>
      </c>
      <c r="BF1936" s="9">
        <v>74.3</v>
      </c>
      <c r="BG1936" s="9">
        <v>73.144477892557489</v>
      </c>
      <c r="BH1936" s="9">
        <v>72.789204701858964</v>
      </c>
      <c r="BI1936" s="9">
        <v>74.612412913051315</v>
      </c>
      <c r="BJ1936" s="9">
        <v>73.82639489218856</v>
      </c>
      <c r="BK1936" s="9">
        <v>72.903686564927597</v>
      </c>
      <c r="BL1936" s="9">
        <v>72.027734755077915</v>
      </c>
      <c r="BM1936" s="9">
        <f ca="1"/>
        <v>71.507831198764137</v>
      </c>
      <c r="BN1936" s="9">
        <v>74.581754506127652</v>
      </c>
    </row>
    <row r="1937" spans="1:66" x14ac:dyDescent="0.25">
      <c r="A1937" s="6">
        <v>75.2</v>
      </c>
      <c r="B1937" s="7" t="b">
        <v>1</v>
      </c>
      <c r="U1937" s="9"/>
      <c r="V1937" s="9"/>
      <c r="W1937" s="10"/>
      <c r="X1937" s="20"/>
      <c r="Y1937" s="20"/>
      <c r="Z1937" s="20"/>
      <c r="AA1937" s="20"/>
      <c r="AB1937" s="20"/>
      <c r="AC1937" s="20"/>
      <c r="AD1937" s="20"/>
      <c r="AE1937" s="20"/>
      <c r="AG1937" s="9"/>
      <c r="AH1937" s="9"/>
      <c r="AI1937" s="10"/>
      <c r="AJ1937" s="20"/>
      <c r="AK1937" s="20"/>
      <c r="AL1937" s="20"/>
      <c r="AM1937" s="20"/>
      <c r="AN1937" s="20"/>
      <c r="AO1937" s="20"/>
      <c r="AP1937" s="20"/>
      <c r="AQ1937" s="20"/>
      <c r="AS1937" s="9"/>
      <c r="AT1937" s="9"/>
      <c r="AU1937" s="10"/>
      <c r="AV1937" s="20"/>
      <c r="AW1937" s="20"/>
      <c r="AX1937" s="20"/>
      <c r="AY1937" s="20"/>
      <c r="AZ1937" s="20"/>
      <c r="BA1937" s="20"/>
      <c r="BB1937" s="20"/>
      <c r="BC1937" s="20"/>
      <c r="BE1937" s="20">
        <v>0.66000683060109289</v>
      </c>
      <c r="BF1937" s="9">
        <v>74.3</v>
      </c>
      <c r="BG1937" s="9">
        <v>73.153353426494888</v>
      </c>
      <c r="BH1937" s="9">
        <v>72.799181131757962</v>
      </c>
      <c r="BI1937" s="9">
        <v>74.681915862357698</v>
      </c>
      <c r="BJ1937" s="9">
        <v>73.833940846288726</v>
      </c>
      <c r="BK1937" s="9">
        <v>72.913276345597026</v>
      </c>
      <c r="BL1937" s="9">
        <v>72.036995900504138</v>
      </c>
      <c r="BM1937" s="9">
        <f ca="1"/>
        <v>71.515379783299053</v>
      </c>
      <c r="BN1937" s="9">
        <v>74.590810886507001</v>
      </c>
    </row>
    <row r="1938" spans="1:66" x14ac:dyDescent="0.25">
      <c r="A1938" s="6">
        <v>74.900000000000006</v>
      </c>
      <c r="B1938" s="7" t="b">
        <v>1</v>
      </c>
      <c r="U1938" s="9"/>
      <c r="V1938" s="9"/>
      <c r="W1938" s="10"/>
      <c r="X1938" s="20"/>
      <c r="Y1938" s="20"/>
      <c r="Z1938" s="20"/>
      <c r="AA1938" s="20"/>
      <c r="AB1938" s="20"/>
      <c r="AC1938" s="20"/>
      <c r="AD1938" s="20"/>
      <c r="AE1938" s="20"/>
      <c r="AG1938" s="9"/>
      <c r="AH1938" s="9"/>
      <c r="AI1938" s="10"/>
      <c r="AJ1938" s="20"/>
      <c r="AK1938" s="20"/>
      <c r="AL1938" s="20"/>
      <c r="AM1938" s="20"/>
      <c r="AN1938" s="20"/>
      <c r="AO1938" s="20"/>
      <c r="AP1938" s="20"/>
      <c r="AQ1938" s="20"/>
      <c r="AS1938" s="9"/>
      <c r="AT1938" s="9"/>
      <c r="AU1938" s="10"/>
      <c r="AV1938" s="20"/>
      <c r="AW1938" s="20"/>
      <c r="AX1938" s="20"/>
      <c r="AY1938" s="20"/>
      <c r="AZ1938" s="20"/>
      <c r="BA1938" s="20"/>
      <c r="BB1938" s="20"/>
      <c r="BC1938" s="20"/>
      <c r="BE1938" s="20">
        <v>0.66034836065573765</v>
      </c>
      <c r="BF1938" s="9">
        <v>74.3</v>
      </c>
      <c r="BG1938" s="9">
        <v>73.162232373520155</v>
      </c>
      <c r="BH1938" s="9">
        <v>72.809162766244796</v>
      </c>
      <c r="BI1938" s="9">
        <v>74.751488663886192</v>
      </c>
      <c r="BJ1938" s="9">
        <v>73.841488125656014</v>
      </c>
      <c r="BK1938" s="9">
        <v>72.922870651820645</v>
      </c>
      <c r="BL1938" s="9">
        <v>72.046254650083569</v>
      </c>
      <c r="BM1938" s="9">
        <f ca="1"/>
        <v>71.522930107182205</v>
      </c>
      <c r="BN1938" s="9">
        <v>74.599868208160956</v>
      </c>
    </row>
    <row r="1939" spans="1:66" x14ac:dyDescent="0.25">
      <c r="A1939" s="6">
        <v>74.7</v>
      </c>
      <c r="B1939" s="7" t="b">
        <v>1</v>
      </c>
      <c r="U1939" s="9"/>
      <c r="V1939" s="9"/>
      <c r="W1939" s="10"/>
      <c r="X1939" s="20"/>
      <c r="Y1939" s="20"/>
      <c r="Z1939" s="20"/>
      <c r="AA1939" s="20"/>
      <c r="AB1939" s="20"/>
      <c r="AC1939" s="20"/>
      <c r="AD1939" s="20"/>
      <c r="AE1939" s="20"/>
      <c r="AG1939" s="9"/>
      <c r="AH1939" s="9"/>
      <c r="AI1939" s="10"/>
      <c r="AJ1939" s="20"/>
      <c r="AK1939" s="20"/>
      <c r="AL1939" s="20"/>
      <c r="AM1939" s="20"/>
      <c r="AN1939" s="20"/>
      <c r="AO1939" s="20"/>
      <c r="AP1939" s="20"/>
      <c r="AQ1939" s="20"/>
      <c r="AS1939" s="9"/>
      <c r="AT1939" s="9"/>
      <c r="AU1939" s="10"/>
      <c r="AV1939" s="20"/>
      <c r="AW1939" s="20"/>
      <c r="AX1939" s="20"/>
      <c r="AY1939" s="20"/>
      <c r="AZ1939" s="20"/>
      <c r="BA1939" s="20"/>
      <c r="BB1939" s="20"/>
      <c r="BC1939" s="20"/>
      <c r="BE1939" s="20">
        <v>0.66068989071038253</v>
      </c>
      <c r="BF1939" s="9">
        <v>74.3</v>
      </c>
      <c r="BG1939" s="9">
        <v>73.171114743982429</v>
      </c>
      <c r="BH1939" s="9">
        <v>72.819149618722221</v>
      </c>
      <c r="BI1939" s="9">
        <v>74.821131458184581</v>
      </c>
      <c r="BJ1939" s="9">
        <v>73.849036737685566</v>
      </c>
      <c r="BK1939" s="9">
        <v>72.932469495776147</v>
      </c>
      <c r="BL1939" s="9">
        <v>72.055511005674617</v>
      </c>
      <c r="BM1939" s="9">
        <f ca="1"/>
        <v>71.530482176900264</v>
      </c>
      <c r="BN1939" s="9">
        <v>74.608926477015686</v>
      </c>
    </row>
    <row r="1940" spans="1:66" x14ac:dyDescent="0.25">
      <c r="A1940" s="6">
        <v>74.3</v>
      </c>
      <c r="B1940" s="7" t="b">
        <v>1</v>
      </c>
      <c r="U1940" s="9"/>
      <c r="V1940" s="9"/>
      <c r="W1940" s="10"/>
      <c r="X1940" s="20"/>
      <c r="Y1940" s="20"/>
      <c r="Z1940" s="20"/>
      <c r="AA1940" s="20"/>
      <c r="AB1940" s="20"/>
      <c r="AC1940" s="20"/>
      <c r="AD1940" s="20"/>
      <c r="AE1940" s="20"/>
      <c r="AG1940" s="9"/>
      <c r="AH1940" s="9"/>
      <c r="AI1940" s="10"/>
      <c r="AJ1940" s="20"/>
      <c r="AK1940" s="20"/>
      <c r="AL1940" s="20"/>
      <c r="AM1940" s="20"/>
      <c r="AN1940" s="20"/>
      <c r="AO1940" s="20"/>
      <c r="AP1940" s="20"/>
      <c r="AQ1940" s="20"/>
      <c r="AS1940" s="9"/>
      <c r="AT1940" s="9"/>
      <c r="AU1940" s="10"/>
      <c r="AV1940" s="20"/>
      <c r="AW1940" s="20"/>
      <c r="AX1940" s="20"/>
      <c r="AY1940" s="20"/>
      <c r="AZ1940" s="20"/>
      <c r="BA1940" s="20"/>
      <c r="BB1940" s="20"/>
      <c r="BC1940" s="20"/>
      <c r="BE1940" s="20">
        <v>0.6610314207650273</v>
      </c>
      <c r="BF1940" s="9">
        <v>74.3</v>
      </c>
      <c r="BG1940" s="9">
        <v>73.180000548254725</v>
      </c>
      <c r="BH1940" s="9">
        <v>72.82914170262697</v>
      </c>
      <c r="BI1940" s="9">
        <v>74.890844386225211</v>
      </c>
      <c r="BJ1940" s="9">
        <v>73.856586689785843</v>
      </c>
      <c r="BK1940" s="9">
        <v>72.942072889671323</v>
      </c>
      <c r="BL1940" s="9">
        <v>72.064764969133307</v>
      </c>
      <c r="BM1940" s="9">
        <f ca="1"/>
        <v>71.538035998952481</v>
      </c>
      <c r="BN1940" s="9">
        <v>74.617985699006411</v>
      </c>
    </row>
    <row r="1941" spans="1:66" x14ac:dyDescent="0.25">
      <c r="A1941" s="6">
        <v>74</v>
      </c>
      <c r="B1941" s="7" t="b">
        <v>1</v>
      </c>
      <c r="U1941" s="9"/>
      <c r="V1941" s="9"/>
      <c r="W1941" s="10"/>
      <c r="X1941" s="20"/>
      <c r="Y1941" s="20"/>
      <c r="Z1941" s="20"/>
      <c r="AA1941" s="20"/>
      <c r="AB1941" s="20"/>
      <c r="AC1941" s="20"/>
      <c r="AD1941" s="20"/>
      <c r="AE1941" s="20"/>
      <c r="AG1941" s="9"/>
      <c r="AH1941" s="9"/>
      <c r="AI1941" s="10"/>
      <c r="AJ1941" s="20"/>
      <c r="AK1941" s="20"/>
      <c r="AL1941" s="20"/>
      <c r="AM1941" s="20"/>
      <c r="AN1941" s="20"/>
      <c r="AO1941" s="20"/>
      <c r="AP1941" s="20"/>
      <c r="AQ1941" s="20"/>
      <c r="AS1941" s="9"/>
      <c r="AT1941" s="9"/>
      <c r="AU1941" s="10"/>
      <c r="AV1941" s="20"/>
      <c r="AW1941" s="20"/>
      <c r="AX1941" s="20"/>
      <c r="AY1941" s="20"/>
      <c r="AZ1941" s="20"/>
      <c r="BA1941" s="20"/>
      <c r="BB1941" s="20"/>
      <c r="BC1941" s="20"/>
      <c r="BE1941" s="20">
        <v>0.66137295081967218</v>
      </c>
      <c r="BF1941" s="9">
        <v>74.3</v>
      </c>
      <c r="BG1941" s="9">
        <v>73.18888979673406</v>
      </c>
      <c r="BH1941" s="9">
        <v>72.839139031430491</v>
      </c>
      <c r="BI1941" s="9">
        <v>74.960627589406826</v>
      </c>
      <c r="BJ1941" s="9">
        <v>73.864137989378619</v>
      </c>
      <c r="BK1941" s="9">
        <v>72.951680845744306</v>
      </c>
      <c r="BL1941" s="9">
        <v>72.074016542313345</v>
      </c>
      <c r="BM1941" s="9">
        <f ca="1"/>
        <v>71.545591579850665</v>
      </c>
      <c r="BN1941" s="9">
        <v>74.627045880077375</v>
      </c>
    </row>
    <row r="1942" spans="1:66" x14ac:dyDescent="0.25">
      <c r="A1942" s="6">
        <v>73.599999999999994</v>
      </c>
      <c r="B1942" s="7" t="b">
        <v>1</v>
      </c>
      <c r="U1942" s="9"/>
      <c r="V1942" s="9"/>
      <c r="W1942" s="10"/>
      <c r="X1942" s="20"/>
      <c r="Y1942" s="20"/>
      <c r="Z1942" s="20"/>
      <c r="AA1942" s="20"/>
      <c r="AB1942" s="20"/>
      <c r="AC1942" s="20"/>
      <c r="AD1942" s="20"/>
      <c r="AE1942" s="20"/>
      <c r="AG1942" s="9"/>
      <c r="AH1942" s="9"/>
      <c r="AI1942" s="10"/>
      <c r="AJ1942" s="20"/>
      <c r="AK1942" s="20"/>
      <c r="AL1942" s="20"/>
      <c r="AM1942" s="20"/>
      <c r="AN1942" s="20"/>
      <c r="AO1942" s="20"/>
      <c r="AP1942" s="20"/>
      <c r="AQ1942" s="20"/>
      <c r="AS1942" s="9"/>
      <c r="AT1942" s="9"/>
      <c r="AU1942" s="10"/>
      <c r="AV1942" s="20"/>
      <c r="AW1942" s="20"/>
      <c r="AX1942" s="20"/>
      <c r="AY1942" s="20"/>
      <c r="AZ1942" s="20"/>
      <c r="BA1942" s="20"/>
      <c r="BB1942" s="20"/>
      <c r="BC1942" s="20"/>
      <c r="BE1942" s="20">
        <v>0.66171448087431695</v>
      </c>
      <c r="BF1942" s="9">
        <v>74.3</v>
      </c>
      <c r="BG1942" s="9">
        <v>73.197782499841537</v>
      </c>
      <c r="BH1942" s="9">
        <v>72.849141618638782</v>
      </c>
      <c r="BI1942" s="9">
        <v>75.030481209556143</v>
      </c>
      <c r="BJ1942" s="9">
        <v>73.871690643899043</v>
      </c>
      <c r="BK1942" s="9">
        <v>72.96129337626364</v>
      </c>
      <c r="BL1942" s="9">
        <v>72.083265727065935</v>
      </c>
      <c r="BM1942" s="9">
        <f ca="1"/>
        <v>71.553148926119363</v>
      </c>
      <c r="BN1942" s="9">
        <v>74.636107026181946</v>
      </c>
    </row>
    <row r="1943" spans="1:66" x14ac:dyDescent="0.25">
      <c r="A1943" s="6">
        <v>73.3</v>
      </c>
      <c r="B1943" s="7" t="b">
        <v>1</v>
      </c>
      <c r="U1943" s="9"/>
      <c r="V1943" s="9"/>
      <c r="W1943" s="10"/>
      <c r="X1943" s="20"/>
      <c r="Y1943" s="20"/>
      <c r="Z1943" s="20"/>
      <c r="AA1943" s="20"/>
      <c r="AB1943" s="20"/>
      <c r="AC1943" s="20"/>
      <c r="AD1943" s="20"/>
      <c r="AE1943" s="20"/>
      <c r="AG1943" s="9"/>
      <c r="AH1943" s="9"/>
      <c r="AI1943" s="10"/>
      <c r="AJ1943" s="20"/>
      <c r="AK1943" s="20"/>
      <c r="AL1943" s="20"/>
      <c r="AM1943" s="20"/>
      <c r="AN1943" s="20"/>
      <c r="AO1943" s="20"/>
      <c r="AP1943" s="20"/>
      <c r="AQ1943" s="20"/>
      <c r="AS1943" s="9"/>
      <c r="AT1943" s="9"/>
      <c r="AU1943" s="10"/>
      <c r="AV1943" s="20"/>
      <c r="AW1943" s="20"/>
      <c r="AX1943" s="20"/>
      <c r="AY1943" s="20"/>
      <c r="AZ1943" s="20"/>
      <c r="BA1943" s="20"/>
      <c r="BB1943" s="20"/>
      <c r="BC1943" s="20"/>
      <c r="BE1943" s="20">
        <v>0.66205601092896171</v>
      </c>
      <c r="BF1943" s="9">
        <v>74.3</v>
      </c>
      <c r="BG1943" s="9">
        <v>73.206678668022477</v>
      </c>
      <c r="BH1943" s="9">
        <v>72.859149477792542</v>
      </c>
      <c r="BI1943" s="9">
        <v>75.100405388929744</v>
      </c>
      <c r="BJ1943" s="9">
        <v>73.879244660795749</v>
      </c>
      <c r="BK1943" s="9">
        <v>72.970910493528422</v>
      </c>
      <c r="BL1943" s="9">
        <v>72.092512525239982</v>
      </c>
      <c r="BM1943" s="9">
        <f ca="1"/>
        <v>71.560708044295765</v>
      </c>
      <c r="BN1943" s="9">
        <v>74.645169143282672</v>
      </c>
    </row>
    <row r="1944" spans="1:66" x14ac:dyDescent="0.25">
      <c r="A1944" s="6">
        <v>72.900000000000006</v>
      </c>
      <c r="B1944" s="7" t="b">
        <v>1</v>
      </c>
      <c r="U1944" s="9"/>
      <c r="V1944" s="9"/>
      <c r="W1944" s="10"/>
      <c r="X1944" s="20"/>
      <c r="Y1944" s="20"/>
      <c r="Z1944" s="20"/>
      <c r="AA1944" s="20"/>
      <c r="AB1944" s="20"/>
      <c r="AC1944" s="20"/>
      <c r="AD1944" s="20"/>
      <c r="AE1944" s="20"/>
      <c r="AG1944" s="9"/>
      <c r="AH1944" s="9"/>
      <c r="AI1944" s="10"/>
      <c r="AJ1944" s="20"/>
      <c r="AK1944" s="20"/>
      <c r="AL1944" s="20"/>
      <c r="AM1944" s="20"/>
      <c r="AN1944" s="20"/>
      <c r="AO1944" s="20"/>
      <c r="AP1944" s="20"/>
      <c r="AQ1944" s="20"/>
      <c r="AS1944" s="9"/>
      <c r="AT1944" s="9"/>
      <c r="AU1944" s="10"/>
      <c r="AV1944" s="20"/>
      <c r="AW1944" s="20"/>
      <c r="AX1944" s="20"/>
      <c r="AY1944" s="20"/>
      <c r="AZ1944" s="20"/>
      <c r="BA1944" s="20"/>
      <c r="BB1944" s="20"/>
      <c r="BC1944" s="20"/>
      <c r="BE1944" s="20">
        <v>0.66239754098360659</v>
      </c>
      <c r="BF1944" s="9">
        <v>74.400000000000006</v>
      </c>
      <c r="BG1944" s="9">
        <v>73.215578311746484</v>
      </c>
      <c r="BH1944" s="9">
        <v>72.869162622467456</v>
      </c>
      <c r="BI1944" s="9">
        <v>75.17040027021568</v>
      </c>
      <c r="BJ1944" s="9">
        <v>73.886800047530869</v>
      </c>
      <c r="BK1944" s="9">
        <v>72.980532209868429</v>
      </c>
      <c r="BL1944" s="9">
        <v>72.101756938681945</v>
      </c>
      <c r="BM1944" s="9">
        <f ca="1"/>
        <v>71.568268940929883</v>
      </c>
      <c r="BN1944" s="9">
        <v>74.654232237351223</v>
      </c>
    </row>
    <row r="1945" spans="1:66" x14ac:dyDescent="0.25">
      <c r="A1945" s="6">
        <v>72.599999999999994</v>
      </c>
      <c r="B1945" s="7" t="b">
        <v>1</v>
      </c>
      <c r="U1945" s="9"/>
      <c r="V1945" s="9"/>
      <c r="W1945" s="10"/>
      <c r="X1945" s="20"/>
      <c r="Y1945" s="20"/>
      <c r="Z1945" s="20"/>
      <c r="AA1945" s="20"/>
      <c r="AB1945" s="20"/>
      <c r="AC1945" s="20"/>
      <c r="AD1945" s="20"/>
      <c r="AE1945" s="20"/>
      <c r="AG1945" s="9"/>
      <c r="AH1945" s="9"/>
      <c r="AI1945" s="10"/>
      <c r="AJ1945" s="20"/>
      <c r="AK1945" s="20"/>
      <c r="AL1945" s="20"/>
      <c r="AM1945" s="20"/>
      <c r="AN1945" s="20"/>
      <c r="AO1945" s="20"/>
      <c r="AP1945" s="20"/>
      <c r="AQ1945" s="20"/>
      <c r="AS1945" s="9"/>
      <c r="AT1945" s="9"/>
      <c r="AU1945" s="10"/>
      <c r="AV1945" s="20"/>
      <c r="AW1945" s="20"/>
      <c r="AX1945" s="20"/>
      <c r="AY1945" s="20"/>
      <c r="AZ1945" s="20"/>
      <c r="BA1945" s="20"/>
      <c r="BB1945" s="20"/>
      <c r="BC1945" s="20"/>
      <c r="BE1945" s="20">
        <v>0.66273907103825136</v>
      </c>
      <c r="BF1945" s="9">
        <v>74.400000000000006</v>
      </c>
      <c r="BG1945" s="9">
        <v>73.224481441507635</v>
      </c>
      <c r="BH1945" s="9">
        <v>72.879181066274157</v>
      </c>
      <c r="BI1945" s="9">
        <v>75.240465996535221</v>
      </c>
      <c r="BJ1945" s="9">
        <v>73.894356811580124</v>
      </c>
      <c r="BK1945" s="9">
        <v>72.990158537644206</v>
      </c>
      <c r="BL1945" s="9">
        <v>72.110998969235908</v>
      </c>
      <c r="BM1945" s="9">
        <f ca="1"/>
        <v>71.575831622584516</v>
      </c>
      <c r="BN1945" s="9">
        <v>74.66329631436858</v>
      </c>
    </row>
    <row r="1946" spans="1:66" x14ac:dyDescent="0.25">
      <c r="A1946" s="6">
        <v>66.400000000000006</v>
      </c>
      <c r="B1946" s="7" t="b">
        <v>1</v>
      </c>
      <c r="U1946" s="9"/>
      <c r="V1946" s="9"/>
      <c r="W1946" s="10"/>
      <c r="X1946" s="20"/>
      <c r="Y1946" s="20"/>
      <c r="Z1946" s="20"/>
      <c r="AA1946" s="20"/>
      <c r="AB1946" s="20"/>
      <c r="AC1946" s="20"/>
      <c r="AD1946" s="20"/>
      <c r="AE1946" s="20"/>
      <c r="AG1946" s="9"/>
      <c r="AH1946" s="9"/>
      <c r="AI1946" s="10"/>
      <c r="AJ1946" s="20"/>
      <c r="AK1946" s="20"/>
      <c r="AL1946" s="20"/>
      <c r="AM1946" s="20"/>
      <c r="AN1946" s="20"/>
      <c r="AO1946" s="20"/>
      <c r="AP1946" s="20"/>
      <c r="AQ1946" s="20"/>
      <c r="AS1946" s="9"/>
      <c r="AT1946" s="9"/>
      <c r="AU1946" s="10"/>
      <c r="AV1946" s="20"/>
      <c r="AW1946" s="20"/>
      <c r="AX1946" s="20"/>
      <c r="AY1946" s="20"/>
      <c r="AZ1946" s="20"/>
      <c r="BA1946" s="20"/>
      <c r="BB1946" s="20"/>
      <c r="BC1946" s="20"/>
      <c r="BE1946" s="20">
        <v>0.66308060109289613</v>
      </c>
      <c r="BF1946" s="9">
        <v>74.400000000000006</v>
      </c>
      <c r="BG1946" s="9">
        <v>73.233388067824464</v>
      </c>
      <c r="BH1946" s="9">
        <v>72.889204822858531</v>
      </c>
      <c r="BI1946" s="9">
        <v>75.310602711444744</v>
      </c>
      <c r="BJ1946" s="9">
        <v>73.901914960432947</v>
      </c>
      <c r="BK1946" s="9">
        <v>72.999789489247291</v>
      </c>
      <c r="BL1946" s="9">
        <v>72.120238618743656</v>
      </c>
      <c r="BM1946" s="9">
        <f ca="1"/>
        <v>71.583396095835425</v>
      </c>
      <c r="BN1946" s="9">
        <v>74.672361380324972</v>
      </c>
    </row>
    <row r="1947" spans="1:66" x14ac:dyDescent="0.25">
      <c r="A1947" s="6">
        <v>66.2</v>
      </c>
      <c r="B1947" s="7" t="b">
        <v>1</v>
      </c>
      <c r="U1947" s="9"/>
      <c r="V1947" s="9"/>
      <c r="W1947" s="10"/>
      <c r="X1947" s="20"/>
      <c r="Y1947" s="20"/>
      <c r="Z1947" s="20"/>
      <c r="AA1947" s="20"/>
      <c r="AB1947" s="20"/>
      <c r="AC1947" s="20"/>
      <c r="AD1947" s="20"/>
      <c r="AE1947" s="20"/>
      <c r="AG1947" s="9"/>
      <c r="AH1947" s="9"/>
      <c r="AI1947" s="10"/>
      <c r="AJ1947" s="20"/>
      <c r="AK1947" s="20"/>
      <c r="AL1947" s="20"/>
      <c r="AM1947" s="20"/>
      <c r="AN1947" s="20"/>
      <c r="AO1947" s="20"/>
      <c r="AP1947" s="20"/>
      <c r="AQ1947" s="20"/>
      <c r="AS1947" s="9"/>
      <c r="AT1947" s="9"/>
      <c r="AU1947" s="10"/>
      <c r="AV1947" s="20"/>
      <c r="AW1947" s="20"/>
      <c r="AX1947" s="20"/>
      <c r="AY1947" s="20"/>
      <c r="AZ1947" s="20"/>
      <c r="BA1947" s="20"/>
      <c r="BB1947" s="20"/>
      <c r="BC1947" s="20"/>
      <c r="BE1947" s="20">
        <v>0.66342213114754101</v>
      </c>
      <c r="BF1947" s="9">
        <v>74.400000000000006</v>
      </c>
      <c r="BG1947" s="9">
        <v>73.242298201240189</v>
      </c>
      <c r="BH1947" s="9">
        <v>72.899233905901795</v>
      </c>
      <c r="BI1947" s="9">
        <v>75.380810558937355</v>
      </c>
      <c r="BJ1947" s="9">
        <v>73.909474501592413</v>
      </c>
      <c r="BK1947" s="9">
        <v>73.009425077100289</v>
      </c>
      <c r="BL1947" s="9">
        <v>72.1294758890445</v>
      </c>
      <c r="BM1947" s="9">
        <f ca="1"/>
        <v>71.59096236727126</v>
      </c>
      <c r="BN1947" s="9">
        <v>74.681427441219967</v>
      </c>
    </row>
    <row r="1948" spans="1:66" x14ac:dyDescent="0.25">
      <c r="A1948" s="6">
        <v>66</v>
      </c>
      <c r="B1948" s="7" t="b">
        <v>1</v>
      </c>
      <c r="U1948" s="9"/>
      <c r="V1948" s="9"/>
      <c r="W1948" s="10"/>
      <c r="X1948" s="20"/>
      <c r="Y1948" s="20"/>
      <c r="Z1948" s="20"/>
      <c r="AA1948" s="20"/>
      <c r="AB1948" s="20"/>
      <c r="AC1948" s="20"/>
      <c r="AD1948" s="20"/>
      <c r="AE1948" s="20"/>
      <c r="AG1948" s="9"/>
      <c r="AH1948" s="9"/>
      <c r="AI1948" s="10"/>
      <c r="AJ1948" s="20"/>
      <c r="AK1948" s="20"/>
      <c r="AL1948" s="20"/>
      <c r="AM1948" s="20"/>
      <c r="AN1948" s="20"/>
      <c r="AO1948" s="20"/>
      <c r="AP1948" s="20"/>
      <c r="AQ1948" s="20"/>
      <c r="AS1948" s="9"/>
      <c r="AT1948" s="9"/>
      <c r="AU1948" s="10"/>
      <c r="AV1948" s="20"/>
      <c r="AW1948" s="20"/>
      <c r="AX1948" s="20"/>
      <c r="AY1948" s="20"/>
      <c r="AZ1948" s="20"/>
      <c r="BA1948" s="20"/>
      <c r="BB1948" s="20"/>
      <c r="BC1948" s="20"/>
      <c r="BE1948" s="20">
        <v>0.66376366120218577</v>
      </c>
      <c r="BF1948" s="9">
        <v>74.400000000000006</v>
      </c>
      <c r="BG1948" s="9">
        <v>73.25121185232274</v>
      </c>
      <c r="BH1948" s="9">
        <v>72.909268329120763</v>
      </c>
      <c r="BI1948" s="9">
        <v>75.451089683444735</v>
      </c>
      <c r="BJ1948" s="9">
        <v>73.917035442575468</v>
      </c>
      <c r="BK1948" s="9">
        <v>73.019065313656995</v>
      </c>
      <c r="BL1948" s="9">
        <v>72.138710781975419</v>
      </c>
      <c r="BM1948" s="9">
        <f ca="1"/>
        <v>71.598530443493686</v>
      </c>
      <c r="BN1948" s="9">
        <v>74.690494503062538</v>
      </c>
    </row>
    <row r="1949" spans="1:66" x14ac:dyDescent="0.25">
      <c r="A1949" s="6">
        <v>65.7</v>
      </c>
      <c r="B1949" s="7" t="b">
        <v>1</v>
      </c>
      <c r="U1949" s="9"/>
      <c r="V1949" s="9"/>
      <c r="W1949" s="10"/>
      <c r="X1949" s="20"/>
      <c r="Y1949" s="20"/>
      <c r="Z1949" s="20"/>
      <c r="AA1949" s="20"/>
      <c r="AB1949" s="20"/>
      <c r="AC1949" s="20"/>
      <c r="AD1949" s="20"/>
      <c r="AE1949" s="20"/>
      <c r="AG1949" s="9"/>
      <c r="AH1949" s="9"/>
      <c r="AI1949" s="10"/>
      <c r="AJ1949" s="20"/>
      <c r="AK1949" s="20"/>
      <c r="AL1949" s="20"/>
      <c r="AM1949" s="20"/>
      <c r="AN1949" s="20"/>
      <c r="AO1949" s="20"/>
      <c r="AP1949" s="20"/>
      <c r="AQ1949" s="20"/>
      <c r="AS1949" s="9"/>
      <c r="AT1949" s="9"/>
      <c r="AU1949" s="10"/>
      <c r="AV1949" s="20"/>
      <c r="AW1949" s="20"/>
      <c r="AX1949" s="20"/>
      <c r="AY1949" s="20"/>
      <c r="AZ1949" s="20"/>
      <c r="BA1949" s="20"/>
      <c r="BB1949" s="20"/>
      <c r="BC1949" s="20"/>
      <c r="BE1949" s="20">
        <v>0.66410519125683065</v>
      </c>
      <c r="BF1949" s="9">
        <v>74.400000000000006</v>
      </c>
      <c r="BG1949" s="9">
        <v>73.260129031664931</v>
      </c>
      <c r="BH1949" s="9">
        <v>72.919308106267735</v>
      </c>
      <c r="BI1949" s="9">
        <v>75.521440229838916</v>
      </c>
      <c r="BJ1949" s="9">
        <v>73.92459779091287</v>
      </c>
      <c r="BK1949" s="9">
        <v>73.028710211402554</v>
      </c>
      <c r="BL1949" s="9">
        <v>72.147943299371093</v>
      </c>
      <c r="BM1949" s="9">
        <f ca="1"/>
        <v>71.606100331117474</v>
      </c>
      <c r="BN1949" s="9">
        <v>74.699562571871041</v>
      </c>
    </row>
    <row r="1950" spans="1:66" x14ac:dyDescent="0.25">
      <c r="A1950" s="6">
        <v>65.5</v>
      </c>
      <c r="B1950" s="7" t="b">
        <v>1</v>
      </c>
      <c r="U1950" s="9"/>
      <c r="V1950" s="9"/>
      <c r="W1950" s="10"/>
      <c r="X1950" s="20"/>
      <c r="Y1950" s="20"/>
      <c r="Z1950" s="20"/>
      <c r="AA1950" s="20"/>
      <c r="AB1950" s="20"/>
      <c r="AC1950" s="20"/>
      <c r="AD1950" s="20"/>
      <c r="AE1950" s="20"/>
      <c r="AG1950" s="9"/>
      <c r="AH1950" s="9"/>
      <c r="AI1950" s="10"/>
      <c r="AJ1950" s="20"/>
      <c r="AK1950" s="20"/>
      <c r="AL1950" s="20"/>
      <c r="AM1950" s="20"/>
      <c r="AN1950" s="20"/>
      <c r="AO1950" s="20"/>
      <c r="AP1950" s="20"/>
      <c r="AQ1950" s="20"/>
      <c r="AS1950" s="9"/>
      <c r="AT1950" s="9"/>
      <c r="AU1950" s="10"/>
      <c r="AV1950" s="20"/>
      <c r="AW1950" s="20"/>
      <c r="AX1950" s="20"/>
      <c r="AY1950" s="20"/>
      <c r="AZ1950" s="20"/>
      <c r="BA1950" s="20"/>
      <c r="BB1950" s="20"/>
      <c r="BC1950" s="20"/>
      <c r="BE1950" s="20">
        <v>0.66444672131147542</v>
      </c>
      <c r="BF1950" s="9">
        <v>74.400000000000006</v>
      </c>
      <c r="BG1950" s="9">
        <v>73.269049749884473</v>
      </c>
      <c r="BH1950" s="9">
        <v>72.929353251130919</v>
      </c>
      <c r="BI1950" s="9">
        <v>75.591862343434016</v>
      </c>
      <c r="BJ1950" s="9">
        <v>73.93216155414936</v>
      </c>
      <c r="BK1950" s="9">
        <v>73.038359782853576</v>
      </c>
      <c r="BL1950" s="9">
        <v>72.157173443063741</v>
      </c>
      <c r="BM1950" s="9">
        <f ca="1"/>
        <v>71.613672036770495</v>
      </c>
      <c r="BN1950" s="9">
        <v>74.708631653673322</v>
      </c>
    </row>
    <row r="1951" spans="1:66" x14ac:dyDescent="0.25">
      <c r="A1951" s="6">
        <v>65.099999999999994</v>
      </c>
      <c r="B1951" s="7" t="b">
        <v>1</v>
      </c>
      <c r="U1951" s="9"/>
      <c r="V1951" s="9"/>
      <c r="W1951" s="10"/>
      <c r="X1951" s="20"/>
      <c r="Y1951" s="20"/>
      <c r="Z1951" s="20"/>
      <c r="AA1951" s="20"/>
      <c r="AB1951" s="20"/>
      <c r="AC1951" s="20"/>
      <c r="AD1951" s="20"/>
      <c r="AE1951" s="20"/>
      <c r="AG1951" s="9"/>
      <c r="AH1951" s="9"/>
      <c r="AI1951" s="10"/>
      <c r="AJ1951" s="20"/>
      <c r="AK1951" s="20"/>
      <c r="AL1951" s="20"/>
      <c r="AM1951" s="20"/>
      <c r="AN1951" s="20"/>
      <c r="AO1951" s="20"/>
      <c r="AP1951" s="20"/>
      <c r="AQ1951" s="20"/>
      <c r="AS1951" s="9"/>
      <c r="AT1951" s="9"/>
      <c r="AU1951" s="10"/>
      <c r="AV1951" s="20"/>
      <c r="AW1951" s="20"/>
      <c r="AX1951" s="20"/>
      <c r="AY1951" s="20"/>
      <c r="AZ1951" s="20"/>
      <c r="BA1951" s="20"/>
      <c r="BB1951" s="20"/>
      <c r="BC1951" s="20"/>
      <c r="BE1951" s="20">
        <v>0.66478825136612019</v>
      </c>
      <c r="BF1951" s="9">
        <v>74.400000000000006</v>
      </c>
      <c r="BG1951" s="9">
        <v>73.277974017624217</v>
      </c>
      <c r="BH1951" s="9">
        <v>72.939403777534437</v>
      </c>
      <c r="BI1951" s="9">
        <v>75.662356169988144</v>
      </c>
      <c r="BJ1951" s="9">
        <v>73.939726739843621</v>
      </c>
      <c r="BK1951" s="9">
        <v>73.048014040558286</v>
      </c>
      <c r="BL1951" s="9">
        <v>72.166401214883294</v>
      </c>
      <c r="BM1951" s="9">
        <f ca="1"/>
        <v>71.621245567093766</v>
      </c>
      <c r="BN1951" s="9">
        <v>74.717701754506749</v>
      </c>
    </row>
    <row r="1952" spans="1:66" x14ac:dyDescent="0.25">
      <c r="A1952" s="6">
        <v>64.8</v>
      </c>
      <c r="B1952" s="7" t="b">
        <v>1</v>
      </c>
      <c r="U1952" s="9"/>
      <c r="V1952" s="9"/>
      <c r="W1952" s="10"/>
      <c r="X1952" s="20"/>
      <c r="Y1952" s="20"/>
      <c r="Z1952" s="20"/>
      <c r="AA1952" s="20"/>
      <c r="AB1952" s="20"/>
      <c r="AC1952" s="20"/>
      <c r="AD1952" s="20"/>
      <c r="AE1952" s="20"/>
      <c r="AG1952" s="9"/>
      <c r="AH1952" s="9"/>
      <c r="AI1952" s="10"/>
      <c r="AJ1952" s="20"/>
      <c r="AK1952" s="20"/>
      <c r="AL1952" s="20"/>
      <c r="AM1952" s="20"/>
      <c r="AN1952" s="20"/>
      <c r="AO1952" s="20"/>
      <c r="AP1952" s="20"/>
      <c r="AQ1952" s="20"/>
      <c r="AS1952" s="9"/>
      <c r="AT1952" s="9"/>
      <c r="AU1952" s="10"/>
      <c r="AV1952" s="20"/>
      <c r="AW1952" s="20"/>
      <c r="AX1952" s="20"/>
      <c r="AY1952" s="20"/>
      <c r="AZ1952" s="20"/>
      <c r="BA1952" s="20"/>
      <c r="BB1952" s="20"/>
      <c r="BC1952" s="20"/>
      <c r="BE1952" s="20">
        <v>0.66512978142076506</v>
      </c>
      <c r="BF1952" s="9">
        <v>74.400000000000006</v>
      </c>
      <c r="BG1952" s="9">
        <v>73.286901845552137</v>
      </c>
      <c r="BH1952" s="9">
        <v>72.949459699338533</v>
      </c>
      <c r="BI1952" s="9">
        <v>75.732921855705129</v>
      </c>
      <c r="BJ1952" s="9">
        <v>73.947293355568505</v>
      </c>
      <c r="BK1952" s="9">
        <v>73.057672997096688</v>
      </c>
      <c r="BL1952" s="9">
        <v>72.175626616657325</v>
      </c>
      <c r="BM1952" s="9">
        <f ca="1"/>
        <v>71.628820928741618</v>
      </c>
      <c r="BN1952" s="9">
        <v>74.726772880418224</v>
      </c>
    </row>
    <row r="1953" spans="1:66" x14ac:dyDescent="0.25">
      <c r="A1953" s="6">
        <v>64.599999999999994</v>
      </c>
      <c r="B1953" s="7" t="b">
        <v>1</v>
      </c>
      <c r="U1953" s="9"/>
      <c r="V1953" s="9"/>
      <c r="W1953" s="10"/>
      <c r="X1953" s="20"/>
      <c r="Y1953" s="20"/>
      <c r="Z1953" s="20"/>
      <c r="AA1953" s="20"/>
      <c r="AB1953" s="20"/>
      <c r="AC1953" s="20"/>
      <c r="AD1953" s="20"/>
      <c r="AE1953" s="20"/>
      <c r="AG1953" s="9"/>
      <c r="AH1953" s="9"/>
      <c r="AI1953" s="10"/>
      <c r="AJ1953" s="20"/>
      <c r="AK1953" s="20"/>
      <c r="AL1953" s="20"/>
      <c r="AM1953" s="20"/>
      <c r="AN1953" s="20"/>
      <c r="AO1953" s="20"/>
      <c r="AP1953" s="20"/>
      <c r="AQ1953" s="20"/>
      <c r="AS1953" s="9"/>
      <c r="AT1953" s="9"/>
      <c r="AU1953" s="10"/>
      <c r="AV1953" s="20"/>
      <c r="AW1953" s="20"/>
      <c r="AX1953" s="20"/>
      <c r="AY1953" s="20"/>
      <c r="AZ1953" s="20"/>
      <c r="BA1953" s="20"/>
      <c r="BB1953" s="20"/>
      <c r="BC1953" s="20"/>
      <c r="BE1953" s="20">
        <v>0.66547131147540983</v>
      </c>
      <c r="BF1953" s="9">
        <v>74.400000000000006</v>
      </c>
      <c r="BG1953" s="9">
        <v>73.295833244361518</v>
      </c>
      <c r="BH1953" s="9">
        <v>72.95952103043966</v>
      </c>
      <c r="BI1953" s="9">
        <v>75.803559547236333</v>
      </c>
      <c r="BJ1953" s="9">
        <v>73.954861408910887</v>
      </c>
      <c r="BK1953" s="9">
        <v>73.067336665080603</v>
      </c>
      <c r="BL1953" s="9">
        <v>72.184849650211021</v>
      </c>
      <c r="BM1953" s="9">
        <f ca="1"/>
        <v>71.636398128381629</v>
      </c>
      <c r="BN1953" s="9">
        <v>74.735845037464316</v>
      </c>
    </row>
    <row r="1954" spans="1:66" x14ac:dyDescent="0.25">
      <c r="A1954" s="6">
        <v>64.400000000000006</v>
      </c>
      <c r="B1954" s="7" t="b">
        <v>1</v>
      </c>
      <c r="U1954" s="9"/>
      <c r="V1954" s="9"/>
      <c r="W1954" s="10"/>
      <c r="X1954" s="20"/>
      <c r="Y1954" s="20"/>
      <c r="Z1954" s="20"/>
      <c r="AA1954" s="20"/>
      <c r="AB1954" s="20"/>
      <c r="AC1954" s="20"/>
      <c r="AD1954" s="20"/>
      <c r="AE1954" s="20"/>
      <c r="AG1954" s="9"/>
      <c r="AH1954" s="9"/>
      <c r="AI1954" s="10"/>
      <c r="AJ1954" s="20"/>
      <c r="AK1954" s="20"/>
      <c r="AL1954" s="20"/>
      <c r="AM1954" s="20"/>
      <c r="AN1954" s="20"/>
      <c r="AO1954" s="20"/>
      <c r="AP1954" s="20"/>
      <c r="AQ1954" s="20"/>
      <c r="AS1954" s="9"/>
      <c r="AT1954" s="9"/>
      <c r="AU1954" s="10"/>
      <c r="AV1954" s="20"/>
      <c r="AW1954" s="20"/>
      <c r="AX1954" s="20"/>
      <c r="AY1954" s="20"/>
      <c r="AZ1954" s="20"/>
      <c r="BA1954" s="20"/>
      <c r="BB1954" s="20"/>
      <c r="BC1954" s="20"/>
      <c r="BE1954" s="20">
        <v>0.6658128415300546</v>
      </c>
      <c r="BF1954" s="9">
        <v>74.400000000000006</v>
      </c>
      <c r="BG1954" s="9">
        <v>73.304768224771053</v>
      </c>
      <c r="BH1954" s="9">
        <v>72.969587784770852</v>
      </c>
      <c r="BI1954" s="9">
        <v>75.874269391682574</v>
      </c>
      <c r="BJ1954" s="9">
        <v>73.962430907471912</v>
      </c>
      <c r="BK1954" s="9">
        <v>73.077005057153912</v>
      </c>
      <c r="BL1954" s="9">
        <v>72.194070317367306</v>
      </c>
      <c r="BM1954" s="9">
        <f ca="1"/>
        <v>71.64397717269479</v>
      </c>
      <c r="BN1954" s="9">
        <v>74.744918231711168</v>
      </c>
    </row>
    <row r="1955" spans="1:66" x14ac:dyDescent="0.25">
      <c r="A1955" s="6">
        <v>64.2</v>
      </c>
      <c r="B1955" s="7" t="b">
        <v>1</v>
      </c>
      <c r="U1955" s="9"/>
      <c r="V1955" s="9"/>
      <c r="W1955" s="10"/>
      <c r="X1955" s="20"/>
      <c r="Y1955" s="20"/>
      <c r="Z1955" s="20"/>
      <c r="AA1955" s="20"/>
      <c r="AB1955" s="20"/>
      <c r="AC1955" s="20"/>
      <c r="AD1955" s="20"/>
      <c r="AE1955" s="20"/>
      <c r="AG1955" s="9"/>
      <c r="AH1955" s="9"/>
      <c r="AI1955" s="10"/>
      <c r="AJ1955" s="20"/>
      <c r="AK1955" s="20"/>
      <c r="AL1955" s="20"/>
      <c r="AM1955" s="20"/>
      <c r="AN1955" s="20"/>
      <c r="AO1955" s="20"/>
      <c r="AP1955" s="20"/>
      <c r="AQ1955" s="20"/>
      <c r="AS1955" s="9"/>
      <c r="AT1955" s="9"/>
      <c r="AU1955" s="10"/>
      <c r="AV1955" s="20"/>
      <c r="AW1955" s="20"/>
      <c r="AX1955" s="20"/>
      <c r="AY1955" s="20"/>
      <c r="AZ1955" s="20"/>
      <c r="BA1955" s="20"/>
      <c r="BB1955" s="20"/>
      <c r="BC1955" s="20"/>
      <c r="BE1955" s="20">
        <v>0.66615437158469948</v>
      </c>
      <c r="BF1955" s="9">
        <v>74.400000000000006</v>
      </c>
      <c r="BG1955" s="9">
        <v>73.313706797524944</v>
      </c>
      <c r="BH1955" s="9">
        <v>72.979659976301463</v>
      </c>
      <c r="BI1955" s="9">
        <v>75.945051536595855</v>
      </c>
      <c r="BJ1955" s="9">
        <v>73.970001858867064</v>
      </c>
      <c r="BK1955" s="9">
        <v>73.086678185992682</v>
      </c>
      <c r="BL1955" s="9">
        <v>72.20328861994669</v>
      </c>
      <c r="BM1955" s="9">
        <f ca="1"/>
        <v>71.651558068375465</v>
      </c>
      <c r="BN1955" s="9">
        <v>74.753992469234703</v>
      </c>
    </row>
    <row r="1956" spans="1:66" x14ac:dyDescent="0.25">
      <c r="A1956" s="6">
        <v>62.9</v>
      </c>
      <c r="B1956" s="7" t="b">
        <v>1</v>
      </c>
      <c r="U1956" s="9"/>
      <c r="V1956" s="9"/>
      <c r="W1956" s="10"/>
      <c r="X1956" s="20"/>
      <c r="Y1956" s="20"/>
      <c r="Z1956" s="20"/>
      <c r="AA1956" s="20"/>
      <c r="AB1956" s="20"/>
      <c r="AC1956" s="20"/>
      <c r="AD1956" s="20"/>
      <c r="AE1956" s="20"/>
      <c r="AG1956" s="9"/>
      <c r="AH1956" s="9"/>
      <c r="AI1956" s="10"/>
      <c r="AJ1956" s="20"/>
      <c r="AK1956" s="20"/>
      <c r="AL1956" s="20"/>
      <c r="AM1956" s="20"/>
      <c r="AN1956" s="20"/>
      <c r="AO1956" s="20"/>
      <c r="AP1956" s="20"/>
      <c r="AQ1956" s="20"/>
      <c r="AS1956" s="9"/>
      <c r="AT1956" s="9"/>
      <c r="AU1956" s="10"/>
      <c r="AV1956" s="20"/>
      <c r="AW1956" s="20"/>
      <c r="AX1956" s="20"/>
      <c r="AY1956" s="20"/>
      <c r="AZ1956" s="20"/>
      <c r="BA1956" s="20"/>
      <c r="BB1956" s="20"/>
      <c r="BC1956" s="20"/>
      <c r="BE1956" s="20">
        <v>0.66649590163934425</v>
      </c>
      <c r="BF1956" s="9">
        <v>74.400000000000006</v>
      </c>
      <c r="BG1956" s="9">
        <v>73.322648973392987</v>
      </c>
      <c r="BH1956" s="9">
        <v>72.989737619037712</v>
      </c>
      <c r="BI1956" s="9">
        <v>76.015906129981275</v>
      </c>
      <c r="BJ1956" s="9">
        <v>73.97757427072608</v>
      </c>
      <c r="BK1956" s="9">
        <v>73.096356064305198</v>
      </c>
      <c r="BL1956" s="9">
        <v>72.212504559767382</v>
      </c>
      <c r="BM1956" s="9">
        <f ca="1"/>
        <v>71.659140822131533</v>
      </c>
      <c r="BN1956" s="9">
        <v>74.763067756120549</v>
      </c>
    </row>
    <row r="1957" spans="1:66" x14ac:dyDescent="0.25">
      <c r="A1957" s="6">
        <v>63.7</v>
      </c>
      <c r="B1957" s="7" t="b">
        <v>1</v>
      </c>
      <c r="U1957" s="9"/>
      <c r="V1957" s="9"/>
      <c r="W1957" s="10"/>
      <c r="X1957" s="20"/>
      <c r="Y1957" s="20"/>
      <c r="Z1957" s="20"/>
      <c r="AA1957" s="20"/>
      <c r="AB1957" s="20"/>
      <c r="AC1957" s="20"/>
      <c r="AD1957" s="20"/>
      <c r="AE1957" s="20"/>
      <c r="AG1957" s="9"/>
      <c r="AH1957" s="9"/>
      <c r="AI1957" s="10"/>
      <c r="AJ1957" s="20"/>
      <c r="AK1957" s="20"/>
      <c r="AL1957" s="20"/>
      <c r="AM1957" s="20"/>
      <c r="AN1957" s="20"/>
      <c r="AO1957" s="20"/>
      <c r="AP1957" s="20"/>
      <c r="AQ1957" s="20"/>
      <c r="AS1957" s="9"/>
      <c r="AT1957" s="9"/>
      <c r="AU1957" s="10"/>
      <c r="AV1957" s="20"/>
      <c r="AW1957" s="20"/>
      <c r="AX1957" s="20"/>
      <c r="AY1957" s="20"/>
      <c r="AZ1957" s="20"/>
      <c r="BA1957" s="20"/>
      <c r="BB1957" s="20"/>
      <c r="BC1957" s="20"/>
      <c r="BE1957" s="20">
        <v>0.66683743169398912</v>
      </c>
      <c r="BF1957" s="9">
        <v>74.400000000000006</v>
      </c>
      <c r="BG1957" s="9">
        <v>73.331594763170756</v>
      </c>
      <c r="BH1957" s="9">
        <v>72.999820727022808</v>
      </c>
      <c r="BI1957" s="9">
        <v>76.086833320298837</v>
      </c>
      <c r="BJ1957" s="9">
        <v>73.985148150693163</v>
      </c>
      <c r="BK1957" s="9">
        <v>73.10603870483223</v>
      </c>
      <c r="BL1957" s="9">
        <v>72.221718138645258</v>
      </c>
      <c r="BM1957" s="9">
        <f ca="1"/>
        <v>71.666725440684417</v>
      </c>
      <c r="BN1957" s="9">
        <v>74.772144098464167</v>
      </c>
    </row>
    <row r="1958" spans="1:66" x14ac:dyDescent="0.25">
      <c r="A1958" s="6">
        <v>63.5</v>
      </c>
      <c r="B1958" s="7" t="b">
        <v>1</v>
      </c>
      <c r="U1958" s="9"/>
      <c r="V1958" s="9"/>
      <c r="W1958" s="10"/>
      <c r="X1958" s="20"/>
      <c r="Y1958" s="20"/>
      <c r="Z1958" s="20"/>
      <c r="AA1958" s="20"/>
      <c r="AB1958" s="20"/>
      <c r="AC1958" s="20"/>
      <c r="AD1958" s="20"/>
      <c r="AE1958" s="20"/>
      <c r="AG1958" s="9"/>
      <c r="AH1958" s="9"/>
      <c r="AI1958" s="10"/>
      <c r="AJ1958" s="20"/>
      <c r="AK1958" s="20"/>
      <c r="AL1958" s="20"/>
      <c r="AM1958" s="20"/>
      <c r="AN1958" s="20"/>
      <c r="AO1958" s="20"/>
      <c r="AP1958" s="20"/>
      <c r="AQ1958" s="20"/>
      <c r="AS1958" s="9"/>
      <c r="AT1958" s="9"/>
      <c r="AU1958" s="10"/>
      <c r="AV1958" s="20"/>
      <c r="AW1958" s="20"/>
      <c r="AX1958" s="20"/>
      <c r="AY1958" s="20"/>
      <c r="AZ1958" s="20"/>
      <c r="BA1958" s="20"/>
      <c r="BB1958" s="20"/>
      <c r="BC1958" s="20"/>
      <c r="BE1958" s="20">
        <v>0.66717896174863389</v>
      </c>
      <c r="BF1958" s="9">
        <v>74.400000000000006</v>
      </c>
      <c r="BG1958" s="9">
        <v>73.340544177679661</v>
      </c>
      <c r="BH1958" s="9">
        <v>73.009909314336696</v>
      </c>
      <c r="BI1958" s="9">
        <v>76.157833256465352</v>
      </c>
      <c r="BJ1958" s="9">
        <v>73.992723506427041</v>
      </c>
      <c r="BK1958" s="9">
        <v>73.115726120347105</v>
      </c>
      <c r="BL1958" s="9">
        <v>72.230929358393865</v>
      </c>
      <c r="BM1958" s="9">
        <f ca="1"/>
        <v>71.674311930769122</v>
      </c>
      <c r="BN1958" s="9">
        <v>74.781221502370812</v>
      </c>
    </row>
    <row r="1959" spans="1:66" x14ac:dyDescent="0.25">
      <c r="A1959" s="6">
        <v>63.2</v>
      </c>
      <c r="B1959" s="7" t="b">
        <v>1</v>
      </c>
      <c r="U1959" s="9"/>
      <c r="V1959" s="9"/>
      <c r="W1959" s="10"/>
      <c r="X1959" s="20"/>
      <c r="Y1959" s="20"/>
      <c r="Z1959" s="20"/>
      <c r="AA1959" s="20"/>
      <c r="AB1959" s="20"/>
      <c r="AC1959" s="20"/>
      <c r="AD1959" s="20"/>
      <c r="AE1959" s="20"/>
      <c r="AG1959" s="9"/>
      <c r="AH1959" s="9"/>
      <c r="AI1959" s="10"/>
      <c r="AJ1959" s="20"/>
      <c r="AK1959" s="20"/>
      <c r="AL1959" s="20"/>
      <c r="AM1959" s="20"/>
      <c r="AN1959" s="20"/>
      <c r="AO1959" s="20"/>
      <c r="AP1959" s="20"/>
      <c r="AQ1959" s="20"/>
      <c r="AS1959" s="9"/>
      <c r="AT1959" s="9"/>
      <c r="AU1959" s="10"/>
      <c r="AV1959" s="20"/>
      <c r="AW1959" s="20"/>
      <c r="AX1959" s="20"/>
      <c r="AY1959" s="20"/>
      <c r="AZ1959" s="20"/>
      <c r="BA1959" s="20"/>
      <c r="BB1959" s="20"/>
      <c r="BC1959" s="20"/>
      <c r="BE1959" s="20">
        <v>0.66752049180327866</v>
      </c>
      <c r="BF1959" s="9">
        <v>74.400000000000006</v>
      </c>
      <c r="BG1959" s="9">
        <v>73.349497227767074</v>
      </c>
      <c r="BH1959" s="9">
        <v>73.02000339509685</v>
      </c>
      <c r="BI1959" s="9">
        <v>76.22890608785633</v>
      </c>
      <c r="BJ1959" s="9">
        <v>74.000300345600976</v>
      </c>
      <c r="BK1959" s="9">
        <v>73.125418323655893</v>
      </c>
      <c r="BL1959" s="9">
        <v>72.240138220824434</v>
      </c>
      <c r="BM1959" s="9">
        <f ca="1"/>
        <v>71.681900299134355</v>
      </c>
      <c r="BN1959" s="9">
        <v>74.790299973955669</v>
      </c>
    </row>
    <row r="1960" spans="1:66" x14ac:dyDescent="0.25">
      <c r="A1960" s="6">
        <v>63</v>
      </c>
      <c r="B1960" s="7" t="b">
        <v>1</v>
      </c>
      <c r="U1960" s="9"/>
      <c r="V1960" s="9"/>
      <c r="W1960" s="10"/>
      <c r="X1960" s="20"/>
      <c r="Y1960" s="20"/>
      <c r="Z1960" s="20"/>
      <c r="AA1960" s="20"/>
      <c r="AB1960" s="20"/>
      <c r="AC1960" s="20"/>
      <c r="AD1960" s="20"/>
      <c r="AE1960" s="20"/>
      <c r="AG1960" s="9"/>
      <c r="AH1960" s="9"/>
      <c r="AI1960" s="10"/>
      <c r="AJ1960" s="20"/>
      <c r="AK1960" s="20"/>
      <c r="AL1960" s="20"/>
      <c r="AM1960" s="20"/>
      <c r="AN1960" s="20"/>
      <c r="AO1960" s="20"/>
      <c r="AP1960" s="20"/>
      <c r="AQ1960" s="20"/>
      <c r="AS1960" s="9"/>
      <c r="AT1960" s="9"/>
      <c r="AU1960" s="10"/>
      <c r="AV1960" s="20"/>
      <c r="AW1960" s="20"/>
      <c r="AX1960" s="20"/>
      <c r="AY1960" s="20"/>
      <c r="AZ1960" s="20"/>
      <c r="BA1960" s="20"/>
      <c r="BB1960" s="20"/>
      <c r="BC1960" s="20"/>
      <c r="BE1960" s="20">
        <v>0.66786202185792354</v>
      </c>
      <c r="BF1960" s="9">
        <v>74.400000000000006</v>
      </c>
      <c r="BG1960" s="9">
        <v>73.358453924306446</v>
      </c>
      <c r="BH1960" s="9">
        <v>73.030102983457894</v>
      </c>
      <c r="BI1960" s="9">
        <v>76.300051964307855</v>
      </c>
      <c r="BJ1960" s="9">
        <v>74.007878675902887</v>
      </c>
      <c r="BK1960" s="9">
        <v>73.135115327597475</v>
      </c>
      <c r="BL1960" s="9">
        <v>72.249344727745907</v>
      </c>
      <c r="BM1960" s="9">
        <f ca="1"/>
        <v>71.689490552542523</v>
      </c>
      <c r="BN1960" s="9">
        <v>74.799379519343887</v>
      </c>
    </row>
    <row r="1961" spans="1:66" x14ac:dyDescent="0.25">
      <c r="A1961" s="6">
        <v>62.8</v>
      </c>
      <c r="B1961" s="7" t="b">
        <v>1</v>
      </c>
      <c r="U1961" s="9"/>
      <c r="V1961" s="9"/>
      <c r="W1961" s="10"/>
      <c r="X1961" s="20"/>
      <c r="Y1961" s="20"/>
      <c r="Z1961" s="20"/>
      <c r="AA1961" s="20"/>
      <c r="AB1961" s="20"/>
      <c r="AC1961" s="20"/>
      <c r="AD1961" s="20"/>
      <c r="AE1961" s="20"/>
      <c r="AG1961" s="9"/>
      <c r="AH1961" s="9"/>
      <c r="AI1961" s="10"/>
      <c r="AJ1961" s="20"/>
      <c r="AK1961" s="20"/>
      <c r="AL1961" s="20"/>
      <c r="AM1961" s="20"/>
      <c r="AN1961" s="20"/>
      <c r="AO1961" s="20"/>
      <c r="AP1961" s="20"/>
      <c r="AQ1961" s="20"/>
      <c r="AS1961" s="9"/>
      <c r="AT1961" s="9"/>
      <c r="AU1961" s="10"/>
      <c r="AV1961" s="20"/>
      <c r="AW1961" s="20"/>
      <c r="AX1961" s="20"/>
      <c r="AY1961" s="20"/>
      <c r="AZ1961" s="20"/>
      <c r="BA1961" s="20"/>
      <c r="BB1961" s="20"/>
      <c r="BC1961" s="20"/>
      <c r="BE1961" s="20">
        <v>0.66820355191256831</v>
      </c>
      <c r="BF1961" s="9">
        <v>74.400000000000006</v>
      </c>
      <c r="BG1961" s="9">
        <v>73.36741427819743</v>
      </c>
      <c r="BH1961" s="9">
        <v>73.040208093612009</v>
      </c>
      <c r="BI1961" s="9">
        <v>76.371271036118429</v>
      </c>
      <c r="BJ1961" s="9">
        <v>74.015458505035369</v>
      </c>
      <c r="BK1961" s="9">
        <v>73.144817145043746</v>
      </c>
      <c r="BL1961" s="9">
        <v>72.258548880964867</v>
      </c>
      <c r="BM1961" s="9">
        <f ca="1"/>
        <v>71.697082697769858</v>
      </c>
      <c r="BN1961" s="9">
        <v>74.808460144670562</v>
      </c>
    </row>
    <row r="1962" spans="1:66" x14ac:dyDescent="0.25">
      <c r="A1962" s="6" t="str">
        <v/>
      </c>
      <c r="B1962" s="7" t="b">
        <v>0</v>
      </c>
      <c r="U1962" s="9"/>
      <c r="V1962" s="9"/>
      <c r="W1962" s="10"/>
      <c r="X1962" s="20"/>
      <c r="Y1962" s="20"/>
      <c r="Z1962" s="20"/>
      <c r="AA1962" s="20"/>
      <c r="AB1962" s="20"/>
      <c r="AC1962" s="20"/>
      <c r="AD1962" s="20"/>
      <c r="AE1962" s="20"/>
      <c r="AG1962" s="9"/>
      <c r="AH1962" s="9"/>
      <c r="AI1962" s="10"/>
      <c r="AJ1962" s="20"/>
      <c r="AK1962" s="20"/>
      <c r="AL1962" s="20"/>
      <c r="AM1962" s="20"/>
      <c r="AN1962" s="20"/>
      <c r="AO1962" s="20"/>
      <c r="AP1962" s="20"/>
      <c r="AQ1962" s="20"/>
      <c r="AS1962" s="9"/>
      <c r="AT1962" s="9"/>
      <c r="AU1962" s="10"/>
      <c r="AV1962" s="20"/>
      <c r="AW1962" s="20"/>
      <c r="AX1962" s="20"/>
      <c r="AY1962" s="20"/>
      <c r="AZ1962" s="20"/>
      <c r="BA1962" s="20"/>
      <c r="BB1962" s="20"/>
      <c r="BC1962" s="20"/>
      <c r="BE1962" s="20">
        <v>0.66854508196721307</v>
      </c>
      <c r="BF1962" s="9">
        <v>74.400000000000006</v>
      </c>
      <c r="BG1962" s="9">
        <v>73.376378300365971</v>
      </c>
      <c r="BH1962" s="9">
        <v>73.050318739789077</v>
      </c>
      <c r="BI1962" s="9">
        <v>76.442563454050926</v>
      </c>
      <c r="BJ1962" s="9">
        <v>74.023039840715853</v>
      </c>
      <c r="BK1962" s="9">
        <v>73.154523788899738</v>
      </c>
      <c r="BL1962" s="9">
        <v>72.267750682285595</v>
      </c>
      <c r="BM1962" s="9">
        <f ca="1"/>
        <v>71.704676741606377</v>
      </c>
      <c r="BN1962" s="9">
        <v>74.817541856080837</v>
      </c>
    </row>
    <row r="1963" spans="1:66" x14ac:dyDescent="0.25">
      <c r="A1963" s="6">
        <v>77.8</v>
      </c>
      <c r="B1963" s="7" t="b">
        <v>1</v>
      </c>
      <c r="U1963" s="9"/>
      <c r="V1963" s="9"/>
      <c r="W1963" s="10"/>
      <c r="X1963" s="20"/>
      <c r="Y1963" s="20"/>
      <c r="Z1963" s="20"/>
      <c r="AA1963" s="20"/>
      <c r="AB1963" s="20"/>
      <c r="AC1963" s="20"/>
      <c r="AD1963" s="20"/>
      <c r="AE1963" s="20"/>
      <c r="AG1963" s="9"/>
      <c r="AH1963" s="9"/>
      <c r="AI1963" s="10"/>
      <c r="AJ1963" s="20"/>
      <c r="AK1963" s="20"/>
      <c r="AL1963" s="20"/>
      <c r="AM1963" s="20"/>
      <c r="AN1963" s="20"/>
      <c r="AO1963" s="20"/>
      <c r="AP1963" s="20"/>
      <c r="AQ1963" s="20"/>
      <c r="AS1963" s="9"/>
      <c r="AT1963" s="9"/>
      <c r="AU1963" s="10"/>
      <c r="AV1963" s="20"/>
      <c r="AW1963" s="20"/>
      <c r="AX1963" s="20"/>
      <c r="AY1963" s="20"/>
      <c r="AZ1963" s="20"/>
      <c r="BA1963" s="20"/>
      <c r="BB1963" s="20"/>
      <c r="BC1963" s="20"/>
      <c r="BE1963" s="20">
        <v>0.66888661202185795</v>
      </c>
      <c r="BF1963" s="9">
        <v>74.400000000000006</v>
      </c>
      <c r="BG1963" s="9">
        <v>73.385346001764475</v>
      </c>
      <c r="BH1963" s="9">
        <v>73.060434936256826</v>
      </c>
      <c r="BI1963" s="9">
        <v>76.513929369334519</v>
      </c>
      <c r="BJ1963" s="9">
        <v>74.030622690676594</v>
      </c>
      <c r="BK1963" s="9">
        <v>73.164235272103753</v>
      </c>
      <c r="BL1963" s="9">
        <v>72.276950133510113</v>
      </c>
      <c r="BM1963" s="9">
        <f ca="1"/>
        <v>71.712272690856096</v>
      </c>
      <c r="BN1963" s="9">
        <v>74.826624659729944</v>
      </c>
    </row>
    <row r="1964" spans="1:66" x14ac:dyDescent="0.25">
      <c r="A1964" s="6">
        <v>77.599999999999994</v>
      </c>
      <c r="B1964" s="7" t="b">
        <v>1</v>
      </c>
      <c r="U1964" s="9"/>
      <c r="V1964" s="9"/>
      <c r="W1964" s="10"/>
      <c r="X1964" s="20"/>
      <c r="Y1964" s="20"/>
      <c r="Z1964" s="20"/>
      <c r="AA1964" s="20"/>
      <c r="AB1964" s="20"/>
      <c r="AC1964" s="20"/>
      <c r="AD1964" s="20"/>
      <c r="AE1964" s="20"/>
      <c r="AG1964" s="9"/>
      <c r="AH1964" s="9"/>
      <c r="AI1964" s="10"/>
      <c r="AJ1964" s="20"/>
      <c r="AK1964" s="20"/>
      <c r="AL1964" s="20"/>
      <c r="AM1964" s="20"/>
      <c r="AN1964" s="20"/>
      <c r="AO1964" s="20"/>
      <c r="AP1964" s="20"/>
      <c r="AQ1964" s="20"/>
      <c r="AS1964" s="9"/>
      <c r="AT1964" s="9"/>
      <c r="AU1964" s="10"/>
      <c r="AV1964" s="20"/>
      <c r="AW1964" s="20"/>
      <c r="AX1964" s="20"/>
      <c r="AY1964" s="20"/>
      <c r="AZ1964" s="20"/>
      <c r="BA1964" s="20"/>
      <c r="BB1964" s="20"/>
      <c r="BC1964" s="20"/>
      <c r="BE1964" s="20">
        <v>0.66922814207650272</v>
      </c>
      <c r="BF1964" s="9">
        <v>74.400000000000006</v>
      </c>
      <c r="BG1964" s="9">
        <v>73.394317393371836</v>
      </c>
      <c r="BH1964" s="9">
        <v>73.070556697320967</v>
      </c>
      <c r="BI1964" s="9">
        <v>76.585368933666558</v>
      </c>
      <c r="BJ1964" s="9">
        <v>74.038207062664796</v>
      </c>
      <c r="BK1964" s="9">
        <v>73.173951607627544</v>
      </c>
      <c r="BL1964" s="9">
        <v>72.286147236438097</v>
      </c>
      <c r="BM1964" s="9">
        <f ca="1"/>
        <v>71.719870552336957</v>
      </c>
      <c r="BN1964" s="9">
        <v>74.835708561783264</v>
      </c>
    </row>
    <row r="1965" spans="1:66" x14ac:dyDescent="0.25">
      <c r="A1965" s="6">
        <v>77.5</v>
      </c>
      <c r="B1965" s="7" t="b">
        <v>1</v>
      </c>
      <c r="U1965" s="9"/>
      <c r="V1965" s="9"/>
      <c r="W1965" s="10"/>
      <c r="X1965" s="20"/>
      <c r="Y1965" s="20"/>
      <c r="Z1965" s="20"/>
      <c r="AA1965" s="20"/>
      <c r="AB1965" s="20"/>
      <c r="AC1965" s="20"/>
      <c r="AD1965" s="20"/>
      <c r="AE1965" s="20"/>
      <c r="AG1965" s="9"/>
      <c r="AH1965" s="9"/>
      <c r="AI1965" s="10"/>
      <c r="AJ1965" s="20"/>
      <c r="AK1965" s="20"/>
      <c r="AL1965" s="20"/>
      <c r="AM1965" s="20"/>
      <c r="AN1965" s="20"/>
      <c r="AO1965" s="20"/>
      <c r="AP1965" s="20"/>
      <c r="AQ1965" s="20"/>
      <c r="AS1965" s="9"/>
      <c r="AT1965" s="9"/>
      <c r="AU1965" s="10"/>
      <c r="AV1965" s="20"/>
      <c r="AW1965" s="20"/>
      <c r="AX1965" s="20"/>
      <c r="AY1965" s="20"/>
      <c r="AZ1965" s="20"/>
      <c r="BA1965" s="20"/>
      <c r="BB1965" s="20"/>
      <c r="BC1965" s="20"/>
      <c r="BE1965" s="20">
        <v>0.66956967213114749</v>
      </c>
      <c r="BF1965" s="9">
        <v>74.400000000000006</v>
      </c>
      <c r="BG1965" s="9">
        <v>73.403292486193649</v>
      </c>
      <c r="BH1965" s="9">
        <v>73.080684037325412</v>
      </c>
      <c r="BI1965" s="9">
        <v>76.65688229921453</v>
      </c>
      <c r="BJ1965" s="9">
        <v>74.045792964442654</v>
      </c>
      <c r="BK1965" s="9">
        <v>73.183672808476402</v>
      </c>
      <c r="BL1965" s="9">
        <v>72.295341992866923</v>
      </c>
      <c r="BM1965" s="9">
        <f ca="1"/>
        <v>71.727470332880912</v>
      </c>
      <c r="BN1965" s="9">
        <v>74.84479356841635</v>
      </c>
    </row>
    <row r="1966" spans="1:66" x14ac:dyDescent="0.25">
      <c r="A1966" s="6">
        <v>77.2</v>
      </c>
      <c r="B1966" s="7" t="b">
        <v>1</v>
      </c>
      <c r="U1966" s="9"/>
      <c r="V1966" s="9"/>
      <c r="W1966" s="10"/>
      <c r="X1966" s="20"/>
      <c r="Y1966" s="20"/>
      <c r="Z1966" s="20"/>
      <c r="AA1966" s="20"/>
      <c r="AB1966" s="20"/>
      <c r="AC1966" s="20"/>
      <c r="AD1966" s="20"/>
      <c r="AE1966" s="20"/>
      <c r="AG1966" s="9"/>
      <c r="AH1966" s="9"/>
      <c r="AI1966" s="10"/>
      <c r="AJ1966" s="20"/>
      <c r="AK1966" s="20"/>
      <c r="AL1966" s="20"/>
      <c r="AM1966" s="20"/>
      <c r="AN1966" s="20"/>
      <c r="AO1966" s="20"/>
      <c r="AP1966" s="20"/>
      <c r="AQ1966" s="20"/>
      <c r="AS1966" s="9"/>
      <c r="AT1966" s="9"/>
      <c r="AU1966" s="10"/>
      <c r="AV1966" s="20"/>
      <c r="AW1966" s="20"/>
      <c r="AX1966" s="20"/>
      <c r="AY1966" s="20"/>
      <c r="AZ1966" s="20"/>
      <c r="BA1966" s="20"/>
      <c r="BB1966" s="20"/>
      <c r="BC1966" s="20"/>
      <c r="BE1966" s="20">
        <v>0.66991120218579236</v>
      </c>
      <c r="BF1966" s="9">
        <v>74.400000000000006</v>
      </c>
      <c r="BG1966" s="9">
        <v>73.4122712912623</v>
      </c>
      <c r="BH1966" s="9">
        <v>73.090816970652298</v>
      </c>
      <c r="BI1966" s="9">
        <v>76.728469618618035</v>
      </c>
      <c r="BJ1966" s="9">
        <v>74.053380403787486</v>
      </c>
      <c r="BK1966" s="9">
        <v>73.193398887689369</v>
      </c>
      <c r="BL1966" s="9">
        <v>72.304534404591749</v>
      </c>
      <c r="BM1966" s="9">
        <f ca="1"/>
        <v>71.735072039334128</v>
      </c>
      <c r="BN1966" s="9">
        <v>74.853879685815016</v>
      </c>
    </row>
    <row r="1967" spans="1:66" x14ac:dyDescent="0.25">
      <c r="A1967" s="6">
        <v>77.3</v>
      </c>
      <c r="B1967" s="7" t="b">
        <v>1</v>
      </c>
      <c r="U1967" s="9"/>
      <c r="V1967" s="9"/>
      <c r="W1967" s="10"/>
      <c r="X1967" s="20"/>
      <c r="Y1967" s="20"/>
      <c r="Z1967" s="20"/>
      <c r="AA1967" s="20"/>
      <c r="AB1967" s="20"/>
      <c r="AC1967" s="20"/>
      <c r="AD1967" s="20"/>
      <c r="AE1967" s="20"/>
      <c r="AG1967" s="9"/>
      <c r="AH1967" s="9"/>
      <c r="AI1967" s="10"/>
      <c r="AJ1967" s="20"/>
      <c r="AK1967" s="20"/>
      <c r="AL1967" s="20"/>
      <c r="AM1967" s="20"/>
      <c r="AN1967" s="20"/>
      <c r="AO1967" s="20"/>
      <c r="AP1967" s="20"/>
      <c r="AQ1967" s="20"/>
      <c r="AS1967" s="9"/>
      <c r="AT1967" s="9"/>
      <c r="AU1967" s="10"/>
      <c r="AV1967" s="20"/>
      <c r="AW1967" s="20"/>
      <c r="AX1967" s="20"/>
      <c r="AY1967" s="20"/>
      <c r="AZ1967" s="20"/>
      <c r="BA1967" s="20"/>
      <c r="BB1967" s="20"/>
      <c r="BC1967" s="20"/>
      <c r="BE1967" s="20">
        <v>0.67025273224043713</v>
      </c>
      <c r="BF1967" s="9">
        <v>74.5</v>
      </c>
      <c r="BG1967" s="9">
        <v>73.421253819637016</v>
      </c>
      <c r="BH1967" s="9">
        <v>73.100955511722319</v>
      </c>
      <c r="BI1967" s="9">
        <v>76.800131044990664</v>
      </c>
      <c r="BJ1967" s="9">
        <v>74.060969388491657</v>
      </c>
      <c r="BK1967" s="9">
        <v>73.20312985833931</v>
      </c>
      <c r="BL1967" s="9">
        <v>72.31372447340533</v>
      </c>
      <c r="BM1967" s="9">
        <f ca="1"/>
        <v>71.742675678556807</v>
      </c>
      <c r="BN1967" s="9">
        <v>74.862966920175296</v>
      </c>
    </row>
    <row r="1968" spans="1:66" x14ac:dyDescent="0.25">
      <c r="A1968" s="6">
        <v>76.5</v>
      </c>
      <c r="B1968" s="7" t="b">
        <v>1</v>
      </c>
      <c r="U1968" s="9"/>
      <c r="V1968" s="9"/>
      <c r="W1968" s="10"/>
      <c r="X1968" s="20"/>
      <c r="Y1968" s="20"/>
      <c r="Z1968" s="20"/>
      <c r="AA1968" s="20"/>
      <c r="AB1968" s="20"/>
      <c r="AC1968" s="20"/>
      <c r="AD1968" s="20"/>
      <c r="AE1968" s="20"/>
      <c r="AG1968" s="9"/>
      <c r="AH1968" s="9"/>
      <c r="AI1968" s="10"/>
      <c r="AJ1968" s="20"/>
      <c r="AK1968" s="20"/>
      <c r="AL1968" s="20"/>
      <c r="AM1968" s="20"/>
      <c r="AN1968" s="20"/>
      <c r="AO1968" s="20"/>
      <c r="AP1968" s="20"/>
      <c r="AQ1968" s="20"/>
      <c r="AS1968" s="9"/>
      <c r="AT1968" s="9"/>
      <c r="AU1968" s="10"/>
      <c r="AV1968" s="20"/>
      <c r="AW1968" s="20"/>
      <c r="AX1968" s="20"/>
      <c r="AY1968" s="20"/>
      <c r="AZ1968" s="20"/>
      <c r="BA1968" s="20"/>
      <c r="BB1968" s="20"/>
      <c r="BC1968" s="20"/>
      <c r="BE1968" s="20">
        <v>0.67059426229508201</v>
      </c>
      <c r="BF1968" s="9">
        <v>74.5</v>
      </c>
      <c r="BG1968" s="9">
        <v>73.430240082404097</v>
      </c>
      <c r="BH1968" s="9">
        <v>73.111099674994918</v>
      </c>
      <c r="BI1968" s="9">
        <v>76.871866731922054</v>
      </c>
      <c r="BJ1968" s="9">
        <v>74.068559926362866</v>
      </c>
      <c r="BK1968" s="9">
        <v>73.212865733533107</v>
      </c>
      <c r="BL1968" s="9">
        <v>72.322912201098219</v>
      </c>
      <c r="BM1968" s="9">
        <f ca="1"/>
        <v>71.750281257423481</v>
      </c>
      <c r="BN1968" s="9">
        <v>74.872055277703637</v>
      </c>
    </row>
    <row r="1969" spans="1:66" x14ac:dyDescent="0.25">
      <c r="A1969" s="6">
        <v>76.8</v>
      </c>
      <c r="B1969" s="7" t="b">
        <v>1</v>
      </c>
      <c r="U1969" s="9"/>
      <c r="V1969" s="9"/>
      <c r="W1969" s="10"/>
      <c r="X1969" s="20"/>
      <c r="Y1969" s="20"/>
      <c r="Z1969" s="20"/>
      <c r="AA1969" s="20"/>
      <c r="AB1969" s="20"/>
      <c r="AC1969" s="20"/>
      <c r="AD1969" s="20"/>
      <c r="AE1969" s="20"/>
      <c r="AG1969" s="9"/>
      <c r="AH1969" s="9"/>
      <c r="AI1969" s="10"/>
      <c r="AJ1969" s="20"/>
      <c r="AK1969" s="20"/>
      <c r="AL1969" s="20"/>
      <c r="AM1969" s="20"/>
      <c r="AN1969" s="20"/>
      <c r="AO1969" s="20"/>
      <c r="AP1969" s="20"/>
      <c r="AQ1969" s="20"/>
      <c r="AS1969" s="9"/>
      <c r="AT1969" s="9"/>
      <c r="AU1969" s="10"/>
      <c r="AV1969" s="20"/>
      <c r="AW1969" s="20"/>
      <c r="AX1969" s="20"/>
      <c r="AY1969" s="20"/>
      <c r="AZ1969" s="20"/>
      <c r="BA1969" s="20"/>
      <c r="BB1969" s="20"/>
      <c r="BC1969" s="20"/>
      <c r="BE1969" s="20">
        <v>0.67093579234972678</v>
      </c>
      <c r="BF1969" s="9">
        <v>74.5</v>
      </c>
      <c r="BG1969" s="9">
        <v>73.439230090676915</v>
      </c>
      <c r="BH1969" s="9">
        <v>73.121249474968224</v>
      </c>
      <c r="BI1969" s="9">
        <v>76.94367683347977</v>
      </c>
      <c r="BJ1969" s="9">
        <v>74.07615202522409</v>
      </c>
      <c r="BK1969" s="9">
        <v>73.222606526411795</v>
      </c>
      <c r="BL1969" s="9">
        <v>72.33209758945867</v>
      </c>
      <c r="BM1969" s="9">
        <f ca="1"/>
        <v>71.757888782822889</v>
      </c>
      <c r="BN1969" s="9">
        <v>74.881144764616806</v>
      </c>
    </row>
    <row r="1970" spans="1:66" x14ac:dyDescent="0.25">
      <c r="A1970" s="6">
        <v>76.5</v>
      </c>
      <c r="B1970" s="7" t="b">
        <v>1</v>
      </c>
      <c r="U1970" s="9"/>
      <c r="V1970" s="9"/>
      <c r="W1970" s="10"/>
      <c r="X1970" s="20"/>
      <c r="Y1970" s="20"/>
      <c r="Z1970" s="20"/>
      <c r="AA1970" s="20"/>
      <c r="AB1970" s="20"/>
      <c r="AC1970" s="20"/>
      <c r="AD1970" s="20"/>
      <c r="AE1970" s="20"/>
      <c r="AG1970" s="9"/>
      <c r="AH1970" s="9"/>
      <c r="AI1970" s="10"/>
      <c r="AJ1970" s="20"/>
      <c r="AK1970" s="20"/>
      <c r="AL1970" s="20"/>
      <c r="AM1970" s="20"/>
      <c r="AN1970" s="20"/>
      <c r="AO1970" s="20"/>
      <c r="AP1970" s="20"/>
      <c r="AQ1970" s="20"/>
      <c r="AS1970" s="9"/>
      <c r="AT1970" s="9"/>
      <c r="AU1970" s="10"/>
      <c r="AV1970" s="20"/>
      <c r="AW1970" s="20"/>
      <c r="AX1970" s="20"/>
      <c r="AY1970" s="20"/>
      <c r="AZ1970" s="20"/>
      <c r="BA1970" s="20"/>
      <c r="BB1970" s="20"/>
      <c r="BC1970" s="20"/>
      <c r="BE1970" s="20">
        <v>0.67127732240437155</v>
      </c>
      <c r="BF1970" s="9">
        <v>74.5</v>
      </c>
      <c r="BG1970" s="9">
        <v>73.448223855596169</v>
      </c>
      <c r="BH1970" s="9">
        <v>73.131404926179371</v>
      </c>
      <c r="BI1970" s="9">
        <v>77.015561504211362</v>
      </c>
      <c r="BJ1970" s="9">
        <v>74.083745692913638</v>
      </c>
      <c r="BK1970" s="9">
        <v>73.232352250150711</v>
      </c>
      <c r="BL1970" s="9">
        <v>72.341280640272686</v>
      </c>
      <c r="BM1970" s="9">
        <f ca="1"/>
        <v>71.765498261658252</v>
      </c>
      <c r="BN1970" s="9">
        <v>74.890235387142042</v>
      </c>
    </row>
    <row r="1971" spans="1:66" x14ac:dyDescent="0.25">
      <c r="A1971" s="6">
        <v>76.400000000000006</v>
      </c>
      <c r="B1971" s="7" t="b">
        <v>1</v>
      </c>
      <c r="U1971" s="9"/>
      <c r="V1971" s="9"/>
      <c r="W1971" s="10"/>
      <c r="X1971" s="20"/>
      <c r="Y1971" s="20"/>
      <c r="Z1971" s="20"/>
      <c r="AA1971" s="20"/>
      <c r="AB1971" s="20"/>
      <c r="AC1971" s="20"/>
      <c r="AD1971" s="20"/>
      <c r="AE1971" s="20"/>
      <c r="AG1971" s="9"/>
      <c r="AH1971" s="9"/>
      <c r="AI1971" s="10"/>
      <c r="AJ1971" s="20"/>
      <c r="AK1971" s="20"/>
      <c r="AL1971" s="20"/>
      <c r="AM1971" s="20"/>
      <c r="AN1971" s="20"/>
      <c r="AO1971" s="20"/>
      <c r="AP1971" s="20"/>
      <c r="AQ1971" s="20"/>
      <c r="AS1971" s="9"/>
      <c r="AT1971" s="9"/>
      <c r="AU1971" s="10"/>
      <c r="AV1971" s="20"/>
      <c r="AW1971" s="20"/>
      <c r="AX1971" s="20"/>
      <c r="AY1971" s="20"/>
      <c r="AZ1971" s="20"/>
      <c r="BA1971" s="20"/>
      <c r="BB1971" s="20"/>
      <c r="BC1971" s="20"/>
      <c r="BE1971" s="20">
        <v>0.67161885245901642</v>
      </c>
      <c r="BF1971" s="9">
        <v>74.5</v>
      </c>
      <c r="BG1971" s="9">
        <v>73.457221388329884</v>
      </c>
      <c r="BH1971" s="9">
        <v>73.141566043204818</v>
      </c>
      <c r="BI1971" s="9">
        <v>77.087520899146384</v>
      </c>
      <c r="BJ1971" s="9">
        <v>74.091340937285338</v>
      </c>
      <c r="BK1971" s="9">
        <v>73.242102917959656</v>
      </c>
      <c r="BL1971" s="9">
        <v>72.35046135532393</v>
      </c>
      <c r="BM1971" s="9">
        <f ca="1"/>
        <v>71.773109700847087</v>
      </c>
      <c r="BN1971" s="9">
        <v>74.899327151517014</v>
      </c>
    </row>
    <row r="1972" spans="1:66" x14ac:dyDescent="0.25">
      <c r="A1972" s="6">
        <v>76.2</v>
      </c>
      <c r="B1972" s="7" t="b">
        <v>1</v>
      </c>
      <c r="U1972" s="9"/>
      <c r="V1972" s="9"/>
      <c r="W1972" s="10"/>
      <c r="X1972" s="20"/>
      <c r="Y1972" s="20"/>
      <c r="Z1972" s="20"/>
      <c r="AA1972" s="20"/>
      <c r="AB1972" s="20"/>
      <c r="AC1972" s="20"/>
      <c r="AD1972" s="20"/>
      <c r="AE1972" s="20"/>
      <c r="AG1972" s="9"/>
      <c r="AH1972" s="9"/>
      <c r="AI1972" s="10"/>
      <c r="AJ1972" s="20"/>
      <c r="AK1972" s="20"/>
      <c r="AL1972" s="20"/>
      <c r="AM1972" s="20"/>
      <c r="AN1972" s="20"/>
      <c r="AO1972" s="20"/>
      <c r="AP1972" s="20"/>
      <c r="AQ1972" s="20"/>
      <c r="AS1972" s="9"/>
      <c r="AT1972" s="9"/>
      <c r="AU1972" s="10"/>
      <c r="AV1972" s="20"/>
      <c r="AW1972" s="20"/>
      <c r="AX1972" s="20"/>
      <c r="AY1972" s="20"/>
      <c r="AZ1972" s="20"/>
      <c r="BA1972" s="20"/>
      <c r="BB1972" s="20"/>
      <c r="BC1972" s="20"/>
      <c r="BE1972" s="20">
        <v>0.67196038251366119</v>
      </c>
      <c r="BF1972" s="9">
        <v>74.5</v>
      </c>
      <c r="BG1972" s="9">
        <v>73.466222700073587</v>
      </c>
      <c r="BH1972" s="9">
        <v>73.151732840660074</v>
      </c>
      <c r="BI1972" s="9">
        <v>77.159555173798253</v>
      </c>
      <c r="BJ1972" s="9">
        <v>74.098937766208493</v>
      </c>
      <c r="BK1972" s="9">
        <v>73.251858543083017</v>
      </c>
      <c r="BL1972" s="9">
        <v>72.359639736393859</v>
      </c>
      <c r="BM1972" s="9">
        <f ca="1"/>
        <v>71.780723107321464</v>
      </c>
      <c r="BN1972" s="9">
        <v>74.908420063990022</v>
      </c>
    </row>
    <row r="1973" spans="1:66" x14ac:dyDescent="0.25">
      <c r="A1973" s="6">
        <v>75.8</v>
      </c>
      <c r="B1973" s="7" t="b">
        <v>1</v>
      </c>
      <c r="U1973" s="9"/>
      <c r="V1973" s="9"/>
      <c r="W1973" s="10"/>
      <c r="X1973" s="20"/>
      <c r="Y1973" s="20"/>
      <c r="Z1973" s="20"/>
      <c r="AA1973" s="20"/>
      <c r="AB1973" s="20"/>
      <c r="AC1973" s="20"/>
      <c r="AD1973" s="20"/>
      <c r="AE1973" s="20"/>
      <c r="AG1973" s="9"/>
      <c r="AH1973" s="9"/>
      <c r="AI1973" s="10"/>
      <c r="AJ1973" s="20"/>
      <c r="AK1973" s="20"/>
      <c r="AL1973" s="20"/>
      <c r="AM1973" s="20"/>
      <c r="AN1973" s="20"/>
      <c r="AO1973" s="20"/>
      <c r="AP1973" s="20"/>
      <c r="AQ1973" s="20"/>
      <c r="AS1973" s="9"/>
      <c r="AT1973" s="9"/>
      <c r="AU1973" s="10"/>
      <c r="AV1973" s="20"/>
      <c r="AW1973" s="20"/>
      <c r="AX1973" s="20"/>
      <c r="AY1973" s="20"/>
      <c r="AZ1973" s="20"/>
      <c r="BA1973" s="20"/>
      <c r="BB1973" s="20"/>
      <c r="BC1973" s="20"/>
      <c r="BE1973" s="20">
        <v>0.67230191256830596</v>
      </c>
      <c r="BF1973" s="9">
        <v>74.5</v>
      </c>
      <c r="BG1973" s="9">
        <v>73.475227802050441</v>
      </c>
      <c r="BH1973" s="9">
        <v>73.16190533320038</v>
      </c>
      <c r="BI1973" s="9">
        <v>77.231664484166473</v>
      </c>
      <c r="BJ1973" s="9">
        <v>74.106536187568025</v>
      </c>
      <c r="BK1973" s="9">
        <v>73.261619138799901</v>
      </c>
      <c r="BL1973" s="9">
        <v>72.36881578526166</v>
      </c>
      <c r="BM1973" s="9">
        <f ca="1"/>
        <v>71.788338488027989</v>
      </c>
      <c r="BN1973" s="9">
        <v>74.917514130819853</v>
      </c>
    </row>
    <row r="1974" spans="1:66" x14ac:dyDescent="0.25">
      <c r="A1974" s="6">
        <v>75.8</v>
      </c>
      <c r="B1974" s="7" t="b">
        <v>1</v>
      </c>
      <c r="U1974" s="9"/>
      <c r="V1974" s="9"/>
      <c r="W1974" s="10"/>
      <c r="X1974" s="20"/>
      <c r="Y1974" s="20"/>
      <c r="Z1974" s="20"/>
      <c r="AA1974" s="20"/>
      <c r="AB1974" s="20"/>
      <c r="AC1974" s="20"/>
      <c r="AD1974" s="20"/>
      <c r="AE1974" s="20"/>
      <c r="AG1974" s="9"/>
      <c r="AH1974" s="9"/>
      <c r="AI1974" s="10"/>
      <c r="AJ1974" s="20"/>
      <c r="AK1974" s="20"/>
      <c r="AL1974" s="20"/>
      <c r="AM1974" s="20"/>
      <c r="AN1974" s="20"/>
      <c r="AO1974" s="20"/>
      <c r="AP1974" s="20"/>
      <c r="AQ1974" s="20"/>
      <c r="AS1974" s="9"/>
      <c r="AT1974" s="9"/>
      <c r="AU1974" s="10"/>
      <c r="AV1974" s="20"/>
      <c r="AW1974" s="20"/>
      <c r="AX1974" s="20"/>
      <c r="AY1974" s="20"/>
      <c r="AZ1974" s="20"/>
      <c r="BA1974" s="20"/>
      <c r="BB1974" s="20"/>
      <c r="BC1974" s="20"/>
      <c r="BE1974" s="20">
        <v>0.67264344262295084</v>
      </c>
      <c r="BF1974" s="9">
        <v>74.5</v>
      </c>
      <c r="BG1974" s="9">
        <v>73.484236705511321</v>
      </c>
      <c r="BH1974" s="9">
        <v>73.172083535520571</v>
      </c>
      <c r="BI1974" s="9">
        <v>77.303848986738473</v>
      </c>
      <c r="BJ1974" s="9">
        <v>74.114136209264572</v>
      </c>
      <c r="BK1974" s="9">
        <v>73.271384718424386</v>
      </c>
      <c r="BL1974" s="9">
        <v>72.377989503704242</v>
      </c>
      <c r="BM1974" s="9">
        <f ca="1"/>
        <v>71.795955849927921</v>
      </c>
      <c r="BN1974" s="9">
        <v>74.926609358275982</v>
      </c>
    </row>
    <row r="1975" spans="1:66" x14ac:dyDescent="0.25">
      <c r="A1975" s="6">
        <v>75.5</v>
      </c>
      <c r="B1975" s="7" t="b">
        <v>1</v>
      </c>
      <c r="U1975" s="9"/>
      <c r="V1975" s="9"/>
      <c r="W1975" s="10"/>
      <c r="X1975" s="20"/>
      <c r="Y1975" s="20"/>
      <c r="Z1975" s="20"/>
      <c r="AA1975" s="20"/>
      <c r="AB1975" s="20"/>
      <c r="AC1975" s="20"/>
      <c r="AD1975" s="20"/>
      <c r="AE1975" s="20"/>
      <c r="AG1975" s="9"/>
      <c r="AH1975" s="9"/>
      <c r="AI1975" s="10"/>
      <c r="AJ1975" s="20"/>
      <c r="AK1975" s="20"/>
      <c r="AL1975" s="20"/>
      <c r="AM1975" s="20"/>
      <c r="AN1975" s="20"/>
      <c r="AO1975" s="20"/>
      <c r="AP1975" s="20"/>
      <c r="AQ1975" s="20"/>
      <c r="AS1975" s="9"/>
      <c r="AT1975" s="9"/>
      <c r="AU1975" s="10"/>
      <c r="AV1975" s="20"/>
      <c r="AW1975" s="20"/>
      <c r="AX1975" s="20"/>
      <c r="AY1975" s="20"/>
      <c r="AZ1975" s="20"/>
      <c r="BA1975" s="20"/>
      <c r="BB1975" s="20"/>
      <c r="BC1975" s="20"/>
      <c r="BE1975" s="20">
        <v>0.67298497267759561</v>
      </c>
      <c r="BF1975" s="9">
        <v>74.5</v>
      </c>
      <c r="BG1975" s="9">
        <v>73.493249421734987</v>
      </c>
      <c r="BH1975" s="9">
        <v>73.182267462355298</v>
      </c>
      <c r="BI1975" s="9">
        <v>77.376108838491731</v>
      </c>
      <c r="BJ1975" s="9">
        <v>74.121737839214504</v>
      </c>
      <c r="BK1975" s="9">
        <v>73.281155295305538</v>
      </c>
      <c r="BL1975" s="9">
        <v>72.387160893496258</v>
      </c>
      <c r="BM1975" s="9">
        <f ca="1"/>
        <v>71.803575199997155</v>
      </c>
      <c r="BN1975" s="9">
        <v>74.93570575263854</v>
      </c>
    </row>
    <row r="1976" spans="1:66" x14ac:dyDescent="0.25">
      <c r="A1976" s="6">
        <v>75.7</v>
      </c>
      <c r="B1976" s="7" t="b">
        <v>1</v>
      </c>
      <c r="U1976" s="9"/>
      <c r="V1976" s="9"/>
      <c r="W1976" s="10"/>
      <c r="X1976" s="20"/>
      <c r="Y1976" s="20"/>
      <c r="Z1976" s="20"/>
      <c r="AA1976" s="20"/>
      <c r="AB1976" s="20"/>
      <c r="AC1976" s="20"/>
      <c r="AD1976" s="20"/>
      <c r="AE1976" s="20"/>
      <c r="AG1976" s="9"/>
      <c r="AH1976" s="9"/>
      <c r="AI1976" s="10"/>
      <c r="AJ1976" s="20"/>
      <c r="AK1976" s="20"/>
      <c r="AL1976" s="20"/>
      <c r="AM1976" s="20"/>
      <c r="AN1976" s="20"/>
      <c r="AO1976" s="20"/>
      <c r="AP1976" s="20"/>
      <c r="AQ1976" s="20"/>
      <c r="AS1976" s="9"/>
      <c r="AT1976" s="9"/>
      <c r="AU1976" s="10"/>
      <c r="AV1976" s="20"/>
      <c r="AW1976" s="20"/>
      <c r="AX1976" s="20"/>
      <c r="AY1976" s="20"/>
      <c r="AZ1976" s="20"/>
      <c r="BA1976" s="20"/>
      <c r="BB1976" s="20"/>
      <c r="BC1976" s="20"/>
      <c r="BE1976" s="20">
        <v>0.67332650273224048</v>
      </c>
      <c r="BF1976" s="9">
        <v>74.5</v>
      </c>
      <c r="BG1976" s="9">
        <v>73.502265962028204</v>
      </c>
      <c r="BH1976" s="9">
        <v>73.192457128479191</v>
      </c>
      <c r="BI1976" s="9">
        <v>77.448444196895906</v>
      </c>
      <c r="BJ1976" s="9">
        <v>74.129341085350006</v>
      </c>
      <c r="BK1976" s="9">
        <v>73.290930882827666</v>
      </c>
      <c r="BL1976" s="9">
        <v>72.396329956410128</v>
      </c>
      <c r="BM1976" s="9">
        <f ca="1"/>
        <v>71.811196545226366</v>
      </c>
      <c r="BN1976" s="9">
        <v>74.944803320198417</v>
      </c>
    </row>
    <row r="1977" spans="1:66" x14ac:dyDescent="0.25">
      <c r="A1977" s="6">
        <v>75.5</v>
      </c>
      <c r="B1977" s="7" t="b">
        <v>1</v>
      </c>
      <c r="U1977" s="9"/>
      <c r="V1977" s="9"/>
      <c r="W1977" s="10"/>
      <c r="X1977" s="20"/>
      <c r="Y1977" s="20"/>
      <c r="Z1977" s="20"/>
      <c r="AA1977" s="20"/>
      <c r="AB1977" s="20"/>
      <c r="AC1977" s="20"/>
      <c r="AD1977" s="20"/>
      <c r="AE1977" s="20"/>
      <c r="AG1977" s="9"/>
      <c r="AH1977" s="9"/>
      <c r="AI1977" s="10"/>
      <c r="AJ1977" s="20"/>
      <c r="AK1977" s="20"/>
      <c r="AL1977" s="20"/>
      <c r="AM1977" s="20"/>
      <c r="AN1977" s="20"/>
      <c r="AO1977" s="20"/>
      <c r="AP1977" s="20"/>
      <c r="AQ1977" s="20"/>
      <c r="AS1977" s="9"/>
      <c r="AT1977" s="9"/>
      <c r="AU1977" s="10"/>
      <c r="AV1977" s="20"/>
      <c r="AW1977" s="20"/>
      <c r="AX1977" s="20"/>
      <c r="AY1977" s="20"/>
      <c r="AZ1977" s="20"/>
      <c r="BA1977" s="20"/>
      <c r="BB1977" s="20"/>
      <c r="BC1977" s="20"/>
      <c r="BE1977" s="20">
        <v>0.67366803278688525</v>
      </c>
      <c r="BF1977" s="9">
        <v>74.5</v>
      </c>
      <c r="BG1977" s="9">
        <v>73.511286337725792</v>
      </c>
      <c r="BH1977" s="9">
        <v>73.20265254870715</v>
      </c>
      <c r="BI1977" s="9">
        <v>77.520855219914708</v>
      </c>
      <c r="BJ1977" s="9">
        <v>74.136945955619225</v>
      </c>
      <c r="BK1977" s="9">
        <v>73.300711494410379</v>
      </c>
      <c r="BL1977" s="9">
        <v>72.405496694215998</v>
      </c>
      <c r="BM1977" s="9">
        <f ca="1"/>
        <v>71.81881989262105</v>
      </c>
      <c r="BN1977" s="9">
        <v>74.953902067257303</v>
      </c>
    </row>
    <row r="1978" spans="1:66" x14ac:dyDescent="0.25">
      <c r="A1978" s="6">
        <v>75.7</v>
      </c>
      <c r="B1978" s="7" t="b">
        <v>1</v>
      </c>
      <c r="U1978" s="9"/>
      <c r="V1978" s="9"/>
      <c r="W1978" s="10"/>
      <c r="X1978" s="20"/>
      <c r="Y1978" s="20"/>
      <c r="Z1978" s="20"/>
      <c r="AA1978" s="20"/>
      <c r="AB1978" s="20"/>
      <c r="AC1978" s="20"/>
      <c r="AD1978" s="20"/>
      <c r="AE1978" s="20"/>
      <c r="AG1978" s="9"/>
      <c r="AH1978" s="9"/>
      <c r="AI1978" s="10"/>
      <c r="AJ1978" s="20"/>
      <c r="AK1978" s="20"/>
      <c r="AL1978" s="20"/>
      <c r="AM1978" s="20"/>
      <c r="AN1978" s="20"/>
      <c r="AO1978" s="20"/>
      <c r="AP1978" s="20"/>
      <c r="AQ1978" s="20"/>
      <c r="AS1978" s="9"/>
      <c r="AT1978" s="9"/>
      <c r="AU1978" s="10"/>
      <c r="AV1978" s="20"/>
      <c r="AW1978" s="20"/>
      <c r="AX1978" s="20"/>
      <c r="AY1978" s="20"/>
      <c r="AZ1978" s="20"/>
      <c r="BA1978" s="20"/>
      <c r="BB1978" s="20"/>
      <c r="BC1978" s="20"/>
      <c r="BE1978" s="20">
        <v>0.67400956284153002</v>
      </c>
      <c r="BF1978" s="9">
        <v>74.5</v>
      </c>
      <c r="BG1978" s="9">
        <v>73.520310560190865</v>
      </c>
      <c r="BH1978" s="9">
        <v>73.212853737894434</v>
      </c>
      <c r="BI1978" s="9">
        <v>77.593342066008091</v>
      </c>
      <c r="BJ1978" s="9">
        <v>74.144552457986279</v>
      </c>
      <c r="BK1978" s="9">
        <v>73.310497143508883</v>
      </c>
      <c r="BL1978" s="9">
        <v>72.414661108681798</v>
      </c>
      <c r="BM1978" s="9">
        <f ca="1"/>
        <v>71.826445249201555</v>
      </c>
      <c r="BN1978" s="9">
        <v>74.963002000127716</v>
      </c>
    </row>
    <row r="1979" spans="1:66" x14ac:dyDescent="0.25">
      <c r="A1979" s="6">
        <v>62.9</v>
      </c>
      <c r="B1979" s="7" t="b">
        <v>1</v>
      </c>
      <c r="U1979" s="9"/>
      <c r="V1979" s="9"/>
      <c r="W1979" s="10"/>
      <c r="X1979" s="20"/>
      <c r="Y1979" s="20"/>
      <c r="Z1979" s="20"/>
      <c r="AA1979" s="20"/>
      <c r="AB1979" s="20"/>
      <c r="AC1979" s="20"/>
      <c r="AD1979" s="20"/>
      <c r="AE1979" s="20"/>
      <c r="AG1979" s="9"/>
      <c r="AH1979" s="9"/>
      <c r="AI1979" s="10"/>
      <c r="AJ1979" s="20"/>
      <c r="AK1979" s="20"/>
      <c r="AL1979" s="20"/>
      <c r="AM1979" s="20"/>
      <c r="AN1979" s="20"/>
      <c r="AO1979" s="20"/>
      <c r="AP1979" s="20"/>
      <c r="AQ1979" s="20"/>
      <c r="AS1979" s="9"/>
      <c r="AT1979" s="9"/>
      <c r="AU1979" s="10"/>
      <c r="AV1979" s="20"/>
      <c r="AW1979" s="20"/>
      <c r="AX1979" s="20"/>
      <c r="AY1979" s="20"/>
      <c r="AZ1979" s="20"/>
      <c r="BA1979" s="20"/>
      <c r="BB1979" s="20"/>
      <c r="BC1979" s="20"/>
      <c r="BE1979" s="20">
        <v>0.6743510928961749</v>
      </c>
      <c r="BF1979" s="9">
        <v>74.5</v>
      </c>
      <c r="BG1979" s="9">
        <v>73.529338640814871</v>
      </c>
      <c r="BH1979" s="9">
        <v>73.223060710936764</v>
      </c>
      <c r="BI1979" s="9">
        <v>77.665904894134371</v>
      </c>
      <c r="BJ1979" s="9">
        <v>74.152160600431344</v>
      </c>
      <c r="BK1979" s="9">
        <v>73.320287843613983</v>
      </c>
      <c r="BL1979" s="9">
        <v>72.423823201573214</v>
      </c>
      <c r="BM1979" s="9">
        <f ca="1"/>
        <v>71.834072622003234</v>
      </c>
      <c r="BN1979" s="9">
        <v>74.97210312513306</v>
      </c>
    </row>
    <row r="1980" spans="1:66" x14ac:dyDescent="0.25">
      <c r="A1980" s="6">
        <v>62.7</v>
      </c>
      <c r="B1980" s="7" t="b">
        <v>1</v>
      </c>
      <c r="U1980" s="9"/>
      <c r="V1980" s="9"/>
      <c r="W1980" s="10"/>
      <c r="X1980" s="20"/>
      <c r="Y1980" s="20"/>
      <c r="Z1980" s="20"/>
      <c r="AA1980" s="20"/>
      <c r="AB1980" s="20"/>
      <c r="AC1980" s="20"/>
      <c r="AD1980" s="20"/>
      <c r="AE1980" s="20"/>
      <c r="AG1980" s="9"/>
      <c r="AH1980" s="9"/>
      <c r="AI1980" s="10"/>
      <c r="AJ1980" s="20"/>
      <c r="AK1980" s="20"/>
      <c r="AL1980" s="20"/>
      <c r="AM1980" s="20"/>
      <c r="AN1980" s="20"/>
      <c r="AO1980" s="20"/>
      <c r="AP1980" s="20"/>
      <c r="AQ1980" s="20"/>
      <c r="AS1980" s="9"/>
      <c r="AT1980" s="9"/>
      <c r="AU1980" s="10"/>
      <c r="AV1980" s="20"/>
      <c r="AW1980" s="20"/>
      <c r="AX1980" s="20"/>
      <c r="AY1980" s="20"/>
      <c r="AZ1980" s="20"/>
      <c r="BA1980" s="20"/>
      <c r="BB1980" s="20"/>
      <c r="BC1980" s="20"/>
      <c r="BE1980" s="20">
        <v>0.67469262295081966</v>
      </c>
      <c r="BF1980" s="9">
        <v>74.5</v>
      </c>
      <c r="BG1980" s="9">
        <v>73.538370591017753</v>
      </c>
      <c r="BH1980" s="9">
        <v>73.233273482770613</v>
      </c>
      <c r="BI1980" s="9">
        <v>77.738543863752184</v>
      </c>
      <c r="BJ1980" s="9">
        <v>74.15977039095074</v>
      </c>
      <c r="BK1980" s="9">
        <v>73.330083608252323</v>
      </c>
      <c r="BL1980" s="9">
        <v>72.432982974653683</v>
      </c>
      <c r="BM1980" s="9">
        <f ca="1"/>
        <v>71.84170201807639</v>
      </c>
      <c r="BN1980" s="9">
        <v>74.981205448607682</v>
      </c>
    </row>
    <row r="1981" spans="1:66" x14ac:dyDescent="0.25">
      <c r="A1981" s="6">
        <v>62.4</v>
      </c>
      <c r="B1981" s="7" t="b">
        <v>1</v>
      </c>
      <c r="U1981" s="9"/>
      <c r="V1981" s="9"/>
      <c r="W1981" s="10"/>
      <c r="X1981" s="20"/>
      <c r="Y1981" s="20"/>
      <c r="Z1981" s="20"/>
      <c r="AA1981" s="20"/>
      <c r="AB1981" s="20"/>
      <c r="AC1981" s="20"/>
      <c r="AD1981" s="20"/>
      <c r="AE1981" s="20"/>
      <c r="AG1981" s="9"/>
      <c r="AH1981" s="9"/>
      <c r="AI1981" s="10"/>
      <c r="AJ1981" s="20"/>
      <c r="AK1981" s="20"/>
      <c r="AL1981" s="20"/>
      <c r="AM1981" s="20"/>
      <c r="AN1981" s="20"/>
      <c r="AO1981" s="20"/>
      <c r="AP1981" s="20"/>
      <c r="AQ1981" s="20"/>
      <c r="AS1981" s="9"/>
      <c r="AT1981" s="9"/>
      <c r="AU1981" s="10"/>
      <c r="AV1981" s="20"/>
      <c r="AW1981" s="20"/>
      <c r="AX1981" s="20"/>
      <c r="AY1981" s="20"/>
      <c r="AZ1981" s="20"/>
      <c r="BA1981" s="20"/>
      <c r="BB1981" s="20"/>
      <c r="BC1981" s="20"/>
      <c r="BE1981" s="20">
        <v>0.67503415300546443</v>
      </c>
      <c r="BF1981" s="9">
        <v>74.5</v>
      </c>
      <c r="BG1981" s="9">
        <v>73.547406422248045</v>
      </c>
      <c r="BH1981" s="9">
        <v>73.243492068373314</v>
      </c>
      <c r="BI1981" s="9">
        <v>77.811259134822677</v>
      </c>
      <c r="BJ1981" s="9">
        <v>74.167381837557087</v>
      </c>
      <c r="BK1981" s="9">
        <v>73.339884450986546</v>
      </c>
      <c r="BL1981" s="9">
        <v>72.442140429684414</v>
      </c>
      <c r="BM1981" s="9">
        <f ca="1"/>
        <v>71.84933344448649</v>
      </c>
      <c r="BN1981" s="9">
        <v>74.990308976896927</v>
      </c>
    </row>
    <row r="1982" spans="1:66" x14ac:dyDescent="0.25">
      <c r="A1982" s="6">
        <v>62.2</v>
      </c>
      <c r="B1982" s="7" t="b">
        <v>1</v>
      </c>
      <c r="U1982" s="9"/>
      <c r="V1982" s="9"/>
      <c r="W1982" s="10"/>
      <c r="X1982" s="20"/>
      <c r="Y1982" s="20"/>
      <c r="Z1982" s="20"/>
      <c r="AA1982" s="20"/>
      <c r="AB1982" s="20"/>
      <c r="AC1982" s="20"/>
      <c r="AD1982" s="20"/>
      <c r="AE1982" s="20"/>
      <c r="AG1982" s="9"/>
      <c r="AH1982" s="9"/>
      <c r="AI1982" s="10"/>
      <c r="AJ1982" s="20"/>
      <c r="AK1982" s="20"/>
      <c r="AL1982" s="20"/>
      <c r="AM1982" s="20"/>
      <c r="AN1982" s="20"/>
      <c r="AO1982" s="20"/>
      <c r="AP1982" s="20"/>
      <c r="AQ1982" s="20"/>
      <c r="AS1982" s="9"/>
      <c r="AT1982" s="9"/>
      <c r="AU1982" s="10"/>
      <c r="AV1982" s="20"/>
      <c r="AW1982" s="20"/>
      <c r="AX1982" s="20"/>
      <c r="AY1982" s="20"/>
      <c r="AZ1982" s="20"/>
      <c r="BA1982" s="20"/>
      <c r="BB1982" s="20"/>
      <c r="BC1982" s="20"/>
      <c r="BE1982" s="20">
        <v>0.67537568306010931</v>
      </c>
      <c r="BF1982" s="9">
        <v>74.5</v>
      </c>
      <c r="BG1982" s="9">
        <v>73.556446145983074</v>
      </c>
      <c r="BH1982" s="9">
        <v>73.253716482763309</v>
      </c>
      <c r="BI1982" s="9">
        <v>77.884050867811666</v>
      </c>
      <c r="BJ1982" s="9">
        <v>74.17499494827922</v>
      </c>
      <c r="BK1982" s="9">
        <v>73.349690385415386</v>
      </c>
      <c r="BL1982" s="9">
        <v>72.451295568424399</v>
      </c>
      <c r="BM1982" s="9">
        <f ca="1"/>
        <v>71.856966908314106</v>
      </c>
      <c r="BN1982" s="9">
        <v>74.999413716357225</v>
      </c>
    </row>
    <row r="1983" spans="1:66" x14ac:dyDescent="0.25">
      <c r="A1983" s="6">
        <v>62</v>
      </c>
      <c r="B1983" s="7" t="b">
        <v>1</v>
      </c>
      <c r="U1983" s="9"/>
      <c r="V1983" s="9"/>
      <c r="W1983" s="10"/>
      <c r="X1983" s="20"/>
      <c r="Y1983" s="20"/>
      <c r="Z1983" s="20"/>
      <c r="AA1983" s="20"/>
      <c r="AB1983" s="20"/>
      <c r="AC1983" s="20"/>
      <c r="AD1983" s="20"/>
      <c r="AE1983" s="20"/>
      <c r="AG1983" s="9"/>
      <c r="AH1983" s="9"/>
      <c r="AI1983" s="10"/>
      <c r="AJ1983" s="20"/>
      <c r="AK1983" s="20"/>
      <c r="AL1983" s="20"/>
      <c r="AM1983" s="20"/>
      <c r="AN1983" s="20"/>
      <c r="AO1983" s="20"/>
      <c r="AP1983" s="20"/>
      <c r="AQ1983" s="20"/>
      <c r="AS1983" s="9"/>
      <c r="AT1983" s="9"/>
      <c r="AU1983" s="10"/>
      <c r="AV1983" s="20"/>
      <c r="AW1983" s="20"/>
      <c r="AX1983" s="20"/>
      <c r="AY1983" s="20"/>
      <c r="AZ1983" s="20"/>
      <c r="BA1983" s="20"/>
      <c r="BB1983" s="20"/>
      <c r="BC1983" s="20"/>
      <c r="BE1983" s="20">
        <v>0.67571721311475408</v>
      </c>
      <c r="BF1983" s="9">
        <v>74.5</v>
      </c>
      <c r="BG1983" s="9">
        <v>73.56548977372897</v>
      </c>
      <c r="BH1983" s="9">
        <v>73.26394674100024</v>
      </c>
      <c r="BI1983" s="9">
        <v>77.9569192236916</v>
      </c>
      <c r="BJ1983" s="9">
        <v>74.182609731162415</v>
      </c>
      <c r="BK1983" s="9">
        <v>73.359501425173903</v>
      </c>
      <c r="BL1983" s="9">
        <v>72.460448392630411</v>
      </c>
      <c r="BM1983" s="9">
        <f ca="1"/>
        <v>71.864602416655018</v>
      </c>
      <c r="BN1983" s="9">
        <v>75.008519673356062</v>
      </c>
    </row>
    <row r="1984" spans="1:66" x14ac:dyDescent="0.25">
      <c r="A1984" s="6">
        <v>61.8</v>
      </c>
      <c r="B1984" s="7" t="b">
        <v>1</v>
      </c>
      <c r="U1984" s="9"/>
      <c r="V1984" s="9"/>
      <c r="W1984" s="10"/>
      <c r="X1984" s="20"/>
      <c r="Y1984" s="20"/>
      <c r="Z1984" s="20"/>
      <c r="AA1984" s="20"/>
      <c r="AB1984" s="20"/>
      <c r="AC1984" s="20"/>
      <c r="AD1984" s="20"/>
      <c r="AE1984" s="20"/>
      <c r="AG1984" s="9"/>
      <c r="AH1984" s="9"/>
      <c r="AI1984" s="10"/>
      <c r="AJ1984" s="20"/>
      <c r="AK1984" s="20"/>
      <c r="AL1984" s="20"/>
      <c r="AM1984" s="20"/>
      <c r="AN1984" s="20"/>
      <c r="AO1984" s="20"/>
      <c r="AP1984" s="20"/>
      <c r="AQ1984" s="20"/>
      <c r="AS1984" s="9"/>
      <c r="AT1984" s="9"/>
      <c r="AU1984" s="10"/>
      <c r="AV1984" s="20"/>
      <c r="AW1984" s="20"/>
      <c r="AX1984" s="20"/>
      <c r="AY1984" s="20"/>
      <c r="AZ1984" s="20"/>
      <c r="BA1984" s="20"/>
      <c r="BB1984" s="20"/>
      <c r="BC1984" s="20"/>
      <c r="BE1984" s="20">
        <v>0.67605874316939896</v>
      </c>
      <c r="BF1984" s="9">
        <v>74.5</v>
      </c>
      <c r="BG1984" s="9">
        <v>73.574537317020926</v>
      </c>
      <c r="BH1984" s="9">
        <v>73.274182858185185</v>
      </c>
      <c r="BI1984" s="9">
        <v>78.029864363943915</v>
      </c>
      <c r="BJ1984" s="9">
        <v>74.190226194268405</v>
      </c>
      <c r="BK1984" s="9">
        <v>73.369317583933608</v>
      </c>
      <c r="BL1984" s="9">
        <v>72.469598904056966</v>
      </c>
      <c r="BM1984" s="9">
        <f ca="1"/>
        <v>71.872239976620349</v>
      </c>
      <c r="BN1984" s="9">
        <v>75.017626854272095</v>
      </c>
    </row>
    <row r="1985" spans="1:66" x14ac:dyDescent="0.25">
      <c r="A1985" s="6">
        <v>61.6</v>
      </c>
      <c r="B1985" s="7" t="b">
        <v>1</v>
      </c>
      <c r="U1985" s="9"/>
      <c r="V1985" s="9"/>
      <c r="W1985" s="10"/>
      <c r="X1985" s="20"/>
      <c r="Y1985" s="20"/>
      <c r="Z1985" s="20"/>
      <c r="AA1985" s="20"/>
      <c r="AB1985" s="20"/>
      <c r="AC1985" s="20"/>
      <c r="AD1985" s="20"/>
      <c r="AE1985" s="20"/>
      <c r="AG1985" s="9"/>
      <c r="AH1985" s="9"/>
      <c r="AI1985" s="10"/>
      <c r="AJ1985" s="20"/>
      <c r="AK1985" s="20"/>
      <c r="AL1985" s="20"/>
      <c r="AM1985" s="20"/>
      <c r="AN1985" s="20"/>
      <c r="AO1985" s="20"/>
      <c r="AP1985" s="20"/>
      <c r="AQ1985" s="20"/>
      <c r="AS1985" s="9"/>
      <c r="AT1985" s="9"/>
      <c r="AU1985" s="10"/>
      <c r="AV1985" s="20"/>
      <c r="AW1985" s="20"/>
      <c r="AX1985" s="20"/>
      <c r="AY1985" s="20"/>
      <c r="AZ1985" s="20"/>
      <c r="BA1985" s="20"/>
      <c r="BB1985" s="20"/>
      <c r="BC1985" s="20"/>
      <c r="BE1985" s="20">
        <v>0.67640027322404372</v>
      </c>
      <c r="BF1985" s="9">
        <v>74.5</v>
      </c>
      <c r="BG1985" s="9">
        <v>73.58358878742321</v>
      </c>
      <c r="BH1985" s="9">
        <v>73.284424849460834</v>
      </c>
      <c r="BI1985" s="9">
        <v>78.102886450560945</v>
      </c>
      <c r="BJ1985" s="9">
        <v>74.197844345675463</v>
      </c>
      <c r="BK1985" s="9">
        <v>73.379138875402589</v>
      </c>
      <c r="BL1985" s="9">
        <v>72.478747104456403</v>
      </c>
      <c r="BM1985" s="9">
        <f ca="1"/>
        <v>71.879879595336547</v>
      </c>
      <c r="BN1985" s="9">
        <v>75.026735265495233</v>
      </c>
    </row>
    <row r="1986" spans="1:66" x14ac:dyDescent="0.25">
      <c r="A1986" s="6">
        <v>61.4</v>
      </c>
      <c r="B1986" s="7" t="b">
        <v>1</v>
      </c>
      <c r="U1986" s="9"/>
      <c r="V1986" s="9"/>
      <c r="W1986" s="10"/>
      <c r="X1986" s="20"/>
      <c r="Y1986" s="20"/>
      <c r="Z1986" s="20"/>
      <c r="AA1986" s="20"/>
      <c r="AB1986" s="20"/>
      <c r="AC1986" s="20"/>
      <c r="AD1986" s="20"/>
      <c r="AE1986" s="20"/>
      <c r="AG1986" s="9"/>
      <c r="AH1986" s="9"/>
      <c r="AI1986" s="10"/>
      <c r="AJ1986" s="20"/>
      <c r="AK1986" s="20"/>
      <c r="AL1986" s="20"/>
      <c r="AM1986" s="20"/>
      <c r="AN1986" s="20"/>
      <c r="AO1986" s="20"/>
      <c r="AP1986" s="20"/>
      <c r="AQ1986" s="20"/>
      <c r="AS1986" s="9"/>
      <c r="AT1986" s="9"/>
      <c r="AU1986" s="10"/>
      <c r="AV1986" s="20"/>
      <c r="AW1986" s="20"/>
      <c r="AX1986" s="20"/>
      <c r="AY1986" s="20"/>
      <c r="AZ1986" s="20"/>
      <c r="BA1986" s="20"/>
      <c r="BB1986" s="20"/>
      <c r="BC1986" s="20"/>
      <c r="BE1986" s="20">
        <v>0.67674180327868849</v>
      </c>
      <c r="BF1986" s="9">
        <v>74.5</v>
      </c>
      <c r="BG1986" s="9">
        <v>73.592644196529378</v>
      </c>
      <c r="BH1986" s="9">
        <v>73.294672730011612</v>
      </c>
      <c r="BI1986" s="9">
        <v>78.175985646048261</v>
      </c>
      <c r="BJ1986" s="9">
        <v>74.205464193478534</v>
      </c>
      <c r="BK1986" s="9">
        <v>73.388965313325755</v>
      </c>
      <c r="BL1986" s="9">
        <v>72.487892995578846</v>
      </c>
      <c r="BM1986" s="9">
        <f ca="1"/>
        <v>71.887521279945489</v>
      </c>
      <c r="BN1986" s="9">
        <v>75.035844913426558</v>
      </c>
    </row>
    <row r="1987" spans="1:66" x14ac:dyDescent="0.25">
      <c r="A1987" s="6">
        <v>61.1</v>
      </c>
      <c r="B1987" s="7" t="b">
        <v>1</v>
      </c>
      <c r="U1987" s="9"/>
      <c r="V1987" s="9"/>
      <c r="W1987" s="10"/>
      <c r="X1987" s="20"/>
      <c r="Y1987" s="20"/>
      <c r="Z1987" s="20"/>
      <c r="AA1987" s="20"/>
      <c r="AB1987" s="20"/>
      <c r="AC1987" s="20"/>
      <c r="AD1987" s="20"/>
      <c r="AE1987" s="20"/>
      <c r="AG1987" s="9"/>
      <c r="AH1987" s="9"/>
      <c r="AI1987" s="10"/>
      <c r="AJ1987" s="20"/>
      <c r="AK1987" s="20"/>
      <c r="AL1987" s="20"/>
      <c r="AM1987" s="20"/>
      <c r="AN1987" s="20"/>
      <c r="AO1987" s="20"/>
      <c r="AP1987" s="20"/>
      <c r="AQ1987" s="20"/>
      <c r="AS1987" s="9"/>
      <c r="AT1987" s="9"/>
      <c r="AU1987" s="10"/>
      <c r="AV1987" s="20"/>
      <c r="AW1987" s="20"/>
      <c r="AX1987" s="20"/>
      <c r="AY1987" s="20"/>
      <c r="AZ1987" s="20"/>
      <c r="BA1987" s="20"/>
      <c r="BB1987" s="20"/>
      <c r="BC1987" s="20"/>
      <c r="BE1987" s="20">
        <v>0.67708333333333337</v>
      </c>
      <c r="BF1987" s="9">
        <v>74.5</v>
      </c>
      <c r="BG1987" s="9">
        <v>73.601703555962374</v>
      </c>
      <c r="BH1987" s="9">
        <v>73.304926515063968</v>
      </c>
      <c r="BI1987" s="9">
        <v>78.249162113426848</v>
      </c>
      <c r="BJ1987" s="9">
        <v>74.213085745789186</v>
      </c>
      <c r="BK1987" s="9">
        <v>73.398796911484908</v>
      </c>
      <c r="BL1987" s="9">
        <v>72.497036579172203</v>
      </c>
      <c r="BM1987" s="9">
        <f ca="1"/>
        <v>71.895165037604571</v>
      </c>
      <c r="BN1987" s="9">
        <v>75.044955804478576</v>
      </c>
    </row>
    <row r="1988" spans="1:66" x14ac:dyDescent="0.25">
      <c r="A1988" s="6">
        <v>68</v>
      </c>
      <c r="B1988" s="7" t="b">
        <v>1</v>
      </c>
      <c r="U1988" s="9"/>
      <c r="V1988" s="9"/>
      <c r="W1988" s="10"/>
      <c r="X1988" s="20"/>
      <c r="Y1988" s="20"/>
      <c r="Z1988" s="20"/>
      <c r="AA1988" s="20"/>
      <c r="AB1988" s="20"/>
      <c r="AC1988" s="20"/>
      <c r="AD1988" s="20"/>
      <c r="AE1988" s="20"/>
      <c r="AG1988" s="9"/>
      <c r="AH1988" s="9"/>
      <c r="AI1988" s="10"/>
      <c r="AJ1988" s="20"/>
      <c r="AK1988" s="20"/>
      <c r="AL1988" s="20"/>
      <c r="AM1988" s="20"/>
      <c r="AN1988" s="20"/>
      <c r="AO1988" s="20"/>
      <c r="AP1988" s="20"/>
      <c r="AQ1988" s="20"/>
      <c r="AS1988" s="9"/>
      <c r="AT1988" s="9"/>
      <c r="AU1988" s="10"/>
      <c r="AV1988" s="20"/>
      <c r="AW1988" s="20"/>
      <c r="AX1988" s="20"/>
      <c r="AY1988" s="20"/>
      <c r="AZ1988" s="20"/>
      <c r="BA1988" s="20"/>
      <c r="BB1988" s="20"/>
      <c r="BC1988" s="20"/>
      <c r="BE1988" s="20">
        <v>0.67742486338797814</v>
      </c>
      <c r="BF1988" s="9">
        <v>74.5</v>
      </c>
      <c r="BG1988" s="9">
        <v>73.61076687737463</v>
      </c>
      <c r="BH1988" s="9">
        <v>73.315186219886456</v>
      </c>
      <c r="BI1988" s="9">
        <v>78.322416016235053</v>
      </c>
      <c r="BJ1988" s="9">
        <v>74.220709010735888</v>
      </c>
      <c r="BK1988" s="9">
        <v>73.408633683698952</v>
      </c>
      <c r="BL1988" s="9">
        <v>72.506177856982163</v>
      </c>
      <c r="BM1988" s="9">
        <f ca="1"/>
        <v>71.902810875486736</v>
      </c>
      <c r="BN1988" s="9">
        <v>75.05406794507509</v>
      </c>
    </row>
    <row r="1989" spans="1:66" x14ac:dyDescent="0.25">
      <c r="A1989" s="6">
        <v>64</v>
      </c>
      <c r="B1989" s="7" t="b">
        <v>1</v>
      </c>
      <c r="U1989" s="9"/>
      <c r="V1989" s="9"/>
      <c r="W1989" s="10"/>
      <c r="X1989" s="20"/>
      <c r="Y1989" s="20"/>
      <c r="Z1989" s="20"/>
      <c r="AA1989" s="20"/>
      <c r="AB1989" s="20"/>
      <c r="AC1989" s="20"/>
      <c r="AD1989" s="20"/>
      <c r="AE1989" s="20"/>
      <c r="AG1989" s="9"/>
      <c r="AH1989" s="9"/>
      <c r="AI1989" s="10"/>
      <c r="AJ1989" s="20"/>
      <c r="AK1989" s="20"/>
      <c r="AL1989" s="20"/>
      <c r="AM1989" s="20"/>
      <c r="AN1989" s="20"/>
      <c r="AO1989" s="20"/>
      <c r="AP1989" s="20"/>
      <c r="AQ1989" s="20"/>
      <c r="AS1989" s="9"/>
      <c r="AT1989" s="9"/>
      <c r="AU1989" s="10"/>
      <c r="AV1989" s="20"/>
      <c r="AW1989" s="20"/>
      <c r="AX1989" s="20"/>
      <c r="AY1989" s="20"/>
      <c r="AZ1989" s="20"/>
      <c r="BA1989" s="20"/>
      <c r="BB1989" s="20"/>
      <c r="BC1989" s="20"/>
      <c r="BE1989" s="20">
        <v>0.67776639344262291</v>
      </c>
      <c r="BF1989" s="9">
        <v>74.5</v>
      </c>
      <c r="BG1989" s="9">
        <v>73.619834172448265</v>
      </c>
      <c r="BH1989" s="9">
        <v>73.325451859790022</v>
      </c>
      <c r="BI1989" s="9">
        <v>78.395747518531095</v>
      </c>
      <c r="BJ1989" s="9">
        <v>74.228333996463931</v>
      </c>
      <c r="BK1989" s="9">
        <v>73.418475643824038</v>
      </c>
      <c r="BL1989" s="9">
        <v>72.515316830752226</v>
      </c>
      <c r="BM1989" s="9">
        <f ca="1"/>
        <v>71.910458800780575</v>
      </c>
      <c r="BN1989" s="9">
        <v>75.063181341651344</v>
      </c>
    </row>
    <row r="1990" spans="1:66" x14ac:dyDescent="0.25">
      <c r="A1990" s="6">
        <v>59.9</v>
      </c>
      <c r="B1990" s="7" t="b">
        <v>1</v>
      </c>
      <c r="U1990" s="9"/>
      <c r="V1990" s="9"/>
      <c r="W1990" s="10"/>
      <c r="X1990" s="20"/>
      <c r="Y1990" s="20"/>
      <c r="Z1990" s="20"/>
      <c r="AA1990" s="20"/>
      <c r="AB1990" s="20"/>
      <c r="AC1990" s="20"/>
      <c r="AD1990" s="20"/>
      <c r="AE1990" s="20"/>
      <c r="AG1990" s="9"/>
      <c r="AH1990" s="9"/>
      <c r="AI1990" s="10"/>
      <c r="AJ1990" s="20"/>
      <c r="AK1990" s="20"/>
      <c r="AL1990" s="20"/>
      <c r="AM1990" s="20"/>
      <c r="AN1990" s="20"/>
      <c r="AO1990" s="20"/>
      <c r="AP1990" s="20"/>
      <c r="AQ1990" s="20"/>
      <c r="AS1990" s="9"/>
      <c r="AT1990" s="9"/>
      <c r="AU1990" s="10"/>
      <c r="AV1990" s="20"/>
      <c r="AW1990" s="20"/>
      <c r="AX1990" s="20"/>
      <c r="AY1990" s="20"/>
      <c r="AZ1990" s="20"/>
      <c r="BA1990" s="20"/>
      <c r="BB1990" s="20"/>
      <c r="BC1990" s="20"/>
      <c r="BE1990" s="20">
        <v>0.67810792349726778</v>
      </c>
      <c r="BF1990" s="9">
        <v>74.5</v>
      </c>
      <c r="BG1990" s="9">
        <v>73.628905452895168</v>
      </c>
      <c r="BH1990" s="9">
        <v>73.335723450128114</v>
      </c>
      <c r="BI1990" s="9">
        <v>78.469156784895063</v>
      </c>
      <c r="BJ1990" s="9">
        <v>74.235960711135547</v>
      </c>
      <c r="BK1990" s="9">
        <v>73.428322805753751</v>
      </c>
      <c r="BL1990" s="9">
        <v>72.524453502223736</v>
      </c>
      <c r="BM1990" s="9">
        <f ca="1"/>
        <v>71.918108820690406</v>
      </c>
      <c r="BN1990" s="9">
        <v>75.072296000654092</v>
      </c>
    </row>
    <row r="1991" spans="1:66" x14ac:dyDescent="0.25">
      <c r="A1991" s="6">
        <v>59.6</v>
      </c>
      <c r="B1991" s="7" t="b">
        <v>1</v>
      </c>
      <c r="U1991" s="9"/>
      <c r="V1991" s="9"/>
      <c r="W1991" s="10"/>
      <c r="X1991" s="20"/>
      <c r="Y1991" s="20"/>
      <c r="Z1991" s="20"/>
      <c r="AA1991" s="20"/>
      <c r="AB1991" s="20"/>
      <c r="AC1991" s="20"/>
      <c r="AD1991" s="20"/>
      <c r="AE1991" s="20"/>
      <c r="AG1991" s="9"/>
      <c r="AH1991" s="9"/>
      <c r="AI1991" s="10"/>
      <c r="AJ1991" s="20"/>
      <c r="AK1991" s="20"/>
      <c r="AL1991" s="20"/>
      <c r="AM1991" s="20"/>
      <c r="AN1991" s="20"/>
      <c r="AO1991" s="20"/>
      <c r="AP1991" s="20"/>
      <c r="AQ1991" s="20"/>
      <c r="AS1991" s="9"/>
      <c r="AT1991" s="9"/>
      <c r="AU1991" s="10"/>
      <c r="AV1991" s="20"/>
      <c r="AW1991" s="20"/>
      <c r="AX1991" s="20"/>
      <c r="AY1991" s="20"/>
      <c r="AZ1991" s="20"/>
      <c r="BA1991" s="20"/>
      <c r="BB1991" s="20"/>
      <c r="BC1991" s="20"/>
      <c r="BE1991" s="20">
        <v>0.67844945355191255</v>
      </c>
      <c r="BF1991" s="9">
        <v>74.599999999999994</v>
      </c>
      <c r="BG1991" s="9">
        <v>73.637980730457116</v>
      </c>
      <c r="BH1991" s="9">
        <v>73.34600100629676</v>
      </c>
      <c r="BI1991" s="9">
        <v>78.542643980431109</v>
      </c>
      <c r="BJ1991" s="9">
        <v>74.243589162930007</v>
      </c>
      <c r="BK1991" s="9">
        <v>73.438175183419261</v>
      </c>
      <c r="BL1991" s="9">
        <v>72.533587873135758</v>
      </c>
      <c r="BM1991" s="9">
        <f ca="1"/>
        <v>71.925760942436298</v>
      </c>
      <c r="BN1991" s="9">
        <v>75.08141192854157</v>
      </c>
    </row>
    <row r="1992" spans="1:66" x14ac:dyDescent="0.25">
      <c r="A1992" s="6">
        <v>59.3</v>
      </c>
      <c r="B1992" s="7" t="b">
        <v>1</v>
      </c>
      <c r="U1992" s="9"/>
      <c r="V1992" s="9"/>
      <c r="W1992" s="10"/>
      <c r="X1992" s="20"/>
      <c r="Y1992" s="20"/>
      <c r="Z1992" s="20"/>
      <c r="AA1992" s="20"/>
      <c r="AB1992" s="20"/>
      <c r="AC1992" s="20"/>
      <c r="AD1992" s="20"/>
      <c r="AE1992" s="20"/>
      <c r="AG1992" s="9"/>
      <c r="AH1992" s="9"/>
      <c r="AI1992" s="10"/>
      <c r="AJ1992" s="20"/>
      <c r="AK1992" s="20"/>
      <c r="AL1992" s="20"/>
      <c r="AM1992" s="20"/>
      <c r="AN1992" s="20"/>
      <c r="AO1992" s="20"/>
      <c r="AP1992" s="20"/>
      <c r="AQ1992" s="20"/>
      <c r="AS1992" s="9"/>
      <c r="AT1992" s="9"/>
      <c r="AU1992" s="10"/>
      <c r="AV1992" s="20"/>
      <c r="AW1992" s="20"/>
      <c r="AX1992" s="20"/>
      <c r="AY1992" s="20"/>
      <c r="AZ1992" s="20"/>
      <c r="BA1992" s="20"/>
      <c r="BB1992" s="20"/>
      <c r="BC1992" s="20"/>
      <c r="BE1992" s="20">
        <v>0.67879098360655743</v>
      </c>
      <c r="BF1992" s="9">
        <v>74.599999999999994</v>
      </c>
      <c r="BG1992" s="9">
        <v>73.647060016905996</v>
      </c>
      <c r="BH1992" s="9">
        <v>73.356284543734986</v>
      </c>
      <c r="BI1992" s="9">
        <v>78.616209270769914</v>
      </c>
      <c r="BJ1992" s="9">
        <v>74.251219360043777</v>
      </c>
      <c r="BK1992" s="9">
        <v>73.448032790789469</v>
      </c>
      <c r="BL1992" s="9">
        <v>72.542719945225272</v>
      </c>
      <c r="BM1992" s="9">
        <f ca="1"/>
        <v>71.933415173254176</v>
      </c>
      <c r="BN1992" s="9">
        <v>75.090529131783626</v>
      </c>
    </row>
    <row r="1993" spans="1:66" x14ac:dyDescent="0.25">
      <c r="A1993" s="6">
        <v>59.1</v>
      </c>
      <c r="B1993" s="7" t="b">
        <v>1</v>
      </c>
      <c r="U1993" s="9"/>
      <c r="V1993" s="9"/>
      <c r="W1993" s="10"/>
      <c r="X1993" s="20"/>
      <c r="Y1993" s="20"/>
      <c r="Z1993" s="20"/>
      <c r="AA1993" s="20"/>
      <c r="AB1993" s="20"/>
      <c r="AC1993" s="20"/>
      <c r="AD1993" s="20"/>
      <c r="AE1993" s="20"/>
      <c r="AG1993" s="9"/>
      <c r="AH1993" s="9"/>
      <c r="AI1993" s="10"/>
      <c r="AJ1993" s="20"/>
      <c r="AK1993" s="20"/>
      <c r="AL1993" s="20"/>
      <c r="AM1993" s="20"/>
      <c r="AN1993" s="20"/>
      <c r="AO1993" s="20"/>
      <c r="AP1993" s="20"/>
      <c r="AQ1993" s="20"/>
      <c r="AS1993" s="9"/>
      <c r="AT1993" s="9"/>
      <c r="AU1993" s="10"/>
      <c r="AV1993" s="20"/>
      <c r="AW1993" s="20"/>
      <c r="AX1993" s="20"/>
      <c r="AY1993" s="20"/>
      <c r="AZ1993" s="20"/>
      <c r="BA1993" s="20"/>
      <c r="BB1993" s="20"/>
      <c r="BC1993" s="20"/>
      <c r="BE1993" s="20">
        <v>0.6791325136612022</v>
      </c>
      <c r="BF1993" s="9">
        <v>74.599999999999994</v>
      </c>
      <c r="BG1993" s="9">
        <v>73.656143324043811</v>
      </c>
      <c r="BH1993" s="9">
        <v>73.366574077924966</v>
      </c>
      <c r="BI1993" s="9">
        <v>78.68985282207062</v>
      </c>
      <c r="BJ1993" s="9">
        <v>74.25885131069046</v>
      </c>
      <c r="BK1993" s="9">
        <v>73.457895641871204</v>
      </c>
      <c r="BL1993" s="9">
        <v>72.551849720226983</v>
      </c>
      <c r="BM1993" s="9">
        <f ca="1"/>
        <v>71.941071520395894</v>
      </c>
      <c r="BN1993" s="9">
        <v>75.099647616861802</v>
      </c>
    </row>
    <row r="1994" spans="1:66" x14ac:dyDescent="0.25">
      <c r="A1994" s="6">
        <v>58.9</v>
      </c>
      <c r="B1994" s="7" t="b">
        <v>1</v>
      </c>
      <c r="U1994" s="9"/>
      <c r="V1994" s="9"/>
      <c r="W1994" s="10"/>
      <c r="X1994" s="20"/>
      <c r="Y1994" s="20"/>
      <c r="Z1994" s="20"/>
      <c r="AA1994" s="20"/>
      <c r="AB1994" s="20"/>
      <c r="AC1994" s="20"/>
      <c r="AD1994" s="20"/>
      <c r="AE1994" s="20"/>
      <c r="AG1994" s="9"/>
      <c r="AH1994" s="9"/>
      <c r="AI1994" s="10"/>
      <c r="AJ1994" s="20"/>
      <c r="AK1994" s="20"/>
      <c r="AL1994" s="20"/>
      <c r="AM1994" s="20"/>
      <c r="AN1994" s="20"/>
      <c r="AO1994" s="20"/>
      <c r="AP1994" s="20"/>
      <c r="AQ1994" s="20"/>
      <c r="AS1994" s="9"/>
      <c r="AT1994" s="9"/>
      <c r="AU1994" s="10"/>
      <c r="AV1994" s="20"/>
      <c r="AW1994" s="20"/>
      <c r="AX1994" s="20"/>
      <c r="AY1994" s="20"/>
      <c r="AZ1994" s="20"/>
      <c r="BA1994" s="20"/>
      <c r="BB1994" s="20"/>
      <c r="BC1994" s="20"/>
      <c r="BE1994" s="20">
        <v>0.67947404371584696</v>
      </c>
      <c r="BF1994" s="9">
        <v>74.599999999999994</v>
      </c>
      <c r="BG1994" s="9">
        <v>73.665230663702928</v>
      </c>
      <c r="BH1994" s="9">
        <v>73.376869624391915</v>
      </c>
      <c r="BI1994" s="9">
        <v>78.763574801023324</v>
      </c>
      <c r="BJ1994" s="9">
        <v>74.266485023100955</v>
      </c>
      <c r="BK1994" s="9">
        <v>73.467763750709352</v>
      </c>
      <c r="BL1994" s="9">
        <v>72.560977199873449</v>
      </c>
      <c r="BM1994" s="9">
        <f ca="1"/>
        <v>71.948729991129326</v>
      </c>
      <c r="BN1994" s="9">
        <v>75.108767390269279</v>
      </c>
    </row>
    <row r="1995" spans="1:66" x14ac:dyDescent="0.25">
      <c r="A1995" s="6">
        <v>74</v>
      </c>
      <c r="B1995" s="7" t="b">
        <v>1</v>
      </c>
      <c r="U1995" s="9"/>
      <c r="V1995" s="9"/>
      <c r="W1995" s="10"/>
      <c r="X1995" s="20"/>
      <c r="Y1995" s="20"/>
      <c r="Z1995" s="20"/>
      <c r="AA1995" s="20"/>
      <c r="AB1995" s="20"/>
      <c r="AC1995" s="20"/>
      <c r="AD1995" s="20"/>
      <c r="AE1995" s="20"/>
      <c r="AG1995" s="9"/>
      <c r="AH1995" s="9"/>
      <c r="AI1995" s="10"/>
      <c r="AJ1995" s="20"/>
      <c r="AK1995" s="20"/>
      <c r="AL1995" s="20"/>
      <c r="AM1995" s="20"/>
      <c r="AN1995" s="20"/>
      <c r="AO1995" s="20"/>
      <c r="AP1995" s="20"/>
      <c r="AQ1995" s="20"/>
      <c r="AS1995" s="9"/>
      <c r="AT1995" s="9"/>
      <c r="AU1995" s="10"/>
      <c r="AV1995" s="20"/>
      <c r="AW1995" s="20"/>
      <c r="AX1995" s="20"/>
      <c r="AY1995" s="20"/>
      <c r="AZ1995" s="20"/>
      <c r="BA1995" s="20"/>
      <c r="BB1995" s="20"/>
      <c r="BC1995" s="20"/>
      <c r="BE1995" s="20">
        <v>0.67981557377049184</v>
      </c>
      <c r="BF1995" s="9">
        <v>74.599999999999994</v>
      </c>
      <c r="BG1995" s="9">
        <v>73.674322047746159</v>
      </c>
      <c r="BH1995" s="9">
        <v>73.387171198704721</v>
      </c>
      <c r="BI1995" s="9">
        <v>78.837375374851206</v>
      </c>
      <c r="BJ1995" s="9">
        <v>74.274120505523612</v>
      </c>
      <c r="BK1995" s="9">
        <v>73.477637131387098</v>
      </c>
      <c r="BL1995" s="9">
        <v>72.570102385895069</v>
      </c>
      <c r="BM1995" s="9">
        <f ca="1"/>
        <v>71.956390592738359</v>
      </c>
      <c r="BN1995" s="9">
        <v>75.117888458511004</v>
      </c>
    </row>
    <row r="1996" spans="1:66" x14ac:dyDescent="0.25">
      <c r="A1996" s="6">
        <v>73.900000000000006</v>
      </c>
      <c r="B1996" s="7" t="b">
        <v>1</v>
      </c>
      <c r="U1996" s="9"/>
      <c r="V1996" s="9"/>
      <c r="W1996" s="10"/>
      <c r="X1996" s="20"/>
      <c r="Y1996" s="20"/>
      <c r="Z1996" s="20"/>
      <c r="AA1996" s="20"/>
      <c r="AB1996" s="20"/>
      <c r="AC1996" s="20"/>
      <c r="AD1996" s="20"/>
      <c r="AE1996" s="20"/>
      <c r="AG1996" s="9"/>
      <c r="AH1996" s="9"/>
      <c r="AI1996" s="10"/>
      <c r="AJ1996" s="20"/>
      <c r="AK1996" s="20"/>
      <c r="AL1996" s="20"/>
      <c r="AM1996" s="20"/>
      <c r="AN1996" s="20"/>
      <c r="AO1996" s="20"/>
      <c r="AP1996" s="20"/>
      <c r="AQ1996" s="20"/>
      <c r="AS1996" s="9"/>
      <c r="AT1996" s="9"/>
      <c r="AU1996" s="10"/>
      <c r="AV1996" s="20"/>
      <c r="AW1996" s="20"/>
      <c r="AX1996" s="20"/>
      <c r="AY1996" s="20"/>
      <c r="AZ1996" s="20"/>
      <c r="BA1996" s="20"/>
      <c r="BB1996" s="20"/>
      <c r="BC1996" s="20"/>
      <c r="BE1996" s="20">
        <v>0.68015710382513661</v>
      </c>
      <c r="BF1996" s="9">
        <v>74.599999999999994</v>
      </c>
      <c r="BG1996" s="9">
        <v>73.683417488066908</v>
      </c>
      <c r="BH1996" s="9">
        <v>73.397478816475882</v>
      </c>
      <c r="BI1996" s="9">
        <v>78.911254711312836</v>
      </c>
      <c r="BJ1996" s="9">
        <v>74.281757766224132</v>
      </c>
      <c r="BK1996" s="9">
        <v>73.487515798025996</v>
      </c>
      <c r="BL1996" s="9">
        <v>72.579225280020069</v>
      </c>
      <c r="BM1996" s="9">
        <f ca="1"/>
        <v>71.964053332523065</v>
      </c>
      <c r="BN1996" s="9">
        <v>75.127010828103749</v>
      </c>
    </row>
    <row r="1997" spans="1:66" x14ac:dyDescent="0.25">
      <c r="A1997" s="6">
        <v>73.8</v>
      </c>
      <c r="B1997" s="7" t="b">
        <v>1</v>
      </c>
      <c r="U1997" s="9"/>
      <c r="V1997" s="9"/>
      <c r="W1997" s="10"/>
      <c r="X1997" s="20"/>
      <c r="Y1997" s="20"/>
      <c r="Z1997" s="20"/>
      <c r="AA1997" s="20"/>
      <c r="AB1997" s="20"/>
      <c r="AC1997" s="20"/>
      <c r="AD1997" s="20"/>
      <c r="AE1997" s="20"/>
      <c r="AG1997" s="9"/>
      <c r="AH1997" s="9"/>
      <c r="AI1997" s="10"/>
      <c r="AJ1997" s="20"/>
      <c r="AK1997" s="20"/>
      <c r="AL1997" s="20"/>
      <c r="AM1997" s="20"/>
      <c r="AN1997" s="20"/>
      <c r="AO1997" s="20"/>
      <c r="AP1997" s="20"/>
      <c r="AQ1997" s="20"/>
      <c r="AS1997" s="9"/>
      <c r="AT1997" s="9"/>
      <c r="AU1997" s="10"/>
      <c r="AV1997" s="20"/>
      <c r="AW1997" s="20"/>
      <c r="AX1997" s="20"/>
      <c r="AY1997" s="20"/>
      <c r="AZ1997" s="20"/>
      <c r="BA1997" s="20"/>
      <c r="BB1997" s="20"/>
      <c r="BC1997" s="20"/>
      <c r="BE1997" s="20">
        <v>0.68049863387978138</v>
      </c>
      <c r="BF1997" s="9">
        <v>74.599999999999994</v>
      </c>
      <c r="BG1997" s="9">
        <v>73.692516996589276</v>
      </c>
      <c r="BH1997" s="9">
        <v>73.407792493361612</v>
      </c>
      <c r="BI1997" s="9">
        <v>78.985212978704482</v>
      </c>
      <c r="BJ1997" s="9">
        <v>74.289396813485837</v>
      </c>
      <c r="BK1997" s="9">
        <v>73.497399764786195</v>
      </c>
      <c r="BL1997" s="9">
        <v>72.588345883974455</v>
      </c>
      <c r="BM1997" s="9">
        <f ca="1"/>
        <v>71.971718217799719</v>
      </c>
      <c r="BN1997" s="9">
        <v>75.136134505576152</v>
      </c>
    </row>
    <row r="1998" spans="1:66" x14ac:dyDescent="0.25">
      <c r="A1998" s="6">
        <v>73.599999999999994</v>
      </c>
      <c r="B1998" s="7" t="b">
        <v>1</v>
      </c>
      <c r="U1998" s="9"/>
      <c r="V1998" s="9"/>
      <c r="W1998" s="10"/>
      <c r="X1998" s="20"/>
      <c r="Y1998" s="20"/>
      <c r="Z1998" s="20"/>
      <c r="AA1998" s="20"/>
      <c r="AB1998" s="20"/>
      <c r="AC1998" s="20"/>
      <c r="AD1998" s="20"/>
      <c r="AE1998" s="20"/>
      <c r="AG1998" s="9"/>
      <c r="AH1998" s="9"/>
      <c r="AI1998" s="10"/>
      <c r="AJ1998" s="20"/>
      <c r="AK1998" s="20"/>
      <c r="AL1998" s="20"/>
      <c r="AM1998" s="20"/>
      <c r="AN1998" s="20"/>
      <c r="AO1998" s="20"/>
      <c r="AP1998" s="20"/>
      <c r="AQ1998" s="20"/>
      <c r="AS1998" s="9"/>
      <c r="AT1998" s="9"/>
      <c r="AU1998" s="10"/>
      <c r="AV1998" s="20"/>
      <c r="AW1998" s="20"/>
      <c r="AX1998" s="20"/>
      <c r="AY1998" s="20"/>
      <c r="AZ1998" s="20"/>
      <c r="BA1998" s="20"/>
      <c r="BB1998" s="20"/>
      <c r="BC1998" s="20"/>
      <c r="BE1998" s="20">
        <v>0.68084016393442626</v>
      </c>
      <c r="BF1998" s="9">
        <v>74.599999999999994</v>
      </c>
      <c r="BG1998" s="9">
        <v>73.701620585268273</v>
      </c>
      <c r="BH1998" s="9">
        <v>73.418112245062218</v>
      </c>
      <c r="BI1998" s="9">
        <v>79.059250345862452</v>
      </c>
      <c r="BJ1998" s="9">
        <v>74.297037655609657</v>
      </c>
      <c r="BK1998" s="9">
        <v>73.507289045866614</v>
      </c>
      <c r="BL1998" s="9">
        <v>72.597464199482147</v>
      </c>
      <c r="BM1998" s="9">
        <f ca="1"/>
        <v>71.97938525590088</v>
      </c>
      <c r="BN1998" s="9">
        <v>75.145259497468786</v>
      </c>
    </row>
    <row r="1999" spans="1:66" x14ac:dyDescent="0.25">
      <c r="A1999" s="6">
        <v>73.400000000000006</v>
      </c>
      <c r="B1999" s="7" t="b">
        <v>1</v>
      </c>
      <c r="U1999" s="9"/>
      <c r="V1999" s="9"/>
      <c r="W1999" s="10"/>
      <c r="X1999" s="20"/>
      <c r="Y1999" s="20"/>
      <c r="Z1999" s="20"/>
      <c r="AA1999" s="20"/>
      <c r="AB1999" s="20"/>
      <c r="AC1999" s="20"/>
      <c r="AD1999" s="20"/>
      <c r="AE1999" s="20"/>
      <c r="AG1999" s="9"/>
      <c r="AH1999" s="9"/>
      <c r="AI1999" s="10"/>
      <c r="AJ1999" s="20"/>
      <c r="AK1999" s="20"/>
      <c r="AL1999" s="20"/>
      <c r="AM1999" s="20"/>
      <c r="AN1999" s="20"/>
      <c r="AO1999" s="20"/>
      <c r="AP1999" s="20"/>
      <c r="AQ1999" s="20"/>
      <c r="AS1999" s="9"/>
      <c r="AT1999" s="9"/>
      <c r="AU1999" s="10"/>
      <c r="AV1999" s="20"/>
      <c r="AW1999" s="20"/>
      <c r="AX1999" s="20"/>
      <c r="AY1999" s="20"/>
      <c r="AZ1999" s="20"/>
      <c r="BA1999" s="20"/>
      <c r="BB1999" s="20"/>
      <c r="BC1999" s="20"/>
      <c r="BE1999" s="20">
        <v>0.68118169398907102</v>
      </c>
      <c r="BF1999" s="9">
        <v>74.599999999999994</v>
      </c>
      <c r="BG1999" s="9">
        <v>73.710728266089887</v>
      </c>
      <c r="BH1999" s="9">
        <v>73.428438087322249</v>
      </c>
      <c r="BI1999" s="9">
        <v>79.133366982165242</v>
      </c>
      <c r="BJ1999" s="9">
        <v>74.304680300914256</v>
      </c>
      <c r="BK1999" s="9">
        <v>73.517183655505079</v>
      </c>
      <c r="BL1999" s="9">
        <v>72.606580228264832</v>
      </c>
      <c r="BM1999" s="9">
        <f ca="1"/>
        <v>71.987054454175436</v>
      </c>
      <c r="BN1999" s="9">
        <v>75.154385810334176</v>
      </c>
    </row>
    <row r="2000" spans="1:66" x14ac:dyDescent="0.25">
      <c r="A2000" s="6">
        <v>73.2</v>
      </c>
      <c r="B2000" s="7" t="b">
        <v>1</v>
      </c>
      <c r="U2000" s="9"/>
      <c r="V2000" s="9"/>
      <c r="W2000" s="10"/>
      <c r="X2000" s="20"/>
      <c r="Y2000" s="20"/>
      <c r="Z2000" s="20"/>
      <c r="AA2000" s="20"/>
      <c r="AB2000" s="20"/>
      <c r="AC2000" s="20"/>
      <c r="AD2000" s="20"/>
      <c r="AE2000" s="20"/>
      <c r="AG2000" s="9"/>
      <c r="AH2000" s="9"/>
      <c r="AI2000" s="10"/>
      <c r="AJ2000" s="20"/>
      <c r="AK2000" s="20"/>
      <c r="AL2000" s="20"/>
      <c r="AM2000" s="20"/>
      <c r="AN2000" s="20"/>
      <c r="AO2000" s="20"/>
      <c r="AP2000" s="20"/>
      <c r="AQ2000" s="20"/>
      <c r="AS2000" s="9"/>
      <c r="AT2000" s="9"/>
      <c r="AU2000" s="10"/>
      <c r="AV2000" s="20"/>
      <c r="AW2000" s="20"/>
      <c r="AX2000" s="20"/>
      <c r="AY2000" s="20"/>
      <c r="AZ2000" s="20"/>
      <c r="BA2000" s="20"/>
      <c r="BB2000" s="20"/>
      <c r="BC2000" s="20"/>
      <c r="BE2000" s="20">
        <v>0.68152322404371579</v>
      </c>
      <c r="BF2000" s="9">
        <v>74.599999999999994</v>
      </c>
      <c r="BG2000" s="9">
        <v>73.719840051071273</v>
      </c>
      <c r="BH2000" s="9">
        <v>73.438770035930631</v>
      </c>
      <c r="BI2000" s="9">
        <v>79.207563057536092</v>
      </c>
      <c r="BJ2000" s="9">
        <v>74.312324757736079</v>
      </c>
      <c r="BK2000" s="9">
        <v>73.527083607978554</v>
      </c>
      <c r="BL2000" s="9">
        <v>72.615693972042067</v>
      </c>
      <c r="BM2000" s="9">
        <f ca="1"/>
        <v>71.99472581998873</v>
      </c>
      <c r="BN2000" s="9">
        <v>75.1635134507369</v>
      </c>
    </row>
    <row r="2001" spans="1:66" x14ac:dyDescent="0.25">
      <c r="A2001" s="6">
        <v>73</v>
      </c>
      <c r="B2001" s="7" t="b">
        <v>1</v>
      </c>
      <c r="U2001" s="9"/>
      <c r="V2001" s="9"/>
      <c r="W2001" s="10"/>
      <c r="X2001" s="20"/>
      <c r="Y2001" s="20"/>
      <c r="Z2001" s="20"/>
      <c r="AA2001" s="20"/>
      <c r="AB2001" s="20"/>
      <c r="AC2001" s="20"/>
      <c r="AD2001" s="20"/>
      <c r="AE2001" s="20"/>
      <c r="AG2001" s="9"/>
      <c r="AH2001" s="9"/>
      <c r="AI2001" s="10"/>
      <c r="AJ2001" s="20"/>
      <c r="AK2001" s="20"/>
      <c r="AL2001" s="20"/>
      <c r="AM2001" s="20"/>
      <c r="AN2001" s="20"/>
      <c r="AO2001" s="20"/>
      <c r="AP2001" s="20"/>
      <c r="AQ2001" s="20"/>
      <c r="AS2001" s="9"/>
      <c r="AT2001" s="9"/>
      <c r="AU2001" s="10"/>
      <c r="AV2001" s="20"/>
      <c r="AW2001" s="20"/>
      <c r="AX2001" s="20"/>
      <c r="AY2001" s="20"/>
      <c r="AZ2001" s="20"/>
      <c r="BA2001" s="20"/>
      <c r="BB2001" s="20"/>
      <c r="BC2001" s="20"/>
      <c r="BE2001" s="20">
        <v>0.68186475409836067</v>
      </c>
      <c r="BF2001" s="9">
        <v>74.599999999999994</v>
      </c>
      <c r="BG2001" s="9">
        <v>73.728955952260847</v>
      </c>
      <c r="BH2001" s="9">
        <v>73.44910810672107</v>
      </c>
      <c r="BI2001" s="9">
        <v>79.28183874244516</v>
      </c>
      <c r="BJ2001" s="9">
        <v>74.319971034429486</v>
      </c>
      <c r="BK2001" s="9">
        <v>73.536988917603225</v>
      </c>
      <c r="BL2001" s="9">
        <v>72.624805432531275</v>
      </c>
      <c r="BM2001" s="9">
        <f ca="1"/>
        <v>72.002399360722663</v>
      </c>
      <c r="BN2001" s="9">
        <v>75.172642425253642</v>
      </c>
    </row>
    <row r="2002" spans="1:66" x14ac:dyDescent="0.25">
      <c r="A2002" s="6">
        <v>72.7</v>
      </c>
      <c r="B2002" s="7" t="b">
        <v>1</v>
      </c>
      <c r="U2002" s="9"/>
      <c r="V2002" s="9"/>
      <c r="W2002" s="10"/>
      <c r="X2002" s="20"/>
      <c r="Y2002" s="20"/>
      <c r="Z2002" s="20"/>
      <c r="AA2002" s="20"/>
      <c r="AB2002" s="20"/>
      <c r="AC2002" s="20"/>
      <c r="AD2002" s="20"/>
      <c r="AE2002" s="20"/>
      <c r="AG2002" s="9"/>
      <c r="AH2002" s="9"/>
      <c r="AI2002" s="10"/>
      <c r="AJ2002" s="20"/>
      <c r="AK2002" s="20"/>
      <c r="AL2002" s="20"/>
      <c r="AM2002" s="20"/>
      <c r="AN2002" s="20"/>
      <c r="AO2002" s="20"/>
      <c r="AP2002" s="20"/>
      <c r="AQ2002" s="20"/>
      <c r="AS2002" s="9"/>
      <c r="AT2002" s="9"/>
      <c r="AU2002" s="10"/>
      <c r="AV2002" s="20"/>
      <c r="AW2002" s="20"/>
      <c r="AX2002" s="20"/>
      <c r="AY2002" s="20"/>
      <c r="AZ2002" s="20"/>
      <c r="BA2002" s="20"/>
      <c r="BB2002" s="20"/>
      <c r="BC2002" s="20"/>
      <c r="BE2002" s="20">
        <v>0.68220628415300544</v>
      </c>
      <c r="BF2002" s="9">
        <v>74.599999999999994</v>
      </c>
      <c r="BG2002" s="9">
        <v>73.738075981738447</v>
      </c>
      <c r="BH2002" s="9">
        <v>73.459452315571767</v>
      </c>
      <c r="BI2002" s="9">
        <v>79.356194207911855</v>
      </c>
      <c r="BJ2002" s="9">
        <v>74.327619139366803</v>
      </c>
      <c r="BK2002" s="9">
        <v>73.54689959873474</v>
      </c>
      <c r="BL2002" s="9">
        <v>72.633914611447693</v>
      </c>
      <c r="BM2002" s="9">
        <f ca="1"/>
        <v>72.010075083775618</v>
      </c>
      <c r="BN2002" s="9">
        <v>75.181772740473235</v>
      </c>
    </row>
    <row r="2003" spans="1:66" x14ac:dyDescent="0.25">
      <c r="A2003" s="6">
        <v>72.5</v>
      </c>
      <c r="B2003" s="7" t="b">
        <v>1</v>
      </c>
      <c r="U2003" s="9"/>
      <c r="V2003" s="9"/>
      <c r="W2003" s="10"/>
      <c r="X2003" s="20"/>
      <c r="Y2003" s="20"/>
      <c r="Z2003" s="20"/>
      <c r="AA2003" s="20"/>
      <c r="AB2003" s="20"/>
      <c r="AC2003" s="20"/>
      <c r="AD2003" s="20"/>
      <c r="AE2003" s="20"/>
      <c r="AG2003" s="9"/>
      <c r="AH2003" s="9"/>
      <c r="AI2003" s="10"/>
      <c r="AJ2003" s="20"/>
      <c r="AK2003" s="20"/>
      <c r="AL2003" s="20"/>
      <c r="AM2003" s="20"/>
      <c r="AN2003" s="20"/>
      <c r="AO2003" s="20"/>
      <c r="AP2003" s="20"/>
      <c r="AQ2003" s="20"/>
      <c r="AS2003" s="9"/>
      <c r="AT2003" s="9"/>
      <c r="AU2003" s="10"/>
      <c r="AV2003" s="20"/>
      <c r="AW2003" s="20"/>
      <c r="AX2003" s="20"/>
      <c r="AY2003" s="20"/>
      <c r="AZ2003" s="20"/>
      <c r="BA2003" s="20"/>
      <c r="BB2003" s="20"/>
      <c r="BC2003" s="20"/>
      <c r="BE2003" s="20">
        <v>0.68254781420765032</v>
      </c>
      <c r="BF2003" s="9">
        <v>74.599999999999994</v>
      </c>
      <c r="BG2003" s="9">
        <v>73.747200151615502</v>
      </c>
      <c r="BH2003" s="9">
        <v>73.46980267840614</v>
      </c>
      <c r="BI2003" s="9">
        <v>79.430629625507379</v>
      </c>
      <c r="BJ2003" s="9">
        <v>74.335269080938446</v>
      </c>
      <c r="BK2003" s="9">
        <v>73.556815665768411</v>
      </c>
      <c r="BL2003" s="9">
        <v>72.643021510504425</v>
      </c>
      <c r="BM2003" s="9">
        <f ca="1"/>
        <v>72.01775299656272</v>
      </c>
      <c r="BN2003" s="9">
        <v>75.190904402996722</v>
      </c>
    </row>
    <row r="2004" spans="1:66" x14ac:dyDescent="0.25">
      <c r="A2004">
        <v>72.3</v>
      </c>
      <c r="B2004" t="b">
        <v>1</v>
      </c>
      <c r="BE2004" s="20">
        <v>0.68288934426229508</v>
      </c>
      <c r="BF2004" s="9">
        <v>74.599999999999994</v>
      </c>
      <c r="BG2004" s="9">
        <v>73.756328474035115</v>
      </c>
      <c r="BH2004" s="9">
        <v>73.48015921119287</v>
      </c>
      <c r="BI2004" s="9">
        <v>79.505145167356886</v>
      </c>
      <c r="BJ2004" s="9">
        <v>74.342920867552934</v>
      </c>
      <c r="BK2004" s="9">
        <v>73.56673713313927</v>
      </c>
      <c r="BL2004" s="9">
        <v>72.652126131412444</v>
      </c>
      <c r="BM2004" s="9">
        <f ca="1"/>
        <v>72.025433106515791</v>
      </c>
      <c r="BN2004" s="9">
        <v>75.200037419437393</v>
      </c>
    </row>
    <row r="2005" spans="1:66" x14ac:dyDescent="0.25">
      <c r="A2005">
        <v>72.099999999999994</v>
      </c>
      <c r="B2005" t="b">
        <v>1</v>
      </c>
      <c r="BE2005">
        <v>0.68323087431693985</v>
      </c>
      <c r="BF2005">
        <v>74.599999999999994</v>
      </c>
      <c r="BG2005">
        <v>73.765460961172266</v>
      </c>
      <c r="BH2005">
        <v>73.490521929945828</v>
      </c>
      <c r="BI2005">
        <v>79.579741006142015</v>
      </c>
      <c r="BJ2005">
        <v>74.350574507637063</v>
      </c>
      <c r="BK2005">
        <v>73.576664015322379</v>
      </c>
      <c r="BL2005">
        <v>72.661228475880591</v>
      </c>
      <c r="BM2005">
        <f ca="1"/>
        <v>72.033115421083451</v>
      </c>
      <c r="BN2005">
        <v>75.20917179642089</v>
      </c>
    </row>
    <row r="2006" spans="1:66" x14ac:dyDescent="0.25">
      <c r="A2006">
        <v>71.900000000000006</v>
      </c>
      <c r="B2006" t="b">
        <v>1</v>
      </c>
      <c r="BE2006">
        <v>0.68357240437158473</v>
      </c>
      <c r="BF2006">
        <v>74.599999999999994</v>
      </c>
      <c r="BG2006">
        <v>73.774597625233909</v>
      </c>
      <c r="BH2006">
        <v>73.500890850724673</v>
      </c>
      <c r="BI2006">
        <v>79.654417315103288</v>
      </c>
      <c r="BJ2006">
        <v>74.358230009635989</v>
      </c>
      <c r="BK2006">
        <v>73.586596326832932</v>
      </c>
      <c r="BL2006">
        <v>72.670328545615519</v>
      </c>
      <c r="BM2006">
        <f ca="1"/>
        <v>72.040799947731216</v>
      </c>
      <c r="BN2006">
        <v>75.218307540585229</v>
      </c>
    </row>
    <row r="2007" spans="1:66" x14ac:dyDescent="0.25">
      <c r="A2007">
        <v>71.7</v>
      </c>
      <c r="B2007" t="b">
        <v>1</v>
      </c>
      <c r="BE2007">
        <v>0.6839139344262295</v>
      </c>
      <c r="BF2007">
        <v>74.599999999999994</v>
      </c>
      <c r="BG2007">
        <v>73.783738478459142</v>
      </c>
      <c r="BH2007">
        <v>73.511265989634836</v>
      </c>
      <c r="BI2007">
        <v>79.729174268042328</v>
      </c>
      <c r="BJ2007">
        <v>74.365887382013241</v>
      </c>
      <c r="BK2007">
        <v>73.596534082226427</v>
      </c>
      <c r="BL2007">
        <v>72.679426342321818</v>
      </c>
      <c r="BM2007">
        <f ca="1"/>
        <v>72.04848669394157</v>
      </c>
      <c r="BN2007">
        <v>75.227444658580879</v>
      </c>
    </row>
    <row r="2008" spans="1:66" x14ac:dyDescent="0.25">
      <c r="A2008">
        <v>71.5</v>
      </c>
      <c r="B2008" t="b">
        <v>1</v>
      </c>
      <c r="BE2008">
        <v>0.68425546448087426</v>
      </c>
      <c r="BF2008">
        <v>74.599999999999994</v>
      </c>
      <c r="BG2008">
        <v>73.792883533119351</v>
      </c>
      <c r="BH2008">
        <v>73.521647362827622</v>
      </c>
      <c r="BI2008">
        <v>79.804012039324633</v>
      </c>
      <c r="BJ2008">
        <v>74.373546633250896</v>
      </c>
      <c r="BK2008">
        <v>73.606477296098916</v>
      </c>
      <c r="BL2008">
        <v>72.688521867701908</v>
      </c>
      <c r="BM2008">
        <f ca="1"/>
        <v>72.056175667214021</v>
      </c>
      <c r="BN2008">
        <v>75.236583157070811</v>
      </c>
    </row>
    <row r="2009" spans="1:66" x14ac:dyDescent="0.25">
      <c r="A2009">
        <v>71.2</v>
      </c>
      <c r="B2009" t="b">
        <v>1</v>
      </c>
      <c r="BE2009">
        <v>0.68459699453551914</v>
      </c>
      <c r="BF2009">
        <v>74.599999999999994</v>
      </c>
      <c r="BG2009">
        <v>73.802032801518351</v>
      </c>
      <c r="BH2009">
        <v>73.532034986500761</v>
      </c>
      <c r="BI2009">
        <v>79.87893080388173</v>
      </c>
      <c r="BJ2009">
        <v>74.381207771849603</v>
      </c>
      <c r="BK2009">
        <v>73.616425983087098</v>
      </c>
      <c r="BL2009">
        <v>72.697615123456103</v>
      </c>
      <c r="BM2009">
        <f ca="1"/>
        <v>72.063866875065187</v>
      </c>
      <c r="BN2009">
        <v>75.24572304273056</v>
      </c>
    </row>
    <row r="2010" spans="1:66" x14ac:dyDescent="0.25">
      <c r="A2010">
        <v>79</v>
      </c>
      <c r="B2010" t="b">
        <v>1</v>
      </c>
      <c r="BE2010">
        <v>0.68493852459016391</v>
      </c>
      <c r="BF2010">
        <v>74.599999999999994</v>
      </c>
      <c r="BG2010">
        <v>73.811186295992528</v>
      </c>
      <c r="BH2010">
        <v>73.542428876898285</v>
      </c>
      <c r="BI2010">
        <v>79.953930737213653</v>
      </c>
      <c r="BJ2010">
        <v>74.388870806328725</v>
      </c>
      <c r="BK2010">
        <v>73.626380157868539</v>
      </c>
      <c r="BL2010">
        <v>72.706706111282557</v>
      </c>
      <c r="BM2010">
        <f ca="1"/>
        <v>72.071560325028898</v>
      </c>
      <c r="BN2010">
        <v>75.254864322248253</v>
      </c>
    </row>
    <row r="2011" spans="1:66" x14ac:dyDescent="0.25">
      <c r="A2011">
        <v>75.5</v>
      </c>
      <c r="B2011" t="b">
        <v>1</v>
      </c>
      <c r="BE2011">
        <v>0.68528005464480879</v>
      </c>
      <c r="BF2011">
        <v>74.7</v>
      </c>
      <c r="BG2011">
        <v>73.820344028910966</v>
      </c>
      <c r="BH2011">
        <v>73.55282905031082</v>
      </c>
      <c r="BI2011">
        <v>80.029012015391629</v>
      </c>
      <c r="BJ2011">
        <v>74.396535745226402</v>
      </c>
      <c r="BK2011">
        <v>73.636339835161905</v>
      </c>
      <c r="BL2011">
        <v>72.715794832877378</v>
      </c>
      <c r="BM2011">
        <f ca="1"/>
        <v>72.07925602465626</v>
      </c>
      <c r="BN2011">
        <v>75.264007002324732</v>
      </c>
    </row>
    <row r="2012" spans="1:66" x14ac:dyDescent="0.25">
      <c r="A2012">
        <v>75.3</v>
      </c>
      <c r="B2012" t="b">
        <v>1</v>
      </c>
      <c r="BE2012">
        <v>0.68562158469945356</v>
      </c>
      <c r="BF2012">
        <v>74.7</v>
      </c>
      <c r="BG2012">
        <v>73.829506012675651</v>
      </c>
      <c r="BH2012">
        <v>73.563235523075832</v>
      </c>
      <c r="BI2012">
        <v>80.104174815060261</v>
      </c>
      <c r="BJ2012">
        <v>74.404202597099655</v>
      </c>
      <c r="BK2012">
        <v>73.646305029727017</v>
      </c>
      <c r="BL2012">
        <v>72.724881289934515</v>
      </c>
      <c r="BM2012">
        <f ca="1"/>
        <v>72.086953981515663</v>
      </c>
      <c r="BN2012">
        <v>75.273151089673547</v>
      </c>
    </row>
    <row r="2013" spans="1:66" x14ac:dyDescent="0.25">
      <c r="A2013">
        <v>75.3</v>
      </c>
      <c r="B2013" t="b">
        <v>1</v>
      </c>
      <c r="BE2013">
        <v>0.68596311475409832</v>
      </c>
      <c r="BF2013">
        <v>74.7</v>
      </c>
      <c r="BG2013">
        <v>73.838672259721562</v>
      </c>
      <c r="BH2013">
        <v>73.573648311577998</v>
      </c>
      <c r="BI2013">
        <v>80.179419313440263</v>
      </c>
      <c r="BJ2013">
        <v>74.411871370524466</v>
      </c>
      <c r="BK2013">
        <v>73.656275756365147</v>
      </c>
      <c r="BL2013">
        <v>72.733965484145813</v>
      </c>
      <c r="BM2013">
        <f ca="1"/>
        <v>72.094654203193002</v>
      </c>
      <c r="BN2013">
        <v>75.282296591021122</v>
      </c>
    </row>
    <row r="2014" spans="1:66" x14ac:dyDescent="0.25">
      <c r="A2014">
        <v>74.900000000000006</v>
      </c>
      <c r="B2014" t="b">
        <v>1</v>
      </c>
      <c r="BE2014">
        <v>0.6863046448087432</v>
      </c>
      <c r="BF2014">
        <v>74.7</v>
      </c>
      <c r="BG2014">
        <v>73.847842782516892</v>
      </c>
      <c r="BH2014">
        <v>73.584067432248943</v>
      </c>
      <c r="BI2014">
        <v>80.254745688330885</v>
      </c>
      <c r="BJ2014">
        <v>74.419542074095901</v>
      </c>
      <c r="BK2014">
        <v>73.666252029919221</v>
      </c>
      <c r="BL2014">
        <v>72.743047417200998</v>
      </c>
      <c r="BM2014">
        <f ca="1"/>
        <v>72.102356697291654</v>
      </c>
      <c r="BN2014">
        <v>75.291443513106657</v>
      </c>
    </row>
    <row r="2015" spans="1:66" x14ac:dyDescent="0.25">
      <c r="A2015">
        <v>74.5</v>
      </c>
      <c r="B2015" t="b">
        <v>1</v>
      </c>
      <c r="BE2015">
        <v>0.68664617486338797</v>
      </c>
      <c r="BF2015">
        <v>74.7</v>
      </c>
      <c r="BG2015">
        <v>73.857017593563086</v>
      </c>
      <c r="BH2015">
        <v>73.594492901568003</v>
      </c>
      <c r="BI2015">
        <v>80.33015411811229</v>
      </c>
      <c r="BJ2015">
        <v>74.427214716428111</v>
      </c>
      <c r="BK2015">
        <v>73.676233865273858</v>
      </c>
      <c r="BL2015">
        <v>72.752127090787724</v>
      </c>
      <c r="BM2015">
        <f ca="1"/>
        <v>72.110061471432545</v>
      </c>
      <c r="BN2015">
        <v>75.300591862682325</v>
      </c>
    </row>
    <row r="2016" spans="1:66" x14ac:dyDescent="0.25">
      <c r="A2016">
        <v>73.7</v>
      </c>
      <c r="B2016" t="b">
        <v>1</v>
      </c>
      <c r="BE2016">
        <v>0.68698770491803274</v>
      </c>
      <c r="BF2016">
        <v>74.7</v>
      </c>
      <c r="BG2016">
        <v>73.866196705395097</v>
      </c>
      <c r="BH2016">
        <v>73.604924736062102</v>
      </c>
      <c r="BI2016">
        <v>80.40564478174835</v>
      </c>
      <c r="BJ2016">
        <v>74.434889306154574</v>
      </c>
      <c r="BK2016">
        <v>73.686221277355727</v>
      </c>
      <c r="BL2016">
        <v>72.761204506591525</v>
      </c>
      <c r="BM2016">
        <f ca="1"/>
        <v>72.117768533254306</v>
      </c>
      <c r="BN2016">
        <v>75.309741646513245</v>
      </c>
    </row>
    <row r="2017" spans="1:66" x14ac:dyDescent="0.25">
      <c r="A2017">
        <v>73.8</v>
      </c>
      <c r="B2017" t="b">
        <v>1</v>
      </c>
      <c r="BE2017">
        <v>0.68732923497267762</v>
      </c>
      <c r="BF2017">
        <v>74.7</v>
      </c>
      <c r="BG2017">
        <v>73.87538013058149</v>
      </c>
      <c r="BH2017">
        <v>73.615362952306</v>
      </c>
      <c r="BI2017">
        <v>80.481217858789051</v>
      </c>
      <c r="BJ2017">
        <v>74.44256585192808</v>
      </c>
      <c r="BK2017">
        <v>73.696214281133592</v>
      </c>
      <c r="BL2017">
        <v>72.770279666295863</v>
      </c>
      <c r="BM2017">
        <f ca="1"/>
        <v>72.125477890413308</v>
      </c>
      <c r="BN2017">
        <v>75.318892871377642</v>
      </c>
    </row>
    <row r="2018" spans="1:66" x14ac:dyDescent="0.25">
      <c r="A2018">
        <v>73.900000000000006</v>
      </c>
      <c r="B2018" t="b">
        <v>1</v>
      </c>
      <c r="BE2018">
        <v>0.68767076502732238</v>
      </c>
      <c r="BF2018">
        <v>74.7</v>
      </c>
      <c r="BG2018">
        <v>73.884567881724607</v>
      </c>
      <c r="BH2018">
        <v>73.62580756692256</v>
      </c>
      <c r="BI2018">
        <v>80.556873529372993</v>
      </c>
      <c r="BJ2018">
        <v>74.450244362420847</v>
      </c>
      <c r="BK2018">
        <v>73.70621289161862</v>
      </c>
      <c r="BL2018">
        <v>72.779352571582095</v>
      </c>
      <c r="BM2018">
        <f ca="1"/>
        <v>72.133189550583708</v>
      </c>
      <c r="BN2018">
        <v>75.328045544066782</v>
      </c>
    </row>
    <row r="2019" spans="1:66" x14ac:dyDescent="0.25">
      <c r="A2019">
        <v>74</v>
      </c>
      <c r="B2019" t="b">
        <v>1</v>
      </c>
      <c r="BE2019">
        <v>0.68801229508196726</v>
      </c>
      <c r="BF2019">
        <v>74.7</v>
      </c>
      <c r="BG2019">
        <v>73.893759971460696</v>
      </c>
      <c r="BH2019">
        <v>73.636258596583133</v>
      </c>
      <c r="BI2019">
        <v>80.632611974230116</v>
      </c>
      <c r="BJ2019">
        <v>74.457924846324602</v>
      </c>
      <c r="BK2019">
        <v>73.716217123864496</v>
      </c>
      <c r="BL2019">
        <v>72.788423224129474</v>
      </c>
      <c r="BM2019">
        <f ca="1"/>
        <v>72.140903521457616</v>
      </c>
      <c r="BN2019">
        <v>75.337199671385179</v>
      </c>
    </row>
    <row r="2020" spans="1:66" x14ac:dyDescent="0.25">
      <c r="A2020">
        <v>74.2</v>
      </c>
      <c r="B2020" t="b">
        <v>1</v>
      </c>
      <c r="BE2020">
        <v>0.68835382513661203</v>
      </c>
      <c r="BF2020">
        <v>74.7</v>
      </c>
      <c r="BG2020">
        <v>73.902956412460114</v>
      </c>
      <c r="BH2020">
        <v>73.646716058007215</v>
      </c>
      <c r="BI2020">
        <v>80.708433374684134</v>
      </c>
      <c r="BJ2020">
        <v>74.465607312350755</v>
      </c>
      <c r="BK2020">
        <v>73.726226992967639</v>
      </c>
      <c r="BL2020">
        <v>72.79749162561518</v>
      </c>
      <c r="BM2020">
        <f ca="1"/>
        <v>72.148619810745132</v>
      </c>
      <c r="BN2020">
        <v>75.346355260150474</v>
      </c>
    </row>
    <row r="2021" spans="1:66" x14ac:dyDescent="0.25">
      <c r="A2021">
        <v>72.8</v>
      </c>
      <c r="B2021" t="b">
        <v>1</v>
      </c>
      <c r="BE2021">
        <v>0.6886953551912568</v>
      </c>
      <c r="BF2021">
        <v>74.7</v>
      </c>
      <c r="BG2021">
        <v>73.912157217427421</v>
      </c>
      <c r="BH2021">
        <v>73.657179967963515</v>
      </c>
      <c r="BI2021">
        <v>80.784337912655289</v>
      </c>
      <c r="BJ2021">
        <v>74.473291769230357</v>
      </c>
      <c r="BK2021">
        <v>73.736242514067371</v>
      </c>
      <c r="BL2021">
        <v>72.806557777714346</v>
      </c>
      <c r="BM2021">
        <f ca="1"/>
        <v>72.156338426174372</v>
      </c>
      <c r="BN2021">
        <v>75.355512317193686</v>
      </c>
    </row>
    <row r="2022" spans="1:66" x14ac:dyDescent="0.25">
      <c r="A2022">
        <v>72.2</v>
      </c>
      <c r="B2022" t="b">
        <v>1</v>
      </c>
      <c r="BE2022">
        <v>0.68903688524590168</v>
      </c>
      <c r="BF2022">
        <v>74.7</v>
      </c>
      <c r="BG2022">
        <v>73.921362399101596</v>
      </c>
      <c r="BH2022">
        <v>73.667650343269358</v>
      </c>
      <c r="BI2022">
        <v>80.860325770662925</v>
      </c>
      <c r="BJ2022">
        <v>74.480978225714381</v>
      </c>
      <c r="BK2022">
        <v>73.746263702346155</v>
      </c>
      <c r="BL2022">
        <v>72.815621682099973</v>
      </c>
      <c r="BM2022">
        <f ca="1"/>
        <v>72.164059375491675</v>
      </c>
      <c r="BN2022">
        <v>75.364670849359172</v>
      </c>
    </row>
    <row r="2023" spans="1:66" x14ac:dyDescent="0.25">
      <c r="A2023">
        <v>72.099999999999994</v>
      </c>
      <c r="B2023" t="b">
        <v>1</v>
      </c>
      <c r="BE2023">
        <v>0.68937841530054644</v>
      </c>
      <c r="BF2023">
        <v>74.7</v>
      </c>
      <c r="BG2023">
        <v>73.930571970256153</v>
      </c>
      <c r="BH2023">
        <v>73.678127200791351</v>
      </c>
      <c r="BI2023">
        <v>80.936397131828016</v>
      </c>
      <c r="BJ2023">
        <v>74.488666690573595</v>
      </c>
      <c r="BK2023">
        <v>73.756290573029759</v>
      </c>
      <c r="BL2023">
        <v>72.82468334044303</v>
      </c>
      <c r="BM2023">
        <f ca="1"/>
        <v>72.171782666461539</v>
      </c>
      <c r="BN2023">
        <v>75.373830863504679</v>
      </c>
    </row>
    <row r="2024" spans="1:66" x14ac:dyDescent="0.25">
      <c r="A2024">
        <v>72.599999999999994</v>
      </c>
      <c r="B2024" t="b">
        <v>1</v>
      </c>
      <c r="BE2024">
        <v>0.68971994535519121</v>
      </c>
      <c r="BF2024">
        <v>74.7</v>
      </c>
      <c r="BG2024">
        <v>73.939785943699306</v>
      </c>
      <c r="BH2024">
        <v>73.688610557445571</v>
      </c>
      <c r="BI2024">
        <v>81.012552179875925</v>
      </c>
      <c r="BJ2024">
        <v>74.496357172598877</v>
      </c>
      <c r="BK2024">
        <v>73.766323141387417</v>
      </c>
      <c r="BL2024">
        <v>72.833742754412398</v>
      </c>
      <c r="BM2024">
        <f ca="1"/>
        <v>72.179508306866836</v>
      </c>
      <c r="BN2024">
        <v>75.382992366501497</v>
      </c>
    </row>
    <row r="2025" spans="1:66" x14ac:dyDescent="0.25">
      <c r="A2025">
        <v>72.400000000000006</v>
      </c>
      <c r="B2025" t="b">
        <v>1</v>
      </c>
      <c r="BE2025">
        <v>0.69006147540983609</v>
      </c>
      <c r="BF2025">
        <v>74.7</v>
      </c>
      <c r="BG2025">
        <v>73.949004332274143</v>
      </c>
      <c r="BH2025">
        <v>73.699100430197603</v>
      </c>
      <c r="BI2025">
        <v>81.088791099139115</v>
      </c>
      <c r="BJ2025">
        <v>74.504049680601156</v>
      </c>
      <c r="BK2025">
        <v>73.776361422732123</v>
      </c>
      <c r="BL2025">
        <v>72.84279992567491</v>
      </c>
      <c r="BM2025">
        <f ca="1"/>
        <v>72.187236304508815</v>
      </c>
      <c r="BN2025">
        <v>75.392155365234387</v>
      </c>
    </row>
    <row r="2026" spans="1:66" x14ac:dyDescent="0.25">
      <c r="A2026">
        <v>71.400000000000006</v>
      </c>
      <c r="B2026" t="b">
        <v>1</v>
      </c>
      <c r="BE2026">
        <v>0.69040300546448086</v>
      </c>
      <c r="BF2026">
        <v>74.7</v>
      </c>
      <c r="BG2026">
        <v>73.958227148858754</v>
      </c>
      <c r="BH2026">
        <v>73.709596836063</v>
      </c>
      <c r="BI2026">
        <v>81.165114074559597</v>
      </c>
      <c r="BJ2026">
        <v>74.511744223411554</v>
      </c>
      <c r="BK2026">
        <v>73.786405432420707</v>
      </c>
      <c r="BL2026">
        <v>72.851854855895297</v>
      </c>
      <c r="BM2026">
        <f ca="1"/>
        <v>72.194966667207225</v>
      </c>
      <c r="BN2026">
        <v>75.401319866601796</v>
      </c>
    </row>
    <row r="2027" spans="1:66" x14ac:dyDescent="0.25">
      <c r="A2027">
        <v>68.5</v>
      </c>
      <c r="B2027" t="b">
        <v>1</v>
      </c>
      <c r="BE2027">
        <v>0.69074453551912574</v>
      </c>
      <c r="BF2027">
        <v>74.7</v>
      </c>
      <c r="BG2027">
        <v>73.967454406366414</v>
      </c>
      <c r="BH2027">
        <v>73.720099792107305</v>
      </c>
      <c r="BI2027">
        <v>81.241521291691939</v>
      </c>
      <c r="BJ2027">
        <v>74.519440809881587</v>
      </c>
      <c r="BK2027">
        <v>73.796455185854114</v>
      </c>
      <c r="BL2027">
        <v>72.860907546736286</v>
      </c>
      <c r="BM2027">
        <f ca="1"/>
        <v>72.202699402800349</v>
      </c>
      <c r="BN2027">
        <v>75.410485877515782</v>
      </c>
    </row>
    <row r="2028" spans="1:66" x14ac:dyDescent="0.25">
      <c r="A2028">
        <v>68.400000000000006</v>
      </c>
      <c r="B2028" t="b">
        <v>1</v>
      </c>
      <c r="BE2028">
        <v>0.6910860655737705</v>
      </c>
      <c r="BF2028">
        <v>74.7</v>
      </c>
      <c r="BG2028">
        <v>73.976686117745757</v>
      </c>
      <c r="BH2028">
        <v>73.730609315446415</v>
      </c>
      <c r="BI2028">
        <v>81.318012936705642</v>
      </c>
      <c r="BJ2028">
        <v>74.527139448883077</v>
      </c>
      <c r="BK2028">
        <v>73.806510698477609</v>
      </c>
      <c r="BL2028">
        <v>72.869957999858514</v>
      </c>
      <c r="BM2028">
        <f ca="1"/>
        <v>72.210434519145153</v>
      </c>
      <c r="BN2028">
        <v>75.419653404902192</v>
      </c>
    </row>
    <row r="2029" spans="1:66" x14ac:dyDescent="0.25">
      <c r="A2029">
        <v>68.099999999999994</v>
      </c>
      <c r="B2029" t="b">
        <v>1</v>
      </c>
      <c r="BE2029">
        <v>0.69142759562841527</v>
      </c>
      <c r="BF2029">
        <v>74.7</v>
      </c>
      <c r="BG2029">
        <v>73.985922295980913</v>
      </c>
      <c r="BH2029">
        <v>73.741125423246601</v>
      </c>
      <c r="BI2029">
        <v>81.394589196388182</v>
      </c>
      <c r="BJ2029">
        <v>74.53484014930838</v>
      </c>
      <c r="BK2029">
        <v>73.816571985780868</v>
      </c>
      <c r="BL2029">
        <v>72.879006216920558</v>
      </c>
      <c r="BM2029">
        <f ca="1"/>
        <v>72.218172024117351</v>
      </c>
      <c r="BN2029">
        <v>75.42882245570064</v>
      </c>
    </row>
    <row r="2030" spans="1:66" x14ac:dyDescent="0.25">
      <c r="A2030">
        <v>68.099999999999994</v>
      </c>
      <c r="B2030" t="b">
        <v>1</v>
      </c>
      <c r="BE2030">
        <v>0.69176912568306015</v>
      </c>
      <c r="BF2030">
        <v>74.7</v>
      </c>
      <c r="BG2030">
        <v>73.995162954091654</v>
      </c>
      <c r="BH2030">
        <v>73.751648132725066</v>
      </c>
      <c r="BI2030">
        <v>81.471250258147506</v>
      </c>
      <c r="BJ2030">
        <v>74.542542920070503</v>
      </c>
      <c r="BK2030">
        <v>73.826639063298373</v>
      </c>
      <c r="BL2030">
        <v>72.888052199578993</v>
      </c>
      <c r="BM2030">
        <f ca="1"/>
        <v>72.225911925611442</v>
      </c>
      <c r="BN2030">
        <v>75.437993036864668</v>
      </c>
    </row>
    <row r="2031" spans="1:66" x14ac:dyDescent="0.25">
      <c r="A2031">
        <v>68</v>
      </c>
      <c r="B2031" t="b">
        <v>1</v>
      </c>
      <c r="BE2031">
        <v>0.69211065573770492</v>
      </c>
      <c r="BF2031">
        <v>74.7</v>
      </c>
      <c r="BG2031">
        <v>74.004408105133621</v>
      </c>
      <c r="BH2031">
        <v>73.762177461149975</v>
      </c>
      <c r="BI2031">
        <v>81.547996310014824</v>
      </c>
      <c r="BJ2031">
        <v>74.550247770103084</v>
      </c>
      <c r="BK2031">
        <v>73.836711946609412</v>
      </c>
      <c r="BL2031">
        <v>72.897095949488303</v>
      </c>
      <c r="BM2031">
        <f ca="1"/>
        <v>72.233654231540868</v>
      </c>
      <c r="BN2031">
        <v>75.447165155361688</v>
      </c>
    </row>
    <row r="2032" spans="1:66" x14ac:dyDescent="0.25">
      <c r="A2032">
        <v>67.900000000000006</v>
      </c>
      <c r="B2032" t="b">
        <v>1</v>
      </c>
      <c r="BE2032">
        <v>0.69245218579234968</v>
      </c>
      <c r="BF2032">
        <v>74.7</v>
      </c>
      <c r="BG2032">
        <v>74.013657762198406</v>
      </c>
      <c r="BH2032">
        <v>73.772713425840536</v>
      </c>
      <c r="BI2032">
        <v>81.624827540647559</v>
      </c>
      <c r="BJ2032">
        <v>74.557954708360612</v>
      </c>
      <c r="BK2032">
        <v>73.846790651338381</v>
      </c>
      <c r="BL2032">
        <v>72.906137468300955</v>
      </c>
      <c r="BM2032">
        <f ca="1"/>
        <v>72.241398949838029</v>
      </c>
      <c r="BN2032">
        <v>75.456338818173137</v>
      </c>
    </row>
    <row r="2033" spans="1:66" x14ac:dyDescent="0.25">
      <c r="A2033">
        <v>68</v>
      </c>
      <c r="B2033" t="b">
        <v>1</v>
      </c>
      <c r="BE2033">
        <v>0.69279371584699456</v>
      </c>
      <c r="BF2033">
        <v>74.7</v>
      </c>
      <c r="BG2033">
        <v>74.022911938413799</v>
      </c>
      <c r="BH2033">
        <v>73.783256044167572</v>
      </c>
      <c r="BI2033">
        <v>81.701744139331907</v>
      </c>
      <c r="BJ2033">
        <v>74.565663743818476</v>
      </c>
      <c r="BK2033">
        <v>73.85687519315502</v>
      </c>
      <c r="BL2033">
        <v>72.915176757667354</v>
      </c>
      <c r="BM2033">
        <f ca="1"/>
        <v>72.249146088454481</v>
      </c>
      <c r="BN2033">
        <v>75.46551403229455</v>
      </c>
    </row>
    <row r="2034" spans="1:66" x14ac:dyDescent="0.25">
      <c r="A2034">
        <v>67.5</v>
      </c>
      <c r="B2034" t="b">
        <v>1</v>
      </c>
      <c r="BE2034">
        <v>0.69313524590163933</v>
      </c>
      <c r="BF2034">
        <v>74.7</v>
      </c>
      <c r="BG2034">
        <v>74.032170646943868</v>
      </c>
      <c r="BH2034">
        <v>73.793805333553564</v>
      </c>
      <c r="BI2034">
        <v>81.778746295985684</v>
      </c>
      <c r="BJ2034">
        <v>74.573374885473058</v>
      </c>
      <c r="BK2034">
        <v>73.866965587774558</v>
      </c>
      <c r="BL2034">
        <v>72.924213819235902</v>
      </c>
      <c r="BM2034">
        <f ca="1"/>
        <v>72.256895655360836</v>
      </c>
      <c r="BN2034">
        <v>75.474690804735545</v>
      </c>
    </row>
    <row r="2035" spans="1:66" x14ac:dyDescent="0.25">
      <c r="A2035">
        <v>67.5</v>
      </c>
      <c r="B2035" t="b">
        <v>1</v>
      </c>
      <c r="BE2035">
        <v>0.69347677595628421</v>
      </c>
      <c r="BF2035">
        <v>74.8</v>
      </c>
      <c r="BG2035">
        <v>74.041433900989205</v>
      </c>
      <c r="BH2035">
        <v>73.804361311472789</v>
      </c>
      <c r="BI2035">
        <v>81.855834201161258</v>
      </c>
      <c r="BJ2035">
        <v>74.581088142341855</v>
      </c>
      <c r="BK2035">
        <v>73.877061850957901</v>
      </c>
      <c r="BL2035">
        <v>72.933248654652971</v>
      </c>
      <c r="BM2035">
        <f ca="1"/>
        <v>72.264647658547077</v>
      </c>
      <c r="BN2035">
        <v>75.483869142519978</v>
      </c>
    </row>
    <row r="2036" spans="1:66" x14ac:dyDescent="0.25">
      <c r="A2036">
        <v>67.3</v>
      </c>
      <c r="B2036" t="b">
        <v>1</v>
      </c>
      <c r="BE2036">
        <v>0.69381830601092898</v>
      </c>
      <c r="BF2036">
        <v>74.8</v>
      </c>
      <c r="BG2036">
        <v>74.050701713787021</v>
      </c>
      <c r="BH2036">
        <v>73.814923995451736</v>
      </c>
      <c r="BI2036">
        <v>81.933008046048229</v>
      </c>
      <c r="BJ2036">
        <v>74.588803523463611</v>
      </c>
      <c r="BK2036">
        <v>73.887163998511909</v>
      </c>
      <c r="BL2036">
        <v>72.942281265562869</v>
      </c>
      <c r="BM2036">
        <f ca="1"/>
        <v>72.272402106022454</v>
      </c>
      <c r="BN2036">
        <v>75.493049052685961</v>
      </c>
    </row>
    <row r="2037" spans="1:66" x14ac:dyDescent="0.25">
      <c r="A2037">
        <v>67</v>
      </c>
      <c r="B2037" t="b">
        <v>1</v>
      </c>
      <c r="BE2037">
        <v>0.69415983606557374</v>
      </c>
      <c r="BF2037">
        <v>74.8</v>
      </c>
      <c r="BG2037">
        <v>74.05997409861142</v>
      </c>
      <c r="BH2037">
        <v>73.825493403069231</v>
      </c>
      <c r="BI2037">
        <v>82.010268022476367</v>
      </c>
      <c r="BJ2037">
        <v>74.59652103789837</v>
      </c>
      <c r="BK2037">
        <v>73.897272046289586</v>
      </c>
      <c r="BL2037">
        <v>72.951311653607917</v>
      </c>
      <c r="BM2037">
        <f ca="1"/>
        <v>72.28015900581569</v>
      </c>
      <c r="BN2037">
        <v>75.502230542285957</v>
      </c>
    </row>
    <row r="2038" spans="1:66" x14ac:dyDescent="0.25">
      <c r="A2038">
        <v>67.3</v>
      </c>
      <c r="B2038" t="b">
        <v>1</v>
      </c>
      <c r="BE2038">
        <v>0.69450136612021862</v>
      </c>
      <c r="BF2038">
        <v>74.8</v>
      </c>
      <c r="BG2038">
        <v>74.069251068773426</v>
      </c>
      <c r="BH2038">
        <v>73.836069551956854</v>
      </c>
      <c r="BI2038">
        <v>82.087614322918498</v>
      </c>
      <c r="BJ2038">
        <v>74.604240694727565</v>
      </c>
      <c r="BK2038">
        <v>73.907386010190237</v>
      </c>
      <c r="BL2038">
        <v>72.960339820428416</v>
      </c>
      <c r="BM2038">
        <f ca="1"/>
        <v>72.287918365975017</v>
      </c>
      <c r="BN2038">
        <v>75.511413618386769</v>
      </c>
    </row>
    <row r="2039" spans="1:66" x14ac:dyDescent="0.25">
      <c r="A2039">
        <v>67.2</v>
      </c>
      <c r="B2039" t="b">
        <v>1</v>
      </c>
      <c r="BE2039">
        <v>0.69484289617486339</v>
      </c>
      <c r="BF2039">
        <v>74.8</v>
      </c>
      <c r="BG2039">
        <v>74.078532637621265</v>
      </c>
      <c r="BH2039">
        <v>73.846652459798833</v>
      </c>
      <c r="BI2039">
        <v>82.165047140493215</v>
      </c>
      <c r="BJ2039">
        <v>74.611962503054201</v>
      </c>
      <c r="BK2039">
        <v>73.917505906159747</v>
      </c>
      <c r="BL2039">
        <v>72.969365767662623</v>
      </c>
      <c r="BM2039">
        <f ca="1"/>
        <v>72.295680194568277</v>
      </c>
      <c r="BN2039">
        <v>75.520598288069777</v>
      </c>
    </row>
    <row r="2040" spans="1:66" x14ac:dyDescent="0.25">
      <c r="A2040">
        <v>66.8</v>
      </c>
      <c r="B2040" t="b">
        <v>1</v>
      </c>
      <c r="BE2040">
        <v>0.69518442622950816</v>
      </c>
      <c r="BF2040">
        <v>74.8</v>
      </c>
      <c r="BG2040">
        <v>74.087818818540512</v>
      </c>
      <c r="BH2040">
        <v>73.857242144332673</v>
      </c>
      <c r="BI2040">
        <v>82.24256666896801</v>
      </c>
      <c r="BJ2040">
        <v>74.619686472002911</v>
      </c>
      <c r="BK2040">
        <v>73.927631750190741</v>
      </c>
      <c r="BL2040">
        <v>72.978389496946789</v>
      </c>
      <c r="BM2040">
        <f ca="1"/>
        <v>72.303444499683025</v>
      </c>
      <c r="BN2040">
        <v>75.529784558430805</v>
      </c>
    </row>
    <row r="2041" spans="1:66" x14ac:dyDescent="0.25">
      <c r="A2041">
        <v>66.8</v>
      </c>
      <c r="B2041" t="b">
        <v>1</v>
      </c>
      <c r="BE2041">
        <v>0.69552595628415304</v>
      </c>
      <c r="BF2041">
        <v>74.8</v>
      </c>
      <c r="BG2041">
        <v>74.0971096249542</v>
      </c>
      <c r="BH2041">
        <v>73.867838623349101</v>
      </c>
      <c r="BI2041">
        <v>82.320173102761984</v>
      </c>
      <c r="BJ2041">
        <v>74.627412610720029</v>
      </c>
      <c r="BK2041">
        <v>73.937763558322843</v>
      </c>
      <c r="BL2041">
        <v>72.987411009915192</v>
      </c>
      <c r="BM2041">
        <f ca="1"/>
        <v>72.311211289426595</v>
      </c>
      <c r="BN2041">
        <v>75.538972436580366</v>
      </c>
    </row>
    <row r="2042" spans="1:66" x14ac:dyDescent="0.25">
      <c r="A2042">
        <v>66.8</v>
      </c>
      <c r="B2042" t="b">
        <v>1</v>
      </c>
      <c r="BE2042">
        <v>0.6958674863387978</v>
      </c>
      <c r="BF2042">
        <v>74.8</v>
      </c>
      <c r="BG2042">
        <v>74.106405070323092</v>
      </c>
      <c r="BH2042">
        <v>73.878441914692473</v>
      </c>
      <c r="BI2042">
        <v>82.397866636948862</v>
      </c>
      <c r="BJ2042">
        <v>74.635140928373772</v>
      </c>
      <c r="BK2042">
        <v>73.947901346642823</v>
      </c>
      <c r="BL2042">
        <v>72.996430308200047</v>
      </c>
      <c r="BM2042">
        <f ca="1"/>
        <v>72.318980571926218</v>
      </c>
      <c r="BN2042">
        <v>75.548161929643555</v>
      </c>
    </row>
    <row r="2043" spans="1:66" x14ac:dyDescent="0.25">
      <c r="A2043">
        <v>77.5</v>
      </c>
      <c r="B2043" t="b">
        <v>1</v>
      </c>
      <c r="BE2043">
        <v>0.69620901639344257</v>
      </c>
      <c r="BF2043">
        <v>74.8</v>
      </c>
      <c r="BG2043">
        <v>74.11570516814578</v>
      </c>
      <c r="BH2043">
        <v>73.889052036260949</v>
      </c>
      <c r="BI2043">
        <v>82.47564746725989</v>
      </c>
      <c r="BJ2043">
        <v>74.642871434154287</v>
      </c>
      <c r="BK2043">
        <v>73.958045131284919</v>
      </c>
      <c r="BL2043">
        <v>73.005448721853156</v>
      </c>
      <c r="BM2043">
        <f ca="1"/>
        <v>72.326752355329049</v>
      </c>
      <c r="BN2043">
        <v>75.557353044760291</v>
      </c>
    </row>
    <row r="2044" spans="1:66" x14ac:dyDescent="0.25">
      <c r="A2044">
        <v>77.3</v>
      </c>
      <c r="B2044" t="b">
        <v>1</v>
      </c>
      <c r="BE2044">
        <v>0.69655054644808745</v>
      </c>
      <c r="BF2044">
        <v>74.8</v>
      </c>
      <c r="BG2044">
        <v>74.125009931958886</v>
      </c>
      <c r="BH2044">
        <v>73.899669006006832</v>
      </c>
      <c r="BI2044">
        <v>82.553515790086948</v>
      </c>
      <c r="BJ2044">
        <v>74.650604137273817</v>
      </c>
      <c r="BK2044">
        <v>73.968194928430933</v>
      </c>
      <c r="BL2044">
        <v>73.014471635851933</v>
      </c>
      <c r="BM2044">
        <f ca="1"/>
        <v>72.334526647802406</v>
      </c>
      <c r="BN2044">
        <v>75.566545789085296</v>
      </c>
    </row>
    <row r="2045" spans="1:66" x14ac:dyDescent="0.25">
      <c r="A2045">
        <v>77.099999999999994</v>
      </c>
      <c r="B2045" t="b">
        <v>1</v>
      </c>
      <c r="BE2045">
        <v>0.69689207650273222</v>
      </c>
      <c r="BF2045">
        <v>74.8</v>
      </c>
      <c r="BG2045">
        <v>74.134319375337242</v>
      </c>
      <c r="BH2045">
        <v>73.910292841936595</v>
      </c>
      <c r="BI2045">
        <v>82.631471802485223</v>
      </c>
      <c r="BJ2045">
        <v>74.658339046966717</v>
      </c>
      <c r="BK2045">
        <v>73.97835075431054</v>
      </c>
      <c r="BL2045">
        <v>73.023499628891614</v>
      </c>
      <c r="BM2045">
        <f ca="1"/>
        <v>72.342303457533674</v>
      </c>
      <c r="BN2045">
        <v>75.575740169788133</v>
      </c>
    </row>
    <row r="2046" spans="1:66" x14ac:dyDescent="0.25">
      <c r="A2046">
        <v>76.8</v>
      </c>
      <c r="B2046" t="b">
        <v>1</v>
      </c>
      <c r="BE2046">
        <v>0.69723360655737709</v>
      </c>
      <c r="BF2046">
        <v>74.8</v>
      </c>
      <c r="BG2046">
        <v>74.143633511894066</v>
      </c>
      <c r="BH2046">
        <v>73.920923562111383</v>
      </c>
      <c r="BI2046">
        <v>82.709515702176546</v>
      </c>
      <c r="BJ2046">
        <v>74.666076172489639</v>
      </c>
      <c r="BK2046">
        <v>73.988512625201452</v>
      </c>
      <c r="BL2046">
        <v>73.032532709558893</v>
      </c>
      <c r="BM2046">
        <f ca="1"/>
        <v>72.350082792730532</v>
      </c>
      <c r="BN2046">
        <v>75.584936194053398</v>
      </c>
    </row>
    <row r="2047" spans="1:66" x14ac:dyDescent="0.25">
      <c r="A2047">
        <v>76.7</v>
      </c>
      <c r="B2047" t="b">
        <v>1</v>
      </c>
      <c r="BE2047">
        <v>0.69757513661202186</v>
      </c>
      <c r="BF2047">
        <v>74.8</v>
      </c>
      <c r="BG2047">
        <v>74.152952355281116</v>
      </c>
      <c r="BH2047">
        <v>73.931561184647194</v>
      </c>
      <c r="BI2047">
        <v>82.787647687552095</v>
      </c>
      <c r="BJ2047">
        <v>74.673815523121661</v>
      </c>
      <c r="BK2047">
        <v>73.998680557429665</v>
      </c>
      <c r="BL2047">
        <v>73.041570886464712</v>
      </c>
      <c r="BM2047">
        <f ca="1"/>
        <v>72.35786466162098</v>
      </c>
      <c r="BN2047">
        <v>75.594133869080622</v>
      </c>
    </row>
    <row r="2048" spans="1:66" x14ac:dyDescent="0.25">
      <c r="A2048">
        <v>76.3</v>
      </c>
      <c r="B2048" t="b">
        <v>1</v>
      </c>
      <c r="BE2048">
        <v>0.69791666666666663</v>
      </c>
      <c r="BF2048">
        <v>74.8</v>
      </c>
      <c r="BG2048">
        <v>74.162275919188914</v>
      </c>
      <c r="BH2048">
        <v>73.942205727714949</v>
      </c>
      <c r="BI2048">
        <v>82.865867957675675</v>
      </c>
      <c r="BJ2048">
        <v>74.681557108164284</v>
      </c>
      <c r="BK2048">
        <v>74.008854567369681</v>
      </c>
      <c r="BL2048">
        <v>73.050614168244351</v>
      </c>
      <c r="BM2048">
        <f ca="1"/>
        <v>72.365649072453451</v>
      </c>
      <c r="BN2048">
        <v>75.603333202084528</v>
      </c>
    </row>
    <row r="2049" spans="1:66" x14ac:dyDescent="0.25">
      <c r="A2049">
        <v>75.7</v>
      </c>
      <c r="B2049" t="b">
        <v>1</v>
      </c>
      <c r="BE2049">
        <v>0.69825819672131151</v>
      </c>
      <c r="BF2049">
        <v>74.8</v>
      </c>
      <c r="BG2049">
        <v>74.171604217346868</v>
      </c>
      <c r="BH2049">
        <v>73.95285720954098</v>
      </c>
      <c r="BI2049">
        <v>82.944176712286577</v>
      </c>
      <c r="BJ2049">
        <v>74.689300936941677</v>
      </c>
      <c r="BK2049">
        <v>74.019034671444729</v>
      </c>
      <c r="BL2049">
        <v>73.059662563557453</v>
      </c>
      <c r="BM2049">
        <f ca="1"/>
        <v>72.373436033496958</v>
      </c>
      <c r="BN2049">
        <v>75.612534200294931</v>
      </c>
    </row>
    <row r="2050" spans="1:66" x14ac:dyDescent="0.25">
      <c r="A2050">
        <v>75.5</v>
      </c>
      <c r="B2050" t="b">
        <v>1</v>
      </c>
      <c r="BE2050">
        <v>0.69859972677595628</v>
      </c>
      <c r="BF2050">
        <v>74.8</v>
      </c>
      <c r="BG2050">
        <v>74.180937263523518</v>
      </c>
      <c r="BH2050">
        <v>73.963515648407238</v>
      </c>
      <c r="BI2050">
        <v>83.022574151802729</v>
      </c>
      <c r="BJ2050">
        <v>74.697047018800674</v>
      </c>
      <c r="BK2050">
        <v>74.029220886126978</v>
      </c>
      <c r="BL2050">
        <v>73.068716081088212</v>
      </c>
      <c r="BM2050">
        <f ca="1"/>
        <v>72.381225553041091</v>
      </c>
      <c r="BN2050">
        <v>75.621736870956937</v>
      </c>
    </row>
    <row r="2051" spans="1:66" x14ac:dyDescent="0.25">
      <c r="A2051">
        <v>75.3</v>
      </c>
      <c r="B2051" t="b">
        <v>1</v>
      </c>
      <c r="BE2051">
        <v>0.69894125683060104</v>
      </c>
      <c r="BF2051">
        <v>74.8</v>
      </c>
      <c r="BG2051">
        <v>74.190275071526628</v>
      </c>
      <c r="BH2051">
        <v>73.97418106265134</v>
      </c>
      <c r="BI2051">
        <v>83.101060477323756</v>
      </c>
      <c r="BJ2051">
        <v>74.704795363110975</v>
      </c>
      <c r="BK2051">
        <v>74.039413227937729</v>
      </c>
      <c r="BL2051">
        <v>73.077774729545411</v>
      </c>
      <c r="BM2051">
        <f ca="1"/>
        <v>72.389017639396158</v>
      </c>
      <c r="BN2051">
        <v>75.630941221330929</v>
      </c>
    </row>
    <row r="2052" spans="1:66" x14ac:dyDescent="0.25">
      <c r="A2052">
        <v>75.2</v>
      </c>
      <c r="B2052" t="b">
        <v>1</v>
      </c>
      <c r="BE2052">
        <v>0.69928278688524592</v>
      </c>
      <c r="BF2052">
        <v>74.8</v>
      </c>
      <c r="BG2052">
        <v>74.199617655203497</v>
      </c>
      <c r="BH2052">
        <v>73.984853470667204</v>
      </c>
      <c r="BI2052">
        <v>83.179635890634088</v>
      </c>
      <c r="BJ2052">
        <v>74.712545979265172</v>
      </c>
      <c r="BK2052">
        <v>74.04961171344776</v>
      </c>
      <c r="BL2052">
        <v>73.086838517662557</v>
      </c>
      <c r="BM2052">
        <f ca="1"/>
        <v>72.39681230089333</v>
      </c>
      <c r="BN2052">
        <v>75.640147258692707</v>
      </c>
    </row>
    <row r="2053" spans="1:66" x14ac:dyDescent="0.25">
      <c r="A2053">
        <v>75</v>
      </c>
      <c r="B2053" t="b">
        <v>1</v>
      </c>
      <c r="BE2053">
        <v>0.69962431693989069</v>
      </c>
      <c r="BF2053">
        <v>74.900000000000006</v>
      </c>
      <c r="BG2053">
        <v>74.208965028441</v>
      </c>
      <c r="BH2053">
        <v>73.99553289090484</v>
      </c>
      <c r="BI2053">
        <v>83.25830059420602</v>
      </c>
      <c r="BJ2053">
        <v>74.720298876678982</v>
      </c>
      <c r="BK2053">
        <v>74.059816359277406</v>
      </c>
      <c r="BL2053">
        <v>73.095907454197942</v>
      </c>
      <c r="BM2053">
        <f ca="1"/>
        <v>72.404609545884611</v>
      </c>
      <c r="BN2053">
        <v>75.649354990333507</v>
      </c>
    </row>
    <row r="2054" spans="1:66" x14ac:dyDescent="0.25">
      <c r="A2054">
        <v>74.900000000000006</v>
      </c>
      <c r="B2054" t="b">
        <v>1</v>
      </c>
      <c r="BE2054">
        <v>0.69996584699453557</v>
      </c>
      <c r="BF2054">
        <v>74.900000000000006</v>
      </c>
      <c r="BG2054">
        <v>74.218317205165874</v>
      </c>
      <c r="BH2054">
        <v>74.006219341871173</v>
      </c>
      <c r="BI2054">
        <v>83.337054791202917</v>
      </c>
      <c r="BJ2054">
        <v>74.728054064791181</v>
      </c>
      <c r="BK2054">
        <v>74.070027182096879</v>
      </c>
      <c r="BL2054">
        <v>73.104981547934756</v>
      </c>
      <c r="BM2054">
        <f ca="1"/>
        <v>72.412409382743093</v>
      </c>
      <c r="BN2054">
        <v>75.658564423560122</v>
      </c>
    </row>
    <row r="2055" spans="1:66" x14ac:dyDescent="0.25">
      <c r="A2055">
        <v>74.7</v>
      </c>
      <c r="B2055" t="b">
        <v>1</v>
      </c>
      <c r="BE2055">
        <v>0.70030737704918034</v>
      </c>
      <c r="BF2055">
        <v>74.900000000000006</v>
      </c>
      <c r="BG2055">
        <v>74.227674199344875</v>
      </c>
      <c r="BH2055">
        <v>74.016912842129599</v>
      </c>
      <c r="BI2055">
        <v>83.415898685482261</v>
      </c>
      <c r="BJ2055">
        <v>74.73581155306394</v>
      </c>
      <c r="BK2055">
        <v>74.08024419862646</v>
      </c>
      <c r="BL2055">
        <v>73.114060807681227</v>
      </c>
      <c r="BM2055">
        <f ca="1"/>
        <v>72.420211819862914</v>
      </c>
      <c r="BN2055">
        <v>75.66777556569491</v>
      </c>
    </row>
    <row r="2056" spans="1:66" x14ac:dyDescent="0.25">
      <c r="A2056">
        <v>74.5</v>
      </c>
      <c r="B2056" t="b">
        <v>1</v>
      </c>
      <c r="BE2056">
        <v>0.7006489071038251</v>
      </c>
      <c r="BF2056">
        <v>74.900000000000006</v>
      </c>
      <c r="BG2056">
        <v>74.237036024984931</v>
      </c>
      <c r="BH2056">
        <v>74.027613410301029</v>
      </c>
      <c r="BI2056">
        <v>83.494832481598948</v>
      </c>
      <c r="BJ2056">
        <v>74.743571350982734</v>
      </c>
      <c r="BK2056">
        <v>74.09046742563676</v>
      </c>
      <c r="BL2056">
        <v>73.123145242270638</v>
      </c>
      <c r="BM2056">
        <f ca="1"/>
        <v>72.428016865659473</v>
      </c>
      <c r="BN2056">
        <v>75.67698842407593</v>
      </c>
    </row>
    <row r="2057" spans="1:66" x14ac:dyDescent="0.25">
      <c r="A2057">
        <v>74.2</v>
      </c>
      <c r="B2057" t="b">
        <v>1</v>
      </c>
      <c r="BE2057">
        <v>0.70099043715846998</v>
      </c>
      <c r="BF2057">
        <v>74.900000000000006</v>
      </c>
      <c r="BG2057">
        <v>74.246402696133387</v>
      </c>
      <c r="BH2057">
        <v>74.038321065063414</v>
      </c>
      <c r="BI2057">
        <v>83.573856384808423</v>
      </c>
      <c r="BJ2057">
        <v>74.751333468056586</v>
      </c>
      <c r="BK2057">
        <v>74.100696879948956</v>
      </c>
      <c r="BL2057">
        <v>73.132234860561525</v>
      </c>
      <c r="BM2057">
        <f ca="1"/>
        <v>72.435824528569398</v>
      </c>
      <c r="BN2057">
        <v>75.686203006057013</v>
      </c>
    </row>
    <row r="2058" spans="1:66" x14ac:dyDescent="0.25">
      <c r="A2058">
        <v>73.7</v>
      </c>
      <c r="B2058" t="b">
        <v>1</v>
      </c>
      <c r="BE2058">
        <v>0.70133196721311475</v>
      </c>
      <c r="BF2058">
        <v>74.900000000000006</v>
      </c>
      <c r="BG2058">
        <v>74.255774226878131</v>
      </c>
      <c r="BH2058">
        <v>74.049035825152657</v>
      </c>
      <c r="BI2058">
        <v>83.652970601069768</v>
      </c>
      <c r="BJ2058">
        <v>74.759097913818138</v>
      </c>
      <c r="BK2058">
        <v>74.110932578434955</v>
      </c>
      <c r="BL2058">
        <v>73.141329671437674</v>
      </c>
      <c r="BM2058">
        <f ca="1"/>
        <v>72.443634817050778</v>
      </c>
      <c r="BN2058">
        <v>75.695419319007769</v>
      </c>
    </row>
    <row r="2059" spans="1:66" x14ac:dyDescent="0.25">
      <c r="A2059">
        <v>81.099999999999994</v>
      </c>
      <c r="B2059" t="b">
        <v>1</v>
      </c>
      <c r="BE2059">
        <v>0.70167349726775952</v>
      </c>
      <c r="BF2059">
        <v>74.900000000000006</v>
      </c>
      <c r="BG2059">
        <v>74.265150631347865</v>
      </c>
      <c r="BH2059">
        <v>74.059757709362415</v>
      </c>
      <c r="BI2059">
        <v>83.732175337049085</v>
      </c>
      <c r="BJ2059">
        <v>74.766864697823735</v>
      </c>
      <c r="BK2059">
        <v>74.121174538017712</v>
      </c>
      <c r="BL2059">
        <v>73.150429683808298</v>
      </c>
      <c r="BM2059">
        <f ca="1"/>
        <v>72.451447739583145</v>
      </c>
      <c r="BN2059">
        <v>75.704637370313748</v>
      </c>
    </row>
    <row r="2060" spans="1:66" x14ac:dyDescent="0.25">
      <c r="A2060">
        <v>89</v>
      </c>
      <c r="B2060" t="b">
        <v>1</v>
      </c>
      <c r="BE2060">
        <v>0.70201502732240439</v>
      </c>
      <c r="BF2060">
        <v>74.900000000000006</v>
      </c>
      <c r="BG2060">
        <v>74.274531923712203</v>
      </c>
      <c r="BH2060">
        <v>74.07048673654451</v>
      </c>
      <c r="BI2060">
        <v>83.811470800122677</v>
      </c>
      <c r="BJ2060">
        <v>74.774633829653609</v>
      </c>
      <c r="BK2060">
        <v>74.131422775671425</v>
      </c>
      <c r="BL2060">
        <v>73.159534906608144</v>
      </c>
      <c r="BM2060">
        <f ca="1"/>
        <v>72.459263304667672</v>
      </c>
      <c r="BN2060">
        <v>75.713857167376489</v>
      </c>
    </row>
    <row r="2061" spans="1:66" x14ac:dyDescent="0.25">
      <c r="A2061">
        <v>86</v>
      </c>
      <c r="B2061" t="b">
        <v>1</v>
      </c>
      <c r="BE2061">
        <v>0.70235655737704916</v>
      </c>
      <c r="BF2061">
        <v>74.900000000000006</v>
      </c>
      <c r="BG2061">
        <v>74.283918118181901</v>
      </c>
      <c r="BH2061">
        <v>74.08122292560931</v>
      </c>
      <c r="BI2061">
        <v>83.890857198380246</v>
      </c>
      <c r="BJ2061">
        <v>74.782405318911984</v>
      </c>
      <c r="BK2061">
        <v>74.141677308421805</v>
      </c>
      <c r="BL2061">
        <v>73.168645348797511</v>
      </c>
      <c r="BM2061">
        <f ca="1"/>
        <v>72.467081520827222</v>
      </c>
      <c r="BN2061">
        <v>75.723078717613532</v>
      </c>
    </row>
    <row r="2062" spans="1:66" x14ac:dyDescent="0.25">
      <c r="A2062">
        <v>83</v>
      </c>
      <c r="B2062" t="b">
        <v>1</v>
      </c>
      <c r="BE2062">
        <v>0.70269808743169404</v>
      </c>
      <c r="BF2062">
        <v>74.900000000000006</v>
      </c>
      <c r="BG2062">
        <v>74.293309229009111</v>
      </c>
      <c r="BH2062">
        <v>74.09196629552585</v>
      </c>
      <c r="BI2062">
        <v>83.970334740628303</v>
      </c>
      <c r="BJ2062">
        <v>74.790179175227138</v>
      </c>
      <c r="BK2062">
        <v>74.151938153346237</v>
      </c>
      <c r="BL2062">
        <v>73.177761019362464</v>
      </c>
      <c r="BM2062">
        <f ca="1"/>
        <v>72.474902396606424</v>
      </c>
      <c r="BN2062">
        <v>75.732302028458577</v>
      </c>
    </row>
    <row r="2063" spans="1:66" x14ac:dyDescent="0.25">
      <c r="A2063">
        <v>82</v>
      </c>
      <c r="B2063" t="b">
        <v>1</v>
      </c>
      <c r="BE2063">
        <v>0.70303961748633881</v>
      </c>
      <c r="BF2063">
        <v>74.900000000000006</v>
      </c>
      <c r="BG2063">
        <v>74.302705270487451</v>
      </c>
      <c r="BH2063">
        <v>74.102716865322179</v>
      </c>
      <c r="BI2063">
        <v>84.049903636393267</v>
      </c>
      <c r="BJ2063">
        <v>74.797955408251553</v>
      </c>
      <c r="BK2063">
        <v>74.162205327574114</v>
      </c>
      <c r="BL2063">
        <v>73.186881927314843</v>
      </c>
      <c r="BM2063">
        <f ca="1"/>
        <v>72.482725940571825</v>
      </c>
      <c r="BN2063">
        <v>75.741527107361549</v>
      </c>
    </row>
    <row r="2064" spans="1:66" x14ac:dyDescent="0.25">
      <c r="A2064">
        <v>79.599999999999994</v>
      </c>
      <c r="B2064" t="b">
        <v>1</v>
      </c>
      <c r="BE2064">
        <v>0.70338114754098358</v>
      </c>
      <c r="BF2064">
        <v>74.900000000000006</v>
      </c>
      <c r="BG2064">
        <v>74.312106256952305</v>
      </c>
      <c r="BH2064">
        <v>74.113474654085721</v>
      </c>
      <c r="BI2064">
        <v>84.129564095925005</v>
      </c>
      <c r="BJ2064">
        <v>74.805734027662083</v>
      </c>
      <c r="BK2064">
        <v>74.172478848287042</v>
      </c>
      <c r="BL2064">
        <v>73.196008081692412</v>
      </c>
      <c r="BM2064">
        <f ca="1"/>
        <v>72.49055216131201</v>
      </c>
      <c r="BN2064">
        <v>75.750753961788604</v>
      </c>
    </row>
    <row r="2065" spans="1:66" x14ac:dyDescent="0.25">
      <c r="A2065">
        <v>79.3</v>
      </c>
      <c r="B2065" t="b">
        <v>1</v>
      </c>
      <c r="BE2065">
        <v>0.70372267759562845</v>
      </c>
      <c r="BF2065">
        <v>74.900000000000006</v>
      </c>
      <c r="BG2065">
        <v>74.321512202780966</v>
      </c>
      <c r="BH2065">
        <v>74.124239680963257</v>
      </c>
      <c r="BI2065">
        <v>84.209316330200025</v>
      </c>
      <c r="BJ2065">
        <v>74.813515043159981</v>
      </c>
      <c r="BK2065">
        <v>74.18275873271908</v>
      </c>
      <c r="BL2065">
        <v>73.205139491558995</v>
      </c>
      <c r="BM2065">
        <f ca="1"/>
        <v>72.498381067437592</v>
      </c>
      <c r="BN2065">
        <v>75.759982599222297</v>
      </c>
    </row>
    <row r="2066" spans="1:66" x14ac:dyDescent="0.25">
      <c r="A2066">
        <v>79</v>
      </c>
      <c r="B2066" t="b">
        <v>1</v>
      </c>
      <c r="BE2066">
        <v>0.70406420765027322</v>
      </c>
      <c r="BF2066">
        <v>74.900000000000006</v>
      </c>
      <c r="BG2066">
        <v>74.330923122392861</v>
      </c>
      <c r="BH2066">
        <v>74.135011965161596</v>
      </c>
      <c r="BI2066">
        <v>84.289160550924763</v>
      </c>
      <c r="BJ2066">
        <v>74.821298464471084</v>
      </c>
      <c r="BK2066">
        <v>74.193044998156935</v>
      </c>
      <c r="BL2066">
        <v>73.21427616600451</v>
      </c>
      <c r="BM2066">
        <f ca="1"/>
        <v>72.506212667581437</v>
      </c>
      <c r="BN2066">
        <v>75.769213027161612</v>
      </c>
    </row>
    <row r="2067" spans="1:66" x14ac:dyDescent="0.25">
      <c r="A2067">
        <v>78.7</v>
      </c>
      <c r="B2067" t="b">
        <v>1</v>
      </c>
      <c r="BE2067">
        <v>0.70440573770491799</v>
      </c>
      <c r="BF2067">
        <v>74.900000000000006</v>
      </c>
      <c r="BG2067">
        <v>74.340339030249709</v>
      </c>
      <c r="BH2067">
        <v>74.145791525947431</v>
      </c>
      <c r="BI2067">
        <v>84.369096970539189</v>
      </c>
      <c r="BJ2067">
        <v>74.829084301345944</v>
      </c>
      <c r="BK2067">
        <v>74.203337661940338</v>
      </c>
      <c r="BL2067">
        <v>73.22341811414509</v>
      </c>
      <c r="BM2067">
        <f ca="1"/>
        <v>72.514046970398695</v>
      </c>
      <c r="BN2067">
        <v>75.778445253122044</v>
      </c>
    </row>
    <row r="2068" spans="1:66" x14ac:dyDescent="0.25">
      <c r="A2068">
        <v>78.5</v>
      </c>
      <c r="B2068" t="b">
        <v>1</v>
      </c>
      <c r="BE2068">
        <v>0.70474726775956287</v>
      </c>
      <c r="BF2068">
        <v>74.900000000000006</v>
      </c>
      <c r="BG2068">
        <v>74.34975994085579</v>
      </c>
      <c r="BH2068">
        <v>74.156578382648078</v>
      </c>
      <c r="BI2068">
        <v>84.44912580222001</v>
      </c>
      <c r="BJ2068">
        <v>74.836872563559879</v>
      </c>
      <c r="BK2068">
        <v>74.213636741462153</v>
      </c>
      <c r="BL2068">
        <v>73.232565345123248</v>
      </c>
      <c r="BM2068">
        <f ca="1"/>
        <v>72.521883984566969</v>
      </c>
      <c r="BN2068">
        <v>75.787679284635672</v>
      </c>
    </row>
    <row r="2069" spans="1:66" x14ac:dyDescent="0.25">
      <c r="A2069">
        <v>77.7</v>
      </c>
      <c r="B2069" t="b">
        <v>1</v>
      </c>
      <c r="BE2069">
        <v>0.70508879781420764</v>
      </c>
      <c r="BF2069">
        <v>74.900000000000006</v>
      </c>
      <c r="BG2069">
        <v>74.359185868758061</v>
      </c>
      <c r="BH2069">
        <v>74.167372554651365</v>
      </c>
      <c r="BI2069">
        <v>84.529247259884073</v>
      </c>
      <c r="BJ2069">
        <v>74.844663260913165</v>
      </c>
      <c r="BK2069">
        <v>74.223942254168691</v>
      </c>
      <c r="BL2069">
        <v>73.241717868107926</v>
      </c>
      <c r="BM2069">
        <f ca="1"/>
        <v>72.529723718786315</v>
      </c>
      <c r="BN2069">
        <v>75.796915129251246</v>
      </c>
    </row>
    <row r="2070" spans="1:66" x14ac:dyDescent="0.25">
      <c r="A2070">
        <v>78</v>
      </c>
      <c r="B2070" t="b">
        <v>1</v>
      </c>
      <c r="BE2070">
        <v>0.70543032786885251</v>
      </c>
      <c r="BF2070">
        <v>74.900000000000006</v>
      </c>
      <c r="BG2070">
        <v>74.368616828546408</v>
      </c>
      <c r="BH2070">
        <v>74.178174061406125</v>
      </c>
      <c r="BI2070">
        <v>84.609461558191924</v>
      </c>
      <c r="BJ2070">
        <v>74.852456403231159</v>
      </c>
      <c r="BK2070">
        <v>74.234254217559979</v>
      </c>
      <c r="BL2070">
        <v>73.250875692294642</v>
      </c>
      <c r="BM2070">
        <f ca="1"/>
        <v>72.537566181779468</v>
      </c>
      <c r="BN2070">
        <v>75.806152794534285</v>
      </c>
    </row>
    <row r="2071" spans="1:66" x14ac:dyDescent="0.25">
      <c r="A2071">
        <v>77.3</v>
      </c>
      <c r="B2071" t="b">
        <v>1</v>
      </c>
      <c r="BE2071">
        <v>0.70577185792349728</v>
      </c>
      <c r="BF2071">
        <v>74.900000000000006</v>
      </c>
      <c r="BG2071">
        <v>74.378052834853833</v>
      </c>
      <c r="BH2071">
        <v>74.188982922422383</v>
      </c>
      <c r="BI2071">
        <v>84.689768912551145</v>
      </c>
      <c r="BJ2071">
        <v>74.860252000364326</v>
      </c>
      <c r="BK2071">
        <v>74.244572649189948</v>
      </c>
      <c r="BL2071">
        <v>73.260038826905514</v>
      </c>
      <c r="BM2071">
        <f ca="1"/>
        <v>72.545411382291846</v>
      </c>
      <c r="BN2071">
        <v>75.81539228806713</v>
      </c>
    </row>
    <row r="2072" spans="1:66" x14ac:dyDescent="0.25">
      <c r="A2072">
        <v>77.2</v>
      </c>
      <c r="B2072" t="b">
        <v>1</v>
      </c>
      <c r="BE2072">
        <v>0.70611338797814205</v>
      </c>
      <c r="BF2072">
        <v>74.900000000000006</v>
      </c>
      <c r="BG2072">
        <v>74.387493902356681</v>
      </c>
      <c r="BH2072">
        <v>74.19979915727184</v>
      </c>
      <c r="BI2072">
        <v>84.770169539119905</v>
      </c>
      <c r="BJ2072">
        <v>74.868050062188516</v>
      </c>
      <c r="BK2072">
        <v>74.254897566666727</v>
      </c>
      <c r="BL2072">
        <v>73.269207281189509</v>
      </c>
      <c r="BM2072">
        <f ca="1"/>
        <v>72.553259329091716</v>
      </c>
      <c r="BN2072">
        <v>75.824633617448995</v>
      </c>
    </row>
    <row r="2073" spans="1:66" x14ac:dyDescent="0.25">
      <c r="A2073">
        <v>76.900000000000006</v>
      </c>
      <c r="B2073" t="b">
        <v>1</v>
      </c>
      <c r="BE2073">
        <v>0.70645491803278693</v>
      </c>
      <c r="BF2073">
        <v>74.900000000000006</v>
      </c>
      <c r="BG2073">
        <v>74.396940045774812</v>
      </c>
      <c r="BH2073">
        <v>74.210622785587773</v>
      </c>
      <c r="BI2073">
        <v>84.85066365481039</v>
      </c>
      <c r="BJ2073">
        <v>74.875850598604956</v>
      </c>
      <c r="BK2073">
        <v>74.265228987652904</v>
      </c>
      <c r="BL2073">
        <v>73.278381064422405</v>
      </c>
      <c r="BM2073">
        <f ca="1"/>
        <v>72.561110030970283</v>
      </c>
      <c r="BN2073">
        <v>75.833876790296159</v>
      </c>
    </row>
    <row r="2074" spans="1:66" x14ac:dyDescent="0.25">
      <c r="A2074">
        <v>76.599999999999994</v>
      </c>
      <c r="B2074" t="b">
        <v>1</v>
      </c>
      <c r="BE2074">
        <v>0.70679644808743169</v>
      </c>
      <c r="BF2074">
        <v>74.900000000000006</v>
      </c>
      <c r="BG2074">
        <v>74.406391279871812</v>
      </c>
      <c r="BH2074">
        <v>74.221453827065716</v>
      </c>
      <c r="BI2074">
        <v>84.931251477292321</v>
      </c>
      <c r="BJ2074">
        <v>74.883653619540439</v>
      </c>
      <c r="BK2074">
        <v>74.275566929865789</v>
      </c>
      <c r="BL2074">
        <v>73.287560185907026</v>
      </c>
      <c r="BM2074">
        <f ca="1"/>
        <v>72.568963496741802</v>
      </c>
      <c r="BN2074">
        <v>75.843121814241883</v>
      </c>
    </row>
    <row r="2075" spans="1:66" x14ac:dyDescent="0.25">
      <c r="A2075">
        <v>78.2</v>
      </c>
      <c r="B2075" t="b">
        <v>1</v>
      </c>
      <c r="BE2075">
        <v>0.70713797814207646</v>
      </c>
      <c r="BF2075">
        <v>74.900000000000006</v>
      </c>
      <c r="BG2075">
        <v>74.415847619455221</v>
      </c>
      <c r="BH2075">
        <v>74.232292301463673</v>
      </c>
      <c r="BI2075">
        <v>85.011933224996511</v>
      </c>
      <c r="BJ2075">
        <v>74.891459134947439</v>
      </c>
      <c r="BK2075">
        <v>74.285911411077606</v>
      </c>
      <c r="BL2075">
        <v>73.296744654973239</v>
      </c>
      <c r="BM2075">
        <f ca="1"/>
        <v>72.57681973524366</v>
      </c>
      <c r="BN2075">
        <v>75.852368696936651</v>
      </c>
    </row>
    <row r="2076" spans="1:66" x14ac:dyDescent="0.25">
      <c r="A2076">
        <v>78.099999999999994</v>
      </c>
      <c r="B2076" t="b">
        <v>1</v>
      </c>
      <c r="BE2076">
        <v>0.70747950819672134</v>
      </c>
      <c r="BF2076">
        <v>75</v>
      </c>
      <c r="BG2076">
        <v>74.425309079376717</v>
      </c>
      <c r="BH2076">
        <v>74.243138228602049</v>
      </c>
      <c r="BI2076">
        <v>85.092709117118474</v>
      </c>
      <c r="BJ2076">
        <v>74.899267154804264</v>
      </c>
      <c r="BK2076">
        <v>74.296262449115829</v>
      </c>
      <c r="BL2076">
        <v>73.305934480978152</v>
      </c>
      <c r="BM2076">
        <f ca="1"/>
        <v>72.584678755336512</v>
      </c>
      <c r="BN2076">
        <v>75.861617446048143</v>
      </c>
    </row>
    <row r="2077" spans="1:66" x14ac:dyDescent="0.25">
      <c r="A2077">
        <v>77.900000000000006</v>
      </c>
      <c r="B2077" t="b">
        <v>1</v>
      </c>
      <c r="BE2077">
        <v>0.70782103825136611</v>
      </c>
      <c r="BF2077">
        <v>75</v>
      </c>
      <c r="BG2077">
        <v>74.434775674532347</v>
      </c>
      <c r="BH2077">
        <v>74.253991628364602</v>
      </c>
      <c r="BI2077">
        <v>85.173579373621834</v>
      </c>
      <c r="BJ2077">
        <v>74.907077689115098</v>
      </c>
      <c r="BK2077">
        <v>74.306620061863384</v>
      </c>
      <c r="BL2077">
        <v>73.315129673306203</v>
      </c>
      <c r="BM2077">
        <f ca="1"/>
        <v>72.5925405659044</v>
      </c>
      <c r="BN2077">
        <v>75.870868069261377</v>
      </c>
    </row>
    <row r="2078" spans="1:66" x14ac:dyDescent="0.25">
      <c r="A2078">
        <v>77.8</v>
      </c>
      <c r="B2078" t="b">
        <v>1</v>
      </c>
      <c r="BE2078">
        <v>0.70816256830601088</v>
      </c>
      <c r="BF2078">
        <v>75</v>
      </c>
      <c r="BG2078">
        <v>74.44424741986272</v>
      </c>
      <c r="BH2078">
        <v>74.264852520697985</v>
      </c>
      <c r="BI2078">
        <v>85.254544215242049</v>
      </c>
      <c r="BJ2078">
        <v>74.914890747910263</v>
      </c>
      <c r="BK2078">
        <v>74.316984267258945</v>
      </c>
      <c r="BL2078">
        <v>73.324330241369225</v>
      </c>
      <c r="BM2078">
        <f ca="1"/>
        <v>72.600405175854846</v>
      </c>
      <c r="BN2078">
        <v>75.88012057427872</v>
      </c>
    </row>
    <row r="2079" spans="1:66" x14ac:dyDescent="0.25">
      <c r="A2079">
        <v>77.5</v>
      </c>
      <c r="B2079" t="b">
        <v>1</v>
      </c>
      <c r="BE2079">
        <v>0.70850409836065575</v>
      </c>
      <c r="BF2079">
        <v>75</v>
      </c>
      <c r="BG2079">
        <v>74.453724330353225</v>
      </c>
      <c r="BH2079">
        <v>74.275720925612788</v>
      </c>
      <c r="BI2079">
        <v>85.335603863490064</v>
      </c>
      <c r="BJ2079">
        <v>74.922706341246197</v>
      </c>
      <c r="BK2079">
        <v>74.327355083297206</v>
      </c>
      <c r="BL2079">
        <v>73.333536194606637</v>
      </c>
      <c r="BM2079">
        <f ca="1"/>
        <v>72.60827259411893</v>
      </c>
      <c r="BN2079">
        <v>75.889374968820078</v>
      </c>
    </row>
    <row r="2080" spans="1:66" x14ac:dyDescent="0.25">
      <c r="A2080">
        <v>77.3</v>
      </c>
      <c r="B2080" t="b">
        <v>1</v>
      </c>
      <c r="BE2080">
        <v>0.70884562841530052</v>
      </c>
      <c r="BF2080">
        <v>75</v>
      </c>
      <c r="BG2080">
        <v>74.463206421034243</v>
      </c>
      <c r="BH2080">
        <v>74.286596863183235</v>
      </c>
      <c r="BI2080">
        <v>85.416758540655763</v>
      </c>
      <c r="BJ2080">
        <v>74.930524479205715</v>
      </c>
      <c r="BK2080">
        <v>74.337732528029107</v>
      </c>
      <c r="BL2080">
        <v>73.342747542485469</v>
      </c>
      <c r="BM2080">
        <f ca="1"/>
        <v>72.616142829651452</v>
      </c>
      <c r="BN2080">
        <v>75.898631260622892</v>
      </c>
    </row>
    <row r="2081" spans="1:66" x14ac:dyDescent="0.25">
      <c r="A2081">
        <v>77</v>
      </c>
      <c r="B2081" t="b">
        <v>1</v>
      </c>
      <c r="BE2081">
        <v>0.7091871584699454</v>
      </c>
      <c r="BF2081">
        <v>75</v>
      </c>
      <c r="BG2081">
        <v>74.47269370698136</v>
      </c>
      <c r="BH2081">
        <v>74.297480353547869</v>
      </c>
      <c r="BI2081">
        <v>85.49800846981185</v>
      </c>
      <c r="BJ2081">
        <v>74.938345171898092</v>
      </c>
      <c r="BK2081">
        <v>74.34811661956212</v>
      </c>
      <c r="BL2081">
        <v>73.351964294500576</v>
      </c>
      <c r="BM2081">
        <f ca="1"/>
        <v>72.624015891431</v>
      </c>
      <c r="BN2081">
        <v>75.907889457442238</v>
      </c>
    </row>
    <row r="2082" spans="1:66" x14ac:dyDescent="0.25">
      <c r="A2082">
        <v>76.8</v>
      </c>
      <c r="B2082" t="b">
        <v>1</v>
      </c>
      <c r="BE2082">
        <v>0.70952868852459017</v>
      </c>
      <c r="BF2082">
        <v>75</v>
      </c>
      <c r="BG2082">
        <v>74.482186203315578</v>
      </c>
      <c r="BH2082">
        <v>74.308371416909551</v>
      </c>
      <c r="BI2082">
        <v>85.579353874817315</v>
      </c>
      <c r="BJ2082">
        <v>74.946168429459121</v>
      </c>
      <c r="BK2082">
        <v>74.358507376060516</v>
      </c>
      <c r="BL2082">
        <v>73.361186460174636</v>
      </c>
      <c r="BM2082">
        <f ca="1"/>
        <v>72.631891788460123</v>
      </c>
      <c r="BN2082">
        <v>75.917149567050927</v>
      </c>
    </row>
    <row r="2083" spans="1:66" x14ac:dyDescent="0.25">
      <c r="A2083">
        <v>76.7</v>
      </c>
      <c r="B2083" t="b">
        <v>1</v>
      </c>
      <c r="BE2083">
        <v>0.70987021857923494</v>
      </c>
      <c r="BF2083">
        <v>75</v>
      </c>
      <c r="BG2083">
        <v>74.491683925203546</v>
      </c>
      <c r="BH2083">
        <v>74.319270073536089</v>
      </c>
      <c r="BI2083">
        <v>85.660794980321327</v>
      </c>
      <c r="BJ2083">
        <v>74.95399426205141</v>
      </c>
      <c r="BK2083">
        <v>74.368904815745637</v>
      </c>
      <c r="BL2083">
        <v>73.370414049058397</v>
      </c>
      <c r="BM2083">
        <f ca="1"/>
        <v>72.639770529765357</v>
      </c>
      <c r="BN2083">
        <v>75.926411597239593</v>
      </c>
    </row>
    <row r="2084" spans="1:66" x14ac:dyDescent="0.25">
      <c r="A2084">
        <v>76.599999999999994</v>
      </c>
      <c r="B2084" t="b">
        <v>1</v>
      </c>
      <c r="BE2084">
        <v>0.71021174863387981</v>
      </c>
      <c r="BF2084">
        <v>75</v>
      </c>
      <c r="BG2084">
        <v>74.50118688785777</v>
      </c>
      <c r="BH2084">
        <v>74.330176343760357</v>
      </c>
      <c r="BI2084">
        <v>85.742332011766834</v>
      </c>
      <c r="BJ2084">
        <v>74.961822679864284</v>
      </c>
      <c r="BK2084">
        <v>74.379308956896153</v>
      </c>
      <c r="BL2084">
        <v>73.379647070730655</v>
      </c>
      <c r="BM2084">
        <f ca="1"/>
        <v>72.647652124397425</v>
      </c>
      <c r="BN2084">
        <v>75.935675555816772</v>
      </c>
    </row>
    <row r="2085" spans="1:66" x14ac:dyDescent="0.25">
      <c r="A2085">
        <v>76.599999999999994</v>
      </c>
      <c r="B2085" t="b">
        <v>1</v>
      </c>
      <c r="BE2085">
        <v>0.71055327868852458</v>
      </c>
      <c r="BF2085">
        <v>75</v>
      </c>
      <c r="BG2085">
        <v>74.510695106536815</v>
      </c>
      <c r="BH2085">
        <v>74.34109024798056</v>
      </c>
      <c r="BI2085">
        <v>85.823965195394322</v>
      </c>
      <c r="BJ2085">
        <v>74.969653693114196</v>
      </c>
      <c r="BK2085">
        <v>74.389719817848359</v>
      </c>
      <c r="BL2085">
        <v>73.38888553479849</v>
      </c>
      <c r="BM2085">
        <f ca="1"/>
        <v>72.655536581431292</v>
      </c>
      <c r="BN2085">
        <v>75.944941450608979</v>
      </c>
    </row>
    <row r="2086" spans="1:66" x14ac:dyDescent="0.25">
      <c r="A2086">
        <v>76.599999999999994</v>
      </c>
      <c r="B2086" t="b">
        <v>1</v>
      </c>
      <c r="BE2086">
        <v>0.71089480874316935</v>
      </c>
      <c r="BF2086">
        <v>75</v>
      </c>
      <c r="BG2086">
        <v>74.520208596545558</v>
      </c>
      <c r="BH2086">
        <v>74.352011806660684</v>
      </c>
      <c r="BI2086">
        <v>85.905694758245644</v>
      </c>
      <c r="BJ2086">
        <v>74.977487312044616</v>
      </c>
      <c r="BK2086">
        <v>74.400137416996415</v>
      </c>
      <c r="BL2086">
        <v>73.398129450897287</v>
      </c>
      <c r="BM2086">
        <f ca="1"/>
        <v>72.663423909966284</v>
      </c>
      <c r="BN2086">
        <v>75.954209289460792</v>
      </c>
    </row>
    <row r="2087" spans="1:66" x14ac:dyDescent="0.25">
      <c r="A2087">
        <v>76.5</v>
      </c>
      <c r="B2087" t="b">
        <v>1</v>
      </c>
      <c r="BE2087">
        <v>0.71123633879781423</v>
      </c>
      <c r="BF2087">
        <v>75</v>
      </c>
      <c r="BG2087">
        <v>74.52972737323536</v>
      </c>
      <c r="BH2087">
        <v>74.362941040330696</v>
      </c>
      <c r="BI2087">
        <v>85.987520928167754</v>
      </c>
      <c r="BJ2087">
        <v>74.985323546926281</v>
      </c>
      <c r="BK2087">
        <v>74.410561772792647</v>
      </c>
      <c r="BL2087">
        <v>73.407378828690923</v>
      </c>
      <c r="BM2087">
        <f ca="1"/>
        <v>72.671314119126222</v>
      </c>
      <c r="BN2087">
        <v>75.963479080234947</v>
      </c>
    </row>
    <row r="2088" spans="1:66" x14ac:dyDescent="0.25">
      <c r="A2088">
        <v>76.400000000000006</v>
      </c>
      <c r="B2088" t="b">
        <v>1</v>
      </c>
      <c r="BE2088">
        <v>0.71157786885245899</v>
      </c>
      <c r="BF2088">
        <v>75</v>
      </c>
      <c r="BG2088">
        <v>74.539251452004351</v>
      </c>
      <c r="BH2088">
        <v>74.373877969586957</v>
      </c>
      <c r="BI2088">
        <v>86.069443933816473</v>
      </c>
      <c r="BJ2088">
        <v>74.993162408057358</v>
      </c>
      <c r="BK2088">
        <v>74.42099290374783</v>
      </c>
      <c r="BL2088">
        <v>73.416633677871857</v>
      </c>
      <c r="BM2088">
        <f ca="1"/>
        <v>72.679207218059602</v>
      </c>
      <c r="BN2088">
        <v>75.972750830812444</v>
      </c>
    </row>
    <row r="2089" spans="1:66" x14ac:dyDescent="0.25">
      <c r="A2089">
        <v>76.3</v>
      </c>
      <c r="B2089" t="b">
        <v>1</v>
      </c>
      <c r="BE2089">
        <v>0.71191939890710387</v>
      </c>
      <c r="BF2089">
        <v>75</v>
      </c>
      <c r="BG2089">
        <v>74.548780848297596</v>
      </c>
      <c r="BH2089">
        <v>74.384822615092475</v>
      </c>
      <c r="BI2089">
        <v>86.151464004660497</v>
      </c>
      <c r="BJ2089">
        <v>75.001003905763469</v>
      </c>
      <c r="BK2089">
        <v>74.431430828431417</v>
      </c>
      <c r="BL2089">
        <v>73.425894008161251</v>
      </c>
      <c r="BM2089">
        <f ca="1"/>
        <v>72.687103215939473</v>
      </c>
      <c r="BN2089">
        <v>75.982024549092586</v>
      </c>
    </row>
    <row r="2090" spans="1:66" x14ac:dyDescent="0.25">
      <c r="A2090">
        <v>76.2</v>
      </c>
      <c r="B2090" t="b">
        <v>1</v>
      </c>
      <c r="BE2090">
        <v>0.71226092896174864</v>
      </c>
      <c r="BF2090">
        <v>75</v>
      </c>
      <c r="BG2090">
        <v>74.558315577607388</v>
      </c>
      <c r="BH2090">
        <v>74.395774997577206</v>
      </c>
      <c r="BI2090">
        <v>86.233581370984993</v>
      </c>
      <c r="BJ2090">
        <v>75.008848050397944</v>
      </c>
      <c r="BK2090">
        <v>74.441875565471889</v>
      </c>
      <c r="BL2090">
        <v>73.435159829309043</v>
      </c>
      <c r="BM2090">
        <f ca="1"/>
        <v>72.695002121963896</v>
      </c>
      <c r="BN2090">
        <v>75.991300242993077</v>
      </c>
    </row>
    <row r="2091" spans="1:66" x14ac:dyDescent="0.25">
      <c r="A2091">
        <v>82.3</v>
      </c>
      <c r="B2091" t="b">
        <v>1</v>
      </c>
      <c r="BE2091">
        <v>0.71260245901639341</v>
      </c>
      <c r="BF2091">
        <v>75</v>
      </c>
      <c r="BG2091">
        <v>74.567855655473366</v>
      </c>
      <c r="BH2091">
        <v>74.406735137838325</v>
      </c>
      <c r="BI2091">
        <v>86.315796263895734</v>
      </c>
      <c r="BJ2091">
        <v>75.016694852341914</v>
      </c>
      <c r="BK2091">
        <v>74.452327133556977</v>
      </c>
      <c r="BL2091">
        <v>73.444431151094193</v>
      </c>
      <c r="BM2091">
        <f ca="1"/>
        <v>72.7029039453558</v>
      </c>
      <c r="BN2091">
        <v>76.000577920450183</v>
      </c>
    </row>
    <row r="2092" spans="1:66" x14ac:dyDescent="0.25">
      <c r="A2092">
        <v>82</v>
      </c>
      <c r="B2092" t="b">
        <v>1</v>
      </c>
      <c r="BE2092">
        <v>0.71294398907103829</v>
      </c>
      <c r="BF2092">
        <v>75</v>
      </c>
      <c r="BG2092">
        <v>74.577401097482863</v>
      </c>
      <c r="BH2092">
        <v>74.417703056740848</v>
      </c>
      <c r="BI2092">
        <v>86.398108915322894</v>
      </c>
      <c r="BJ2092">
        <v>75.024544322004431</v>
      </c>
      <c r="BK2092">
        <v>74.462785551433981</v>
      </c>
      <c r="BL2092">
        <v>73.453707983324648</v>
      </c>
      <c r="BM2092">
        <f ca="1"/>
        <v>72.710808695363198</v>
      </c>
      <c r="BN2092">
        <v>76.009857589418715</v>
      </c>
    </row>
    <row r="2093" spans="1:66" x14ac:dyDescent="0.25">
      <c r="A2093">
        <v>81.7</v>
      </c>
      <c r="B2093" t="b">
        <v>1</v>
      </c>
      <c r="BE2093">
        <v>0.71328551912568305</v>
      </c>
      <c r="BF2093">
        <v>75</v>
      </c>
      <c r="BG2093">
        <v>74.586951919271058</v>
      </c>
      <c r="BH2093">
        <v>74.428678775217421</v>
      </c>
      <c r="BI2093">
        <v>86.480519558024838</v>
      </c>
      <c r="BJ2093">
        <v>75.032396469822586</v>
      </c>
      <c r="BK2093">
        <v>74.47325083791003</v>
      </c>
      <c r="BL2093">
        <v>73.462990335837588</v>
      </c>
      <c r="BM2093">
        <f ca="1"/>
        <v>72.718716381259256</v>
      </c>
      <c r="BN2093">
        <v>76.019139257872183</v>
      </c>
    </row>
    <row r="2094" spans="1:66" x14ac:dyDescent="0.25">
      <c r="A2094">
        <v>81.2</v>
      </c>
      <c r="B2094" t="b">
        <v>1</v>
      </c>
      <c r="BE2094">
        <v>0.71362704918032782</v>
      </c>
      <c r="BF2094">
        <v>75</v>
      </c>
      <c r="BG2094">
        <v>74.596508136521223</v>
      </c>
      <c r="BH2094">
        <v>74.439662314269228</v>
      </c>
      <c r="BI2094">
        <v>86.563028425592364</v>
      </c>
      <c r="BJ2094">
        <v>75.040251306261737</v>
      </c>
      <c r="BK2094">
        <v>74.483723011852391</v>
      </c>
      <c r="BL2094">
        <v>73.47227821849944</v>
      </c>
      <c r="BM2094">
        <f ca="1"/>
        <v>72.726627012342519</v>
      </c>
      <c r="BN2094">
        <v>76.028422933802858</v>
      </c>
    </row>
    <row r="2095" spans="1:66" x14ac:dyDescent="0.25">
      <c r="A2095">
        <v>81.099999999999994</v>
      </c>
      <c r="B2095" t="b">
        <v>1</v>
      </c>
      <c r="BE2095">
        <v>0.7139685792349727</v>
      </c>
      <c r="BF2095">
        <v>75</v>
      </c>
      <c r="BG2095">
        <v>74.606069764964985</v>
      </c>
      <c r="BH2095">
        <v>74.450653694965894</v>
      </c>
      <c r="BI2095">
        <v>86.645635752452421</v>
      </c>
      <c r="BJ2095">
        <v>75.048108841815605</v>
      </c>
      <c r="BK2095">
        <v>74.494202092188729</v>
      </c>
      <c r="BL2095">
        <v>73.481571641206131</v>
      </c>
      <c r="BM2095">
        <f ca="1"/>
        <v>72.734540597936927</v>
      </c>
      <c r="BN2095">
        <v>76.037708625221882</v>
      </c>
    </row>
    <row r="2096" spans="1:66" x14ac:dyDescent="0.25">
      <c r="A2096">
        <v>87</v>
      </c>
      <c r="B2096" t="b">
        <v>1</v>
      </c>
      <c r="BE2096">
        <v>0.71431010928961747</v>
      </c>
      <c r="BF2096">
        <v>75</v>
      </c>
      <c r="BG2096">
        <v>74.615636820382491</v>
      </c>
      <c r="BH2096">
        <v>74.461652938446051</v>
      </c>
      <c r="BI2096">
        <v>86.728341773872188</v>
      </c>
      <c r="BJ2096">
        <v>75.05596908700636</v>
      </c>
      <c r="BK2096">
        <v>74.504688097907447</v>
      </c>
      <c r="BL2096">
        <v>73.490870613883061</v>
      </c>
      <c r="BM2096">
        <f ca="1"/>
        <v>72.74245714739196</v>
      </c>
      <c r="BN2096">
        <v>76.046996340159353</v>
      </c>
    </row>
    <row r="2097" spans="1:66" x14ac:dyDescent="0.25">
      <c r="A2097">
        <v>86</v>
      </c>
      <c r="B2097" t="b">
        <v>1</v>
      </c>
      <c r="BE2097">
        <v>0.71465163934426235</v>
      </c>
      <c r="BF2097">
        <v>75</v>
      </c>
      <c r="BG2097">
        <v>74.625209318602728</v>
      </c>
      <c r="BH2097">
        <v>74.472660065917466</v>
      </c>
      <c r="BI2097">
        <v>86.811146725963198</v>
      </c>
      <c r="BJ2097">
        <v>75.063832052384825</v>
      </c>
      <c r="BK2097">
        <v>74.515181048057926</v>
      </c>
      <c r="BL2097">
        <v>73.500175146485361</v>
      </c>
      <c r="BM2097">
        <f ca="1"/>
        <v>72.750376670082758</v>
      </c>
      <c r="BN2097">
        <v>76.0562860866644</v>
      </c>
    </row>
    <row r="2098" spans="1:66" x14ac:dyDescent="0.25">
      <c r="A2098">
        <v>83</v>
      </c>
      <c r="B2098" t="b">
        <v>1</v>
      </c>
      <c r="BE2098">
        <v>0.71499316939890711</v>
      </c>
      <c r="BF2098">
        <v>75</v>
      </c>
      <c r="BG2098">
        <v>74.634787275503683</v>
      </c>
      <c r="BH2098">
        <v>74.483675098657628</v>
      </c>
      <c r="BI2098">
        <v>86.894050845685172</v>
      </c>
      <c r="BJ2098">
        <v>75.071697748530624</v>
      </c>
      <c r="BK2098">
        <v>74.525680961750794</v>
      </c>
      <c r="BL2098">
        <v>73.509485248997919</v>
      </c>
      <c r="BM2098">
        <f ca="1"/>
        <v>72.758299175410272</v>
      </c>
      <c r="BN2098">
        <v>76.065577872805278</v>
      </c>
    </row>
    <row r="2099" spans="1:66" x14ac:dyDescent="0.25">
      <c r="A2099">
        <v>79.8</v>
      </c>
      <c r="B2099" t="b">
        <v>1</v>
      </c>
      <c r="BE2099">
        <v>0.71533469945355188</v>
      </c>
      <c r="BF2099">
        <v>75</v>
      </c>
      <c r="BG2099">
        <v>74.644370707012627</v>
      </c>
      <c r="BH2099">
        <v>74.49469805801381</v>
      </c>
      <c r="BI2099">
        <v>86.977054370850283</v>
      </c>
      <c r="BJ2099">
        <v>75.079566186052332</v>
      </c>
      <c r="BK2099">
        <v>74.536187858158328</v>
      </c>
      <c r="BL2099">
        <v>73.518800931435592</v>
      </c>
      <c r="BM2099">
        <f ca="1"/>
        <v>72.766224672801386</v>
      </c>
      <c r="BN2099">
        <v>76.074871706669484</v>
      </c>
    </row>
    <row r="2100" spans="1:66" x14ac:dyDescent="0.25">
      <c r="A2100">
        <v>79.400000000000006</v>
      </c>
      <c r="B2100" t="b">
        <v>1</v>
      </c>
      <c r="BE2100">
        <v>0.71567622950819676</v>
      </c>
      <c r="BF2100">
        <v>75</v>
      </c>
      <c r="BG2100">
        <v>74.653959629106325</v>
      </c>
      <c r="BH2100">
        <v>74.505728965403634</v>
      </c>
      <c r="BI2100">
        <v>87.060157540127179</v>
      </c>
      <c r="BJ2100">
        <v>75.087437375587527</v>
      </c>
      <c r="BK2100">
        <v>74.546701756514679</v>
      </c>
      <c r="BL2100">
        <v>73.528122203843225</v>
      </c>
      <c r="BM2100">
        <f ca="1"/>
        <v>72.774153171708988</v>
      </c>
      <c r="BN2100">
        <v>76.084167596363812</v>
      </c>
    </row>
    <row r="2101" spans="1:66" x14ac:dyDescent="0.25">
      <c r="A2101">
        <v>78.7</v>
      </c>
      <c r="B2101" t="b">
        <v>1</v>
      </c>
      <c r="BE2101">
        <v>0.71601775956284153</v>
      </c>
      <c r="BF2101">
        <v>75</v>
      </c>
      <c r="BG2101">
        <v>74.663554057811325</v>
      </c>
      <c r="BH2101">
        <v>74.516767842315261</v>
      </c>
      <c r="BI2101">
        <v>87.143360593044989</v>
      </c>
      <c r="BJ2101">
        <v>75.09531132780306</v>
      </c>
      <c r="BK2101">
        <v>74.557222676116126</v>
      </c>
      <c r="BL2101">
        <v>73.537449076295857</v>
      </c>
      <c r="BM2101">
        <f ca="1"/>
        <v>72.782084681612133</v>
      </c>
      <c r="BN2101">
        <v>76.0934655500145</v>
      </c>
    </row>
    <row r="2102" spans="1:66" x14ac:dyDescent="0.25">
      <c r="A2102">
        <v>78.2</v>
      </c>
      <c r="B2102" t="b">
        <v>1</v>
      </c>
      <c r="BE2102">
        <v>0.71635928961748629</v>
      </c>
      <c r="BF2102">
        <v>75</v>
      </c>
      <c r="BG2102">
        <v>74.673154009204097</v>
      </c>
      <c r="BH2102">
        <v>74.527814710307865</v>
      </c>
      <c r="BI2102">
        <v>87.226663769997685</v>
      </c>
      <c r="BJ2102">
        <v>75.103188053395101</v>
      </c>
      <c r="BK2102">
        <v>74.567750636321449</v>
      </c>
      <c r="BL2102">
        <v>73.546781558898871</v>
      </c>
      <c r="BM2102">
        <f ca="1"/>
        <v>72.790019212016162</v>
      </c>
      <c r="BN2102">
        <v>76.102765575767236</v>
      </c>
    </row>
    <row r="2103" spans="1:66" x14ac:dyDescent="0.25">
      <c r="A2103">
        <v>77.599999999999994</v>
      </c>
      <c r="B2103" t="b">
        <v>1</v>
      </c>
      <c r="BE2103">
        <v>0.71670081967213117</v>
      </c>
      <c r="BF2103">
        <v>75</v>
      </c>
      <c r="BG2103">
        <v>74.682759499411404</v>
      </c>
      <c r="BH2103">
        <v>74.538869591011789</v>
      </c>
      <c r="BI2103">
        <v>87.310067312248108</v>
      </c>
      <c r="BJ2103">
        <v>75.111067563089392</v>
      </c>
      <c r="BK2103">
        <v>74.578285656552239</v>
      </c>
      <c r="BL2103">
        <v>73.556119661788031</v>
      </c>
      <c r="BM2103">
        <f ca="1"/>
        <v>72.797956772452849</v>
      </c>
      <c r="BN2103">
        <v>76.112067681787352</v>
      </c>
    </row>
    <row r="2104" spans="1:66" x14ac:dyDescent="0.25">
      <c r="A2104">
        <v>77.099999999999994</v>
      </c>
      <c r="B2104" t="b">
        <v>1</v>
      </c>
      <c r="BE2104">
        <v>0.71704234972677594</v>
      </c>
      <c r="BF2104">
        <v>75</v>
      </c>
      <c r="BG2104">
        <v>74.692370544610441</v>
      </c>
      <c r="BH2104">
        <v>74.549932506129053</v>
      </c>
      <c r="BI2104">
        <v>87.393571461932112</v>
      </c>
      <c r="BJ2104">
        <v>75.118949867641305</v>
      </c>
      <c r="BK2104">
        <v>74.588827756293114</v>
      </c>
      <c r="BL2104">
        <v>73.565463395129669</v>
      </c>
      <c r="BM2104">
        <f ca="1"/>
        <v>72.805897372480487</v>
      </c>
      <c r="BN2104">
        <v>76.121371876259815</v>
      </c>
    </row>
    <row r="2105" spans="1:66" x14ac:dyDescent="0.25">
      <c r="A2105">
        <v>76.7</v>
      </c>
      <c r="B2105" t="b">
        <v>1</v>
      </c>
      <c r="BE2105">
        <v>0.71738387978142082</v>
      </c>
      <c r="BF2105">
        <v>75</v>
      </c>
      <c r="BG2105">
        <v>74.701987161029152</v>
      </c>
      <c r="BH2105">
        <v>74.561003477433616</v>
      </c>
      <c r="BI2105">
        <v>87.477176462062971</v>
      </c>
      <c r="BJ2105">
        <v>75.126834977835955</v>
      </c>
      <c r="BK2105">
        <v>74.59937695509214</v>
      </c>
      <c r="BL2105">
        <v>73.574812769120797</v>
      </c>
      <c r="BM2105">
        <f ca="1"/>
        <v>72.813841021683984</v>
      </c>
      <c r="BN2105">
        <v>76.130678167389448</v>
      </c>
    </row>
    <row r="2106" spans="1:66" x14ac:dyDescent="0.25">
      <c r="A2106">
        <v>76</v>
      </c>
      <c r="B2106" t="b">
        <v>1</v>
      </c>
      <c r="BE2106">
        <v>0.71772540983606559</v>
      </c>
      <c r="BF2106">
        <v>75</v>
      </c>
      <c r="BG2106">
        <v>74.711609364946412</v>
      </c>
      <c r="BH2106">
        <v>74.572082526771922</v>
      </c>
      <c r="BI2106">
        <v>87.560882556535404</v>
      </c>
      <c r="BJ2106">
        <v>75.134722904488541</v>
      </c>
      <c r="BK2106">
        <v>74.609933272561037</v>
      </c>
      <c r="BL2106">
        <v>73.584167793989266</v>
      </c>
      <c r="BM2106">
        <f ca="1"/>
        <v>72.821787729675123</v>
      </c>
      <c r="BN2106">
        <v>76.139986563400896</v>
      </c>
    </row>
    <row r="2107" spans="1:66" x14ac:dyDescent="0.25">
      <c r="A2107">
        <v>72.099999999999994</v>
      </c>
      <c r="B2107" t="b">
        <v>1</v>
      </c>
      <c r="BE2107">
        <v>0.71806693989071035</v>
      </c>
      <c r="BF2107">
        <v>75</v>
      </c>
      <c r="BG2107">
        <v>74.721237172692327</v>
      </c>
      <c r="BH2107">
        <v>74.583169676062781</v>
      </c>
      <c r="BI2107">
        <v>87.64468999012999</v>
      </c>
      <c r="BJ2107">
        <v>75.142613658444262</v>
      </c>
      <c r="BK2107">
        <v>74.620496728375514</v>
      </c>
      <c r="BL2107">
        <v>73.59352847999385</v>
      </c>
      <c r="BM2107">
        <f ca="1"/>
        <v>72.829737506092542</v>
      </c>
      <c r="BN2107">
        <v>76.149297072538786</v>
      </c>
    </row>
    <row r="2108" spans="1:66" x14ac:dyDescent="0.25">
      <c r="A2108">
        <v>71.8</v>
      </c>
      <c r="B2108" t="b">
        <v>1</v>
      </c>
      <c r="BE2108">
        <v>0.71840846994535523</v>
      </c>
      <c r="BF2108">
        <v>75</v>
      </c>
      <c r="BG2108">
        <v>74.730870600648458</v>
      </c>
      <c r="BH2108">
        <v>74.594264947298257</v>
      </c>
      <c r="BI2108">
        <v>87.728599008517463</v>
      </c>
      <c r="BJ2108">
        <v>75.150507250578656</v>
      </c>
      <c r="BK2108">
        <v>74.631067342275642</v>
      </c>
      <c r="BL2108">
        <v>73.602894837424415</v>
      </c>
      <c r="BM2108">
        <f ca="1"/>
        <v>72.837690360601968</v>
      </c>
      <c r="BN2108">
        <v>76.158609703067825</v>
      </c>
    </row>
    <row r="2109" spans="1:66" x14ac:dyDescent="0.25">
      <c r="A2109">
        <v>71.7</v>
      </c>
      <c r="B2109" t="b">
        <v>1</v>
      </c>
      <c r="BE2109">
        <v>0.71875</v>
      </c>
      <c r="BF2109">
        <v>75.099999999999994</v>
      </c>
      <c r="BG2109">
        <v>74.740509665248098</v>
      </c>
      <c r="BH2109">
        <v>74.605368362543658</v>
      </c>
      <c r="BI2109">
        <v>87.812609858262888</v>
      </c>
      <c r="BJ2109">
        <v>75.158403691797574</v>
      </c>
      <c r="BK2109">
        <v>74.641645134066096</v>
      </c>
      <c r="BL2109">
        <v>73.612266876602035</v>
      </c>
      <c r="BM2109">
        <f ca="1"/>
        <v>72.84564630289627</v>
      </c>
      <c r="BN2109">
        <v>76.167924463272897</v>
      </c>
    </row>
    <row r="2110" spans="1:66" x14ac:dyDescent="0.25">
      <c r="A2110">
        <v>79</v>
      </c>
      <c r="B2110" t="b">
        <v>1</v>
      </c>
      <c r="BE2110">
        <v>0.71909153005464477</v>
      </c>
      <c r="BF2110">
        <v>75.099999999999994</v>
      </c>
      <c r="BG2110">
        <v>74.75015438297649</v>
      </c>
      <c r="BH2110">
        <v>74.616479943938188</v>
      </c>
      <c r="BI2110">
        <v>87.896722786830182</v>
      </c>
      <c r="BJ2110">
        <v>75.166302993037547</v>
      </c>
      <c r="BK2110">
        <v>74.652230123616462</v>
      </c>
      <c r="BL2110">
        <v>73.621644607879119</v>
      </c>
      <c r="BM2110">
        <f ca="1"/>
        <v>72.853605342695616</v>
      </c>
      <c r="BN2110">
        <v>76.177241361459153</v>
      </c>
    </row>
    <row r="2111" spans="1:66" x14ac:dyDescent="0.25">
      <c r="A2111">
        <v>77</v>
      </c>
      <c r="B2111" t="b">
        <v>1</v>
      </c>
      <c r="BE2111">
        <v>0.71943306010928965</v>
      </c>
      <c r="BF2111">
        <v>75.099999999999994</v>
      </c>
      <c r="BG2111">
        <v>74.75980477037109</v>
      </c>
      <c r="BH2111">
        <v>74.62759971369502</v>
      </c>
      <c r="BI2111">
        <v>87.98093804258643</v>
      </c>
      <c r="BJ2111">
        <v>75.174205165265761</v>
      </c>
      <c r="BK2111">
        <v>74.66282233086163</v>
      </c>
      <c r="BL2111">
        <v>73.631028041639553</v>
      </c>
      <c r="BM2111">
        <f ca="1"/>
        <v>72.861567489747657</v>
      </c>
      <c r="BN2111">
        <v>76.186560405952065</v>
      </c>
    </row>
    <row r="2112" spans="1:66" x14ac:dyDescent="0.25">
      <c r="A2112">
        <v>68.8</v>
      </c>
      <c r="B2112" t="b">
        <v>1</v>
      </c>
      <c r="BE2112">
        <v>0.71977459016393441</v>
      </c>
      <c r="BF2112">
        <v>75.099999999999994</v>
      </c>
      <c r="BG2112">
        <v>74.769460844021836</v>
      </c>
      <c r="BH2112">
        <v>74.638727694101703</v>
      </c>
      <c r="BI2112">
        <v>88.065255874806198</v>
      </c>
      <c r="BJ2112">
        <v>75.182110219480265</v>
      </c>
      <c r="BK2112">
        <v>74.673421775802041</v>
      </c>
      <c r="BL2112">
        <v>73.640417188298855</v>
      </c>
      <c r="BM2112">
        <f ca="1"/>
        <v>72.869532753827556</v>
      </c>
      <c r="BN2112">
        <v>76.195881605097597</v>
      </c>
    </row>
    <row r="2113" spans="1:66" x14ac:dyDescent="0.25">
      <c r="A2113">
        <v>69</v>
      </c>
      <c r="B2113" t="b">
        <v>1</v>
      </c>
      <c r="BE2113">
        <v>0.72011612021857918</v>
      </c>
      <c r="BF2113">
        <v>75.099999999999994</v>
      </c>
      <c r="BG2113">
        <v>74.7791226205714</v>
      </c>
      <c r="BH2113">
        <v>74.649863907520825</v>
      </c>
      <c r="BI2113">
        <v>88.1496765336761</v>
      </c>
      <c r="BJ2113">
        <v>75.190018166710161</v>
      </c>
      <c r="BK2113">
        <v>74.684028478504018</v>
      </c>
      <c r="BL2113">
        <v>73.649812058304249</v>
      </c>
      <c r="BM2113">
        <f ca="1"/>
        <v>72.877501144738218</v>
      </c>
      <c r="BN2113">
        <v>76.205204967262276</v>
      </c>
    </row>
    <row r="2114" spans="1:66" x14ac:dyDescent="0.25">
      <c r="A2114">
        <v>68.900000000000006</v>
      </c>
      <c r="B2114" t="b">
        <v>1</v>
      </c>
      <c r="BE2114">
        <v>0.72045765027322406</v>
      </c>
      <c r="BF2114">
        <v>75.099999999999994</v>
      </c>
      <c r="BG2114">
        <v>74.788790116715433</v>
      </c>
      <c r="BH2114">
        <v>74.661008376389901</v>
      </c>
      <c r="BI2114">
        <v>88.234200270299183</v>
      </c>
      <c r="BJ2114">
        <v>75.197929018015742</v>
      </c>
      <c r="BK2114">
        <v>74.694642459100123</v>
      </c>
      <c r="BL2114">
        <v>73.659212662134863</v>
      </c>
      <c r="BM2114">
        <f ca="1"/>
        <v>72.885472672310343</v>
      </c>
      <c r="BN2114">
        <v>76.214530500833263</v>
      </c>
    </row>
    <row r="2115" spans="1:66" x14ac:dyDescent="0.25">
      <c r="A2115">
        <v>68.3</v>
      </c>
      <c r="B2115" t="b">
        <v>1</v>
      </c>
      <c r="BE2115">
        <v>0.72079918032786883</v>
      </c>
      <c r="BF2115">
        <v>75.099999999999994</v>
      </c>
      <c r="BG2115">
        <v>74.798463349202834</v>
      </c>
      <c r="BH2115">
        <v>74.672161123222281</v>
      </c>
      <c r="BI2115">
        <v>88.318827336699329</v>
      </c>
      <c r="BJ2115">
        <v>75.205842784488638</v>
      </c>
      <c r="BK2115">
        <v>74.705263737789451</v>
      </c>
      <c r="BL2115">
        <v>73.668619010301839</v>
      </c>
      <c r="BM2115">
        <f ca="1"/>
        <v>72.893447346402638</v>
      </c>
      <c r="BN2115">
        <v>76.223858214218495</v>
      </c>
    </row>
    <row r="2116" spans="1:66" x14ac:dyDescent="0.25">
      <c r="A2116">
        <v>68</v>
      </c>
      <c r="B2116" t="b">
        <v>1</v>
      </c>
      <c r="BE2116">
        <v>0.72114071038251371</v>
      </c>
      <c r="BF2116">
        <v>75.099999999999994</v>
      </c>
      <c r="BG2116">
        <v>74.808142334836035</v>
      </c>
      <c r="BH2116">
        <v>74.683322170606942</v>
      </c>
      <c r="BI2116">
        <v>88.403557985825969</v>
      </c>
      <c r="BJ2116">
        <v>75.213759477251983</v>
      </c>
      <c r="BK2116">
        <v>74.715892334837946</v>
      </c>
      <c r="BL2116">
        <v>73.678031113348482</v>
      </c>
      <c r="BM2116">
        <f ca="1"/>
        <v>72.901425176901881</v>
      </c>
      <c r="BN2116">
        <v>76.233188115846772</v>
      </c>
    </row>
    <row r="2117" spans="1:66" x14ac:dyDescent="0.25">
      <c r="A2117">
        <v>67.3</v>
      </c>
      <c r="B2117" t="b">
        <v>1</v>
      </c>
      <c r="BE2117">
        <v>0.72148224043715847</v>
      </c>
      <c r="BF2117">
        <v>75.099999999999994</v>
      </c>
      <c r="BG2117">
        <v>74.817827090471212</v>
      </c>
      <c r="BH2117">
        <v>74.694491541209445</v>
      </c>
      <c r="BI2117">
        <v>88.488392471558356</v>
      </c>
      <c r="BJ2117">
        <v>75.22167910746056</v>
      </c>
      <c r="BK2117">
        <v>74.726528270578768</v>
      </c>
      <c r="BL2117">
        <v>73.68744898185038</v>
      </c>
      <c r="BM2117">
        <f ca="1"/>
        <v>72.909406173723099</v>
      </c>
      <c r="BN2117">
        <v>76.242520214167811</v>
      </c>
    </row>
    <row r="2118" spans="1:66" x14ac:dyDescent="0.25">
      <c r="A2118">
        <v>68</v>
      </c>
      <c r="B2118" t="b">
        <v>1</v>
      </c>
      <c r="BE2118">
        <v>0.72182377049180324</v>
      </c>
      <c r="BF2118">
        <v>75.099999999999994</v>
      </c>
      <c r="BG2118">
        <v>74.827517633018587</v>
      </c>
      <c r="BH2118">
        <v>74.705669257771689</v>
      </c>
      <c r="BI2118">
        <v>88.573331048710401</v>
      </c>
      <c r="BJ2118">
        <v>75.229601686300995</v>
      </c>
      <c r="BK2118">
        <v>74.737171565412567</v>
      </c>
      <c r="BL2118">
        <v>73.696872626415541</v>
      </c>
      <c r="BM2118">
        <f ca="1"/>
        <v>72.917390346809668</v>
      </c>
      <c r="BN2118">
        <v>76.251854517652419</v>
      </c>
    </row>
    <row r="2119" spans="1:66" x14ac:dyDescent="0.25">
      <c r="A2119">
        <v>67.599999999999994</v>
      </c>
      <c r="B2119" t="b">
        <v>1</v>
      </c>
      <c r="BE2119">
        <v>0.72216530054644812</v>
      </c>
      <c r="BF2119">
        <v>75.2</v>
      </c>
      <c r="BG2119">
        <v>74.837213979442708</v>
      </c>
      <c r="BH2119">
        <v>74.716855343112925</v>
      </c>
      <c r="BI2119">
        <v>88.658373973035069</v>
      </c>
      <c r="BJ2119">
        <v>75.237527224991851</v>
      </c>
      <c r="BK2119">
        <v>74.747822239807874</v>
      </c>
      <c r="BL2119">
        <v>73.706302057684553</v>
      </c>
      <c r="BM2119">
        <f ca="1"/>
        <v>72.925377706133517</v>
      </c>
      <c r="BN2119">
        <v>76.261191034792589</v>
      </c>
    </row>
    <row r="2120" spans="1:66" x14ac:dyDescent="0.25">
      <c r="A2120">
        <v>67.5</v>
      </c>
      <c r="B2120" t="b">
        <v>1</v>
      </c>
      <c r="BE2120">
        <v>0.72250683060109289</v>
      </c>
      <c r="BF2120">
        <v>75.2</v>
      </c>
      <c r="BG2120">
        <v>74.846916146762652</v>
      </c>
      <c r="BH2120">
        <v>74.728049820129669</v>
      </c>
      <c r="BI2120">
        <v>88.743521501229026</v>
      </c>
      <c r="BJ2120">
        <v>75.245455734783917</v>
      </c>
      <c r="BK2120">
        <v>74.758480314301408</v>
      </c>
      <c r="BL2120">
        <v>73.715737286330722</v>
      </c>
      <c r="BM2120">
        <f ca="1"/>
        <v>72.933368261695179</v>
      </c>
      <c r="BN2120">
        <v>76.270529774101519</v>
      </c>
    </row>
    <row r="2121" spans="1:66" x14ac:dyDescent="0.25">
      <c r="A2121">
        <v>67.599999999999994</v>
      </c>
      <c r="B2121" t="b">
        <v>1</v>
      </c>
      <c r="BE2121">
        <v>0.72284836065573765</v>
      </c>
      <c r="BF2121">
        <v>75.2</v>
      </c>
      <c r="BG2121">
        <v>74.856624152052376</v>
      </c>
      <c r="BH2121">
        <v>74.73925271179624</v>
      </c>
      <c r="BI2121">
        <v>88.828773890937399</v>
      </c>
      <c r="BJ2121">
        <v>75.2533872269602</v>
      </c>
      <c r="BK2121">
        <v>74.769145809498383</v>
      </c>
      <c r="BL2121">
        <v>73.725178323060192</v>
      </c>
      <c r="BM2121">
        <f ca="1"/>
        <v>72.941362023523993</v>
      </c>
      <c r="BN2121">
        <v>76.279870744113794</v>
      </c>
    </row>
    <row r="2122" spans="1:66" x14ac:dyDescent="0.25">
      <c r="A2122">
        <v>67.099999999999994</v>
      </c>
      <c r="B2122" t="b">
        <v>1</v>
      </c>
      <c r="BE2122">
        <v>0.72318989071038253</v>
      </c>
      <c r="BF2122">
        <v>75.2</v>
      </c>
      <c r="BG2122">
        <v>74.866338012440934</v>
      </c>
      <c r="BH2122">
        <v>74.750464041165245</v>
      </c>
      <c r="BI2122">
        <v>88.914131400758379</v>
      </c>
      <c r="BJ2122">
        <v>75.261321712836235</v>
      </c>
      <c r="BK2122">
        <v>74.779818746072877</v>
      </c>
      <c r="BL2122">
        <v>73.73462517861212</v>
      </c>
      <c r="BM2122">
        <f ca="1"/>
        <v>72.949359001678218</v>
      </c>
      <c r="BN2122">
        <v>76.289213953385513</v>
      </c>
    </row>
    <row r="2123" spans="1:66" x14ac:dyDescent="0.25">
      <c r="A2123">
        <v>75</v>
      </c>
      <c r="B2123" t="b">
        <v>1</v>
      </c>
      <c r="BE2123">
        <v>0.7235314207650273</v>
      </c>
      <c r="BF2123">
        <v>75.2</v>
      </c>
      <c r="BG2123">
        <v>74.876057745112746</v>
      </c>
      <c r="BH2123">
        <v>74.761683831367719</v>
      </c>
      <c r="BI2123">
        <v>88.999594290247828</v>
      </c>
      <c r="BJ2123">
        <v>75.269259203760214</v>
      </c>
      <c r="BK2123">
        <v>74.790499144768191</v>
      </c>
      <c r="BL2123">
        <v>73.744077863758761</v>
      </c>
      <c r="BM2123">
        <f ca="1"/>
        <v>72.957359206245158</v>
      </c>
      <c r="BN2123">
        <v>76.298559410494278</v>
      </c>
    </row>
    <row r="2124" spans="1:66" x14ac:dyDescent="0.25">
      <c r="A2124">
        <v>74.8</v>
      </c>
      <c r="B2124" t="b">
        <v>1</v>
      </c>
      <c r="BE2124">
        <v>0.72387295081967218</v>
      </c>
      <c r="BF2124">
        <v>75.2</v>
      </c>
      <c r="BG2124">
        <v>74.885783367307909</v>
      </c>
      <c r="BH2124">
        <v>74.772912105613841</v>
      </c>
      <c r="BI2124">
        <v>89.085162819924264</v>
      </c>
      <c r="BJ2124">
        <v>75.277199711113042</v>
      </c>
      <c r="BK2124">
        <v>74.801187026397145</v>
      </c>
      <c r="BL2124">
        <v>73.753536389305694</v>
      </c>
      <c r="BM2124">
        <f ca="1"/>
        <v>72.965362647341365</v>
      </c>
      <c r="BN2124">
        <v>76.307907124039417</v>
      </c>
    </row>
    <row r="2125" spans="1:66" x14ac:dyDescent="0.25">
      <c r="A2125">
        <v>74.599999999999994</v>
      </c>
      <c r="B2125" t="b">
        <v>1</v>
      </c>
      <c r="BE2125">
        <v>0.72421448087431695</v>
      </c>
      <c r="BF2125">
        <v>75.2</v>
      </c>
      <c r="BG2125">
        <v>74.895514896322439</v>
      </c>
      <c r="BH2125">
        <v>74.78414888719287</v>
      </c>
      <c r="BI2125">
        <v>89.170837251273326</v>
      </c>
      <c r="BJ2125">
        <v>75.285143246308664</v>
      </c>
      <c r="BK2125">
        <v>74.811882411842447</v>
      </c>
      <c r="BL2125">
        <v>73.763000766091864</v>
      </c>
      <c r="BM2125">
        <f ca="1"/>
        <v>72.973369335112665</v>
      </c>
      <c r="BN2125">
        <v>76.317257102642031</v>
      </c>
    </row>
    <row r="2126" spans="1:66" x14ac:dyDescent="0.25">
      <c r="A2126">
        <v>74.400000000000006</v>
      </c>
      <c r="B2126" t="b">
        <v>1</v>
      </c>
      <c r="BE2126">
        <v>0.72455601092896171</v>
      </c>
      <c r="BF2126">
        <v>75.2</v>
      </c>
      <c r="BG2126">
        <v>74.905252349508572</v>
      </c>
      <c r="BH2126">
        <v>74.795394199474188</v>
      </c>
      <c r="BI2126">
        <v>89.256617846752832</v>
      </c>
      <c r="BJ2126">
        <v>75.293089820794194</v>
      </c>
      <c r="BK2126">
        <v>74.822585322057023</v>
      </c>
      <c r="BL2126">
        <v>73.772471004989853</v>
      </c>
      <c r="BM2126">
        <f ca="1"/>
        <v>72.981379279734455</v>
      </c>
      <c r="BN2126">
        <v>76.326609354945077</v>
      </c>
    </row>
    <row r="2127" spans="1:66" x14ac:dyDescent="0.25">
      <c r="A2127">
        <v>74.3</v>
      </c>
      <c r="B2127" t="b">
        <v>1</v>
      </c>
      <c r="BE2127">
        <v>0.72489754098360659</v>
      </c>
      <c r="BF2127">
        <v>75.2</v>
      </c>
      <c r="BG2127">
        <v>74.914995744275046</v>
      </c>
      <c r="BH2127">
        <v>74.806648065906913</v>
      </c>
      <c r="BI2127">
        <v>89.342504869797452</v>
      </c>
      <c r="BJ2127">
        <v>75.301039446049955</v>
      </c>
      <c r="BK2127">
        <v>74.833295778064397</v>
      </c>
      <c r="BL2127">
        <v>73.781947116905911</v>
      </c>
      <c r="BM2127">
        <f ca="1"/>
        <v>72.989392491411692</v>
      </c>
      <c r="BN2127">
        <v>76.335963889613566</v>
      </c>
    </row>
    <row r="2128" spans="1:66" x14ac:dyDescent="0.25">
      <c r="A2128">
        <v>73.400000000000006</v>
      </c>
      <c r="B2128" t="b">
        <v>1</v>
      </c>
      <c r="BE2128">
        <v>0.72523907103825136</v>
      </c>
      <c r="BF2128">
        <v>75.2</v>
      </c>
      <c r="BG2128">
        <v>74.924745098087314</v>
      </c>
      <c r="BH2128">
        <v>74.817910510021065</v>
      </c>
      <c r="BI2128">
        <v>89.428498584823558</v>
      </c>
      <c r="BJ2128">
        <v>75.308992133589783</v>
      </c>
      <c r="BK2128">
        <v>74.844013800958976</v>
      </c>
      <c r="BL2128">
        <v>73.791429112780136</v>
      </c>
      <c r="BM2128">
        <f ca="1"/>
        <v>72.99740898037912</v>
      </c>
      <c r="BN2128">
        <v>76.345320715334552</v>
      </c>
    </row>
    <row r="2129" spans="1:66" x14ac:dyDescent="0.25">
      <c r="A2129">
        <v>73.099999999999994</v>
      </c>
      <c r="B2129" t="b">
        <v>1</v>
      </c>
      <c r="BE2129">
        <v>0.72558060109289613</v>
      </c>
      <c r="BF2129">
        <v>75.2</v>
      </c>
      <c r="BG2129">
        <v>74.934500428467956</v>
      </c>
      <c r="BH2129">
        <v>74.829181555427368</v>
      </c>
      <c r="BI2129">
        <v>89.514599257234238</v>
      </c>
      <c r="BJ2129">
        <v>75.316947894961231</v>
      </c>
      <c r="BK2129">
        <v>74.854739411906507</v>
      </c>
      <c r="BL2129">
        <v>73.800917003586676</v>
      </c>
      <c r="BM2129">
        <f ca="1"/>
        <v>73.005428756901466</v>
      </c>
      <c r="BN2129">
        <v>76.35467984081734</v>
      </c>
    </row>
    <row r="2130" spans="1:66" x14ac:dyDescent="0.25">
      <c r="A2130">
        <v>73.099999999999994</v>
      </c>
      <c r="B2130" t="b">
        <v>1</v>
      </c>
      <c r="BE2130">
        <v>0.72592213114754101</v>
      </c>
      <c r="BF2130">
        <v>75.2</v>
      </c>
      <c r="BG2130">
        <v>74.944261752996837</v>
      </c>
      <c r="BH2130">
        <v>74.840461225817933</v>
      </c>
      <c r="BI2130">
        <v>89.600807153424086</v>
      </c>
      <c r="BJ2130">
        <v>75.324906741745579</v>
      </c>
      <c r="BK2130">
        <v>74.865472632144332</v>
      </c>
      <c r="BL2130">
        <v>73.810410800333827</v>
      </c>
      <c r="BM2130">
        <f ca="1"/>
        <v>73.013451831273443</v>
      </c>
      <c r="BN2130">
        <v>76.36404127479355</v>
      </c>
    </row>
    <row r="2131" spans="1:66" x14ac:dyDescent="0.25">
      <c r="A2131">
        <v>72.900000000000006</v>
      </c>
      <c r="B2131" t="b">
        <v>1</v>
      </c>
      <c r="BE2131">
        <v>0.72626366120218577</v>
      </c>
      <c r="BF2131">
        <v>75.2</v>
      </c>
      <c r="BG2131">
        <v>74.954029089311433</v>
      </c>
      <c r="BH2131">
        <v>74.851749544966708</v>
      </c>
      <c r="BI2131">
        <v>89.687122540784117</v>
      </c>
      <c r="BJ2131">
        <v>75.332868685558111</v>
      </c>
      <c r="BK2131">
        <v>74.876213482981768</v>
      </c>
      <c r="BL2131">
        <v>73.819910514064134</v>
      </c>
      <c r="BM2131">
        <f ca="1"/>
        <v>73.021478213820004</v>
      </c>
      <c r="BN2131">
        <v>76.373405026017181</v>
      </c>
    </row>
    <row r="2132" spans="1:66" x14ac:dyDescent="0.25">
      <c r="A2132">
        <v>72.5</v>
      </c>
      <c r="B2132" t="b">
        <v>1</v>
      </c>
      <c r="BE2132">
        <v>0.72660519125683065</v>
      </c>
      <c r="BF2132">
        <v>75.2</v>
      </c>
      <c r="BG2132">
        <v>74.963802455107185</v>
      </c>
      <c r="BH2132">
        <v>74.863046536729627</v>
      </c>
      <c r="BI2132">
        <v>89.773545687706928</v>
      </c>
      <c r="BJ2132">
        <v>75.34083373804836</v>
      </c>
      <c r="BK2132">
        <v>74.886961985800497</v>
      </c>
      <c r="BL2132">
        <v>73.829416155854673</v>
      </c>
      <c r="BM2132">
        <f ca="1"/>
        <v>73.029507914896485</v>
      </c>
      <c r="BN2132">
        <v>76.382771103264844</v>
      </c>
    </row>
    <row r="2133" spans="1:66" x14ac:dyDescent="0.25">
      <c r="A2133">
        <v>71.900000000000006</v>
      </c>
      <c r="B2133" t="b">
        <v>1</v>
      </c>
      <c r="BE2133">
        <v>0.72694672131147542</v>
      </c>
      <c r="BF2133">
        <v>75.2</v>
      </c>
      <c r="BG2133">
        <v>74.973581868137657</v>
      </c>
      <c r="BH2133">
        <v>74.874352225045413</v>
      </c>
      <c r="BI2133">
        <v>89.860076863591487</v>
      </c>
      <c r="BJ2133">
        <v>75.348801910900079</v>
      </c>
      <c r="BK2133">
        <v>74.897718162054886</v>
      </c>
      <c r="BL2133">
        <v>73.838927736817084</v>
      </c>
      <c r="BM2133">
        <f ca="1"/>
        <v>73.037540944888676</v>
      </c>
      <c r="BN2133">
        <v>76.392139515335714</v>
      </c>
    </row>
    <row r="2134" spans="1:66" x14ac:dyDescent="0.25">
      <c r="A2134">
        <v>71.7</v>
      </c>
      <c r="B2134" t="b">
        <v>1</v>
      </c>
      <c r="BE2134">
        <v>0.72728825136612019</v>
      </c>
      <c r="BF2134">
        <v>75.3</v>
      </c>
      <c r="BG2134">
        <v>74.983367346214962</v>
      </c>
      <c r="BH2134">
        <v>74.885666633935571</v>
      </c>
      <c r="BI2134">
        <v>89.946716338848333</v>
      </c>
      <c r="BJ2134">
        <v>75.356773215831595</v>
      </c>
      <c r="BK2134">
        <v>74.908482033272421</v>
      </c>
      <c r="BL2134">
        <v>73.848445268097763</v>
      </c>
      <c r="BM2134">
        <f ca="1"/>
        <v>73.045577314213048</v>
      </c>
      <c r="BN2134">
        <v>76.401510271051777</v>
      </c>
    </row>
    <row r="2135" spans="1:66" x14ac:dyDescent="0.25">
      <c r="A2135">
        <v>71.099999999999994</v>
      </c>
      <c r="B2135" t="b">
        <v>1</v>
      </c>
      <c r="BE2135">
        <v>0.72762978142076506</v>
      </c>
      <c r="BF2135">
        <v>75.3</v>
      </c>
      <c r="BG2135">
        <v>74.993158907209974</v>
      </c>
      <c r="BH2135">
        <v>74.896989787505049</v>
      </c>
      <c r="BI2135">
        <v>90.033464384904605</v>
      </c>
      <c r="BJ2135">
        <v>75.364747664595953</v>
      </c>
      <c r="BK2135">
        <v>74.919253621053954</v>
      </c>
      <c r="BL2135">
        <v>73.857968760878009</v>
      </c>
      <c r="BM2135">
        <f ca="1"/>
        <v>73.053617033316883</v>
      </c>
      <c r="BN2135">
        <v>76.410883379257868</v>
      </c>
    </row>
    <row r="2136" spans="1:66" x14ac:dyDescent="0.25">
      <c r="A2136">
        <v>77</v>
      </c>
      <c r="B2136" t="b">
        <v>1</v>
      </c>
      <c r="BE2136">
        <v>0.72797131147540983</v>
      </c>
      <c r="BF2136">
        <v>75.3</v>
      </c>
      <c r="BG2136">
        <v>75.002956569052614</v>
      </c>
      <c r="BH2136">
        <v>74.908321709942726</v>
      </c>
      <c r="BI2136">
        <v>90.120321274209033</v>
      </c>
      <c r="BJ2136">
        <v>75.372725268981014</v>
      </c>
      <c r="BK2136">
        <v>74.930032947074181</v>
      </c>
      <c r="BL2136">
        <v>73.867498226374224</v>
      </c>
      <c r="BM2136">
        <f ca="1"/>
        <v>73.061660112678439</v>
      </c>
      <c r="BN2136">
        <v>76.420258848821803</v>
      </c>
    </row>
    <row r="2137" spans="1:66" x14ac:dyDescent="0.25">
      <c r="A2137">
        <v>78</v>
      </c>
      <c r="B2137" t="b">
        <v>1</v>
      </c>
      <c r="BE2137">
        <v>0.7283128415300546</v>
      </c>
      <c r="BF2137">
        <v>75.3</v>
      </c>
      <c r="BG2137">
        <v>75.012760349732218</v>
      </c>
      <c r="BH2137">
        <v>74.919662425521494</v>
      </c>
      <c r="BI2137">
        <v>90.207287280237267</v>
      </c>
      <c r="BJ2137">
        <v>75.380706040809713</v>
      </c>
      <c r="BK2137">
        <v>74.940820033081948</v>
      </c>
      <c r="BL2137">
        <v>73.877033675837978</v>
      </c>
      <c r="BM2137">
        <f ca="1"/>
        <v>73.069706562807028</v>
      </c>
      <c r="BN2137">
        <v>76.429636688634474</v>
      </c>
    </row>
    <row r="2138" spans="1:66" x14ac:dyDescent="0.25">
      <c r="A2138">
        <v>77</v>
      </c>
      <c r="B2138" t="b">
        <v>1</v>
      </c>
      <c r="BE2138">
        <v>0.72865437158469948</v>
      </c>
      <c r="BF2138">
        <v>75.3</v>
      </c>
      <c r="BG2138">
        <v>75.022570267297766</v>
      </c>
      <c r="BH2138">
        <v>74.931011958599143</v>
      </c>
      <c r="BI2138">
        <v>90.294362677496878</v>
      </c>
      <c r="BJ2138">
        <v>75.388689991940225</v>
      </c>
      <c r="BK2138">
        <v>74.95161490090068</v>
      </c>
      <c r="BL2138">
        <v>73.88657512055623</v>
      </c>
      <c r="BM2138">
        <f ca="1"/>
        <v>73.077756394243252</v>
      </c>
      <c r="BN2138">
        <v>76.439016907610011</v>
      </c>
    </row>
    <row r="2139" spans="1:66" x14ac:dyDescent="0.25">
      <c r="A2139">
        <v>75</v>
      </c>
      <c r="B2139" t="b">
        <v>1</v>
      </c>
      <c r="BE2139">
        <v>0.72899590163934425</v>
      </c>
      <c r="BF2139">
        <v>75.3</v>
      </c>
      <c r="BG2139">
        <v>75.03238633985822</v>
      </c>
      <c r="BH2139">
        <v>74.942370333618285</v>
      </c>
      <c r="BI2139">
        <v>90.381547741532643</v>
      </c>
      <c r="BJ2139">
        <v>75.396677134266142</v>
      </c>
      <c r="BK2139">
        <v>74.962417572428649</v>
      </c>
      <c r="BL2139">
        <v>73.896122571851492</v>
      </c>
      <c r="BM2139">
        <f ca="1"/>
        <v>73.085809617559121</v>
      </c>
      <c r="BN2139">
        <v>76.448399514685804</v>
      </c>
    </row>
    <row r="2140" spans="1:66" x14ac:dyDescent="0.25">
      <c r="A2140">
        <v>73</v>
      </c>
      <c r="B2140" t="b">
        <v>1</v>
      </c>
      <c r="BE2140">
        <v>0.72933743169398912</v>
      </c>
      <c r="BF2140">
        <v>75.3</v>
      </c>
      <c r="BG2140">
        <v>75.04220858558277</v>
      </c>
      <c r="BH2140">
        <v>74.953737575107212</v>
      </c>
      <c r="BI2140">
        <v>90.468842748931763</v>
      </c>
      <c r="BJ2140">
        <v>75.404667479716579</v>
      </c>
      <c r="BK2140">
        <v>74.973228069639475</v>
      </c>
      <c r="BL2140">
        <v>73.905676041081904</v>
      </c>
      <c r="BM2140">
        <f ca="1"/>
        <v>73.093866243358221</v>
      </c>
      <c r="BN2140">
        <v>76.457784518822734</v>
      </c>
    </row>
    <row r="2141" spans="1:66" x14ac:dyDescent="0.25">
      <c r="A2141">
        <v>70</v>
      </c>
      <c r="B2141" t="b">
        <v>1</v>
      </c>
      <c r="BE2141">
        <v>0.72967896174863389</v>
      </c>
      <c r="BF2141">
        <v>75.3</v>
      </c>
      <c r="BG2141">
        <v>75.052037022701242</v>
      </c>
      <c r="BH2141">
        <v>74.965113707680132</v>
      </c>
      <c r="BI2141">
        <v>90.556247977329065</v>
      </c>
      <c r="BJ2141">
        <v>75.412661040256523</v>
      </c>
      <c r="BK2141">
        <v>74.984046414582409</v>
      </c>
      <c r="BL2141">
        <v>73.9152355396415</v>
      </c>
      <c r="BM2141">
        <f ca="1"/>
        <v>73.101926282275841</v>
      </c>
      <c r="BN2141">
        <v>76.46717192900519</v>
      </c>
    </row>
    <row r="2142" spans="1:66" x14ac:dyDescent="0.25">
      <c r="A2142">
        <v>69.599999999999994</v>
      </c>
      <c r="B2142" t="b">
        <v>1</v>
      </c>
      <c r="BE2142">
        <v>0.73002049180327866</v>
      </c>
      <c r="BF2142">
        <v>75.3</v>
      </c>
      <c r="BG2142">
        <v>75.061871669504299</v>
      </c>
      <c r="BH2142">
        <v>74.976498756037529</v>
      </c>
      <c r="BI2142">
        <v>90.643763705412411</v>
      </c>
      <c r="BJ2142">
        <v>75.420657827886828</v>
      </c>
      <c r="BK2142">
        <v>74.994872629382797</v>
      </c>
      <c r="BL2142">
        <v>73.924801078960286</v>
      </c>
      <c r="BM2142">
        <f ca="1"/>
        <v>73.10998974497916</v>
      </c>
      <c r="BN2142">
        <v>76.476561754241231</v>
      </c>
    </row>
    <row r="2143" spans="1:66" x14ac:dyDescent="0.25">
      <c r="A2143">
        <v>69.400000000000006</v>
      </c>
      <c r="B2143" t="b">
        <v>1</v>
      </c>
      <c r="BE2143">
        <v>0.73036202185792354</v>
      </c>
      <c r="BF2143">
        <v>75.3</v>
      </c>
      <c r="BG2143">
        <v>75.071712544343796</v>
      </c>
      <c r="BH2143">
        <v>74.987892744966842</v>
      </c>
      <c r="BI2143">
        <v>90.731390212927977</v>
      </c>
      <c r="BJ2143">
        <v>75.428657854644584</v>
      </c>
      <c r="BK2143">
        <v>75.005706736242374</v>
      </c>
      <c r="BL2143">
        <v>73.93437267050443</v>
      </c>
      <c r="BM2143">
        <f ca="1"/>
        <v>73.118056642167389</v>
      </c>
      <c r="BN2143">
        <v>76.485954003562696</v>
      </c>
    </row>
    <row r="2144" spans="1:66" x14ac:dyDescent="0.25">
      <c r="A2144">
        <v>68.400000000000006</v>
      </c>
      <c r="B2144" t="b">
        <v>1</v>
      </c>
      <c r="BE2144">
        <v>0.73070355191256831</v>
      </c>
      <c r="BF2144">
        <v>75.3</v>
      </c>
      <c r="BG2144">
        <v>75.081559665633094</v>
      </c>
      <c r="BH2144">
        <v>74.999295699342639</v>
      </c>
      <c r="BI2144">
        <v>90.819127780685562</v>
      </c>
      <c r="BJ2144">
        <v>75.436661132603135</v>
      </c>
      <c r="BK2144">
        <v>75.016548757439722</v>
      </c>
      <c r="BL2144">
        <v>73.943950325776441</v>
      </c>
      <c r="BM2144">
        <f ca="1"/>
        <v>73.126126984571926</v>
      </c>
      <c r="BN2144">
        <v>76.495348686025324</v>
      </c>
    </row>
    <row r="2145" spans="1:66" x14ac:dyDescent="0.25">
      <c r="A2145">
        <v>68.2</v>
      </c>
      <c r="B2145" t="b">
        <v>1</v>
      </c>
      <c r="BE2145">
        <v>0.73104508196721307</v>
      </c>
      <c r="BF2145">
        <v>75.3</v>
      </c>
      <c r="BG2145">
        <v>75.091413051847326</v>
      </c>
      <c r="BH2145">
        <v>75.01070764412718</v>
      </c>
      <c r="BI2145">
        <v>90.906976690564065</v>
      </c>
      <c r="BJ2145">
        <v>75.444667673872388</v>
      </c>
      <c r="BK2145">
        <v>75.027398715330591</v>
      </c>
      <c r="BL2145">
        <v>73.953534056315291</v>
      </c>
      <c r="BM2145">
        <f ca="1"/>
        <v>73.134200782956526</v>
      </c>
      <c r="BN2145">
        <v>76.504745810708826</v>
      </c>
    </row>
    <row r="2146" spans="1:66" x14ac:dyDescent="0.25">
      <c r="A2146">
        <v>67.5</v>
      </c>
      <c r="B2146" t="b">
        <v>1</v>
      </c>
      <c r="BE2146">
        <v>0.73138661202185795</v>
      </c>
      <c r="BF2146">
        <v>75.3</v>
      </c>
      <c r="BG2146">
        <v>75.101272721523799</v>
      </c>
      <c r="BH2146">
        <v>75.02212860437092</v>
      </c>
      <c r="BI2146">
        <v>90.994937225516949</v>
      </c>
      <c r="BJ2146">
        <v>75.45267749059893</v>
      </c>
      <c r="BK2146">
        <v>75.038256632348393</v>
      </c>
      <c r="BL2146">
        <v>73.963123873696574</v>
      </c>
      <c r="BM2146">
        <f ca="1"/>
        <v>73.142278048117447</v>
      </c>
      <c r="BN2146">
        <v>76.514145386717118</v>
      </c>
    </row>
    <row r="2147" spans="1:66" x14ac:dyDescent="0.25">
      <c r="A2147">
        <v>67.3</v>
      </c>
      <c r="B2147" t="b">
        <v>1</v>
      </c>
      <c r="BE2147">
        <v>0.73172814207650272</v>
      </c>
      <c r="BF2147">
        <v>75.3</v>
      </c>
      <c r="BG2147">
        <v>75.111138693262205</v>
      </c>
      <c r="BH2147">
        <v>75.033558605212818</v>
      </c>
      <c r="BI2147">
        <v>91.083009669577507</v>
      </c>
      <c r="BJ2147">
        <v>75.460690594966266</v>
      </c>
      <c r="BK2147">
        <v>75.049122531004457</v>
      </c>
      <c r="BL2147">
        <v>73.972719789532746</v>
      </c>
      <c r="BM2147">
        <f ca="1"/>
        <v>73.150358790883629</v>
      </c>
      <c r="BN2147">
        <v>76.523547423178286</v>
      </c>
    </row>
    <row r="2148" spans="1:66" x14ac:dyDescent="0.25">
      <c r="A2148">
        <v>66.400000000000006</v>
      </c>
      <c r="B2148" t="b">
        <v>1</v>
      </c>
      <c r="BE2148">
        <v>0.73206967213114749</v>
      </c>
      <c r="BF2148">
        <v>75.3</v>
      </c>
      <c r="BG2148">
        <v>75.121010985725007</v>
      </c>
      <c r="BH2148">
        <v>75.044997671880921</v>
      </c>
      <c r="BI2148">
        <v>91.171194307864653</v>
      </c>
      <c r="BJ2148">
        <v>75.468706999195007</v>
      </c>
      <c r="BK2148">
        <v>75.059996433888557</v>
      </c>
      <c r="BL2148">
        <v>73.982321815473185</v>
      </c>
      <c r="BM2148">
        <f ca="1"/>
        <v>73.158443022116842</v>
      </c>
      <c r="BN2148">
        <v>76.532951929244831</v>
      </c>
    </row>
    <row r="2149" spans="1:66" x14ac:dyDescent="0.25">
      <c r="A2149">
        <v>65</v>
      </c>
      <c r="B2149" t="b">
        <v>1</v>
      </c>
      <c r="BE2149">
        <v>0.73241120218579236</v>
      </c>
      <c r="BF2149">
        <v>75.3</v>
      </c>
      <c r="BG2149">
        <v>75.130889617637706</v>
      </c>
      <c r="BH2149">
        <v>75.05644582969272</v>
      </c>
      <c r="BI2149">
        <v>91.259491426588284</v>
      </c>
      <c r="BJ2149">
        <v>75.476726715542952</v>
      </c>
      <c r="BK2149">
        <v>75.070878363669195</v>
      </c>
      <c r="BL2149">
        <v>73.991929963204413</v>
      </c>
      <c r="BM2149">
        <f ca="1"/>
        <v>73.166530752711836</v>
      </c>
      <c r="BN2149">
        <v>76.542358914093725</v>
      </c>
    </row>
    <row r="2150" spans="1:66" x14ac:dyDescent="0.25">
      <c r="A2150">
        <v>64.900000000000006</v>
      </c>
      <c r="B2150" t="b">
        <v>1</v>
      </c>
      <c r="BE2150">
        <v>0.73275273224043713</v>
      </c>
      <c r="BF2150">
        <v>75.400000000000006</v>
      </c>
      <c r="BG2150">
        <v>75.140774607789254</v>
      </c>
      <c r="BH2150">
        <v>75.067903104055603</v>
      </c>
      <c r="BI2150">
        <v>91.347901313054805</v>
      </c>
      <c r="BJ2150">
        <v>75.484749756305519</v>
      </c>
      <c r="BK2150">
        <v>75.081768343094083</v>
      </c>
      <c r="BL2150">
        <v>74.001544244450272</v>
      </c>
      <c r="BM2150">
        <f ca="1"/>
        <v>73.174621993596517</v>
      </c>
      <c r="BN2150">
        <v>76.55176838692654</v>
      </c>
    </row>
    <row r="2151" spans="1:66" x14ac:dyDescent="0.25">
      <c r="A2151">
        <v>64.599999999999994</v>
      </c>
      <c r="B2151" t="b">
        <v>1</v>
      </c>
      <c r="BE2151">
        <v>0.73309426229508201</v>
      </c>
      <c r="BF2151">
        <v>75.400000000000006</v>
      </c>
      <c r="BG2151">
        <v>75.150665975032226</v>
      </c>
      <c r="BH2151">
        <v>75.079369520467466</v>
      </c>
      <c r="BI2151">
        <v>91.436424255672961</v>
      </c>
      <c r="BJ2151">
        <v>75.492776133815667</v>
      </c>
      <c r="BK2151">
        <v>75.09266639499053</v>
      </c>
      <c r="BL2151">
        <v>74.011164670972065</v>
      </c>
      <c r="BM2151">
        <f ca="1"/>
        <v>73.182716755732187</v>
      </c>
      <c r="BN2151">
        <v>76.561180356969601</v>
      </c>
    </row>
    <row r="2152" spans="1:66" x14ac:dyDescent="0.25">
      <c r="A2152">
        <v>64.8</v>
      </c>
      <c r="B2152" t="b">
        <v>1</v>
      </c>
      <c r="BE2152">
        <v>0.73343579234972678</v>
      </c>
      <c r="BF2152">
        <v>75.400000000000006</v>
      </c>
      <c r="BG2152">
        <v>75.160563738283315</v>
      </c>
      <c r="BH2152">
        <v>75.090845104516916</v>
      </c>
      <c r="BI2152">
        <v>91.525060543959185</v>
      </c>
      <c r="BJ2152">
        <v>75.500805860444274</v>
      </c>
      <c r="BK2152">
        <v>75.103572542265809</v>
      </c>
      <c r="BL2152">
        <v>74.020791254568721</v>
      </c>
      <c r="BM2152">
        <f ca="1"/>
        <v>73.190815050113486</v>
      </c>
      <c r="BN2152">
        <v>76.570594833474061</v>
      </c>
    </row>
    <row r="2153" spans="1:66" x14ac:dyDescent="0.25">
      <c r="A2153">
        <v>65.099999999999994</v>
      </c>
      <c r="B2153" t="b">
        <v>1</v>
      </c>
      <c r="BE2153">
        <v>0.73377732240437155</v>
      </c>
      <c r="BF2153">
        <v>75.400000000000006</v>
      </c>
      <c r="BG2153">
        <v>75.170467916523506</v>
      </c>
      <c r="BH2153">
        <v>75.102329881883975</v>
      </c>
      <c r="BI2153">
        <v>91.613810468543576</v>
      </c>
      <c r="BJ2153">
        <v>75.508838948600285</v>
      </c>
      <c r="BK2153">
        <v>75.114486807907582</v>
      </c>
      <c r="BL2153">
        <v>74.030424007076988</v>
      </c>
      <c r="BM2153">
        <f ca="1"/>
        <v>73.198916887768874</v>
      </c>
      <c r="BN2153">
        <v>76.580011825716056</v>
      </c>
    </row>
    <row r="2154" spans="1:66" x14ac:dyDescent="0.25">
      <c r="A2154">
        <v>65</v>
      </c>
      <c r="B2154" t="b">
        <v>1</v>
      </c>
      <c r="BE2154">
        <v>0.73411885245901642</v>
      </c>
      <c r="BF2154">
        <v>75.400000000000006</v>
      </c>
      <c r="BG2154">
        <v>75.180378528798542</v>
      </c>
      <c r="BH2154">
        <v>75.113823878340455</v>
      </c>
      <c r="BI2154">
        <v>91.702674321175394</v>
      </c>
      <c r="BJ2154">
        <v>75.516875410730862</v>
      </c>
      <c r="BK2154">
        <v>75.125409214984373</v>
      </c>
      <c r="BL2154">
        <v>74.04006294037157</v>
      </c>
      <c r="BM2154">
        <f ca="1"/>
        <v>73.207022279760494</v>
      </c>
      <c r="BN2154">
        <v>76.589431342996818</v>
      </c>
    </row>
    <row r="2155" spans="1:66" x14ac:dyDescent="0.25">
      <c r="A2155">
        <v>66.099999999999994</v>
      </c>
      <c r="B2155" t="b">
        <v>1</v>
      </c>
      <c r="BE2155">
        <v>0.73446038251366119</v>
      </c>
      <c r="BF2155">
        <v>75.400000000000006</v>
      </c>
      <c r="BG2155">
        <v>75.190295594219123</v>
      </c>
      <c r="BH2155">
        <v>75.125327119750395</v>
      </c>
      <c r="BI2155">
        <v>91.791652394728899</v>
      </c>
      <c r="BJ2155">
        <v>75.524915259321688</v>
      </c>
      <c r="BK2155">
        <v>75.136339786645848</v>
      </c>
      <c r="BL2155">
        <v>74.049708066365326</v>
      </c>
      <c r="BM2155">
        <f ca="1"/>
        <v>73.215131237184579</v>
      </c>
      <c r="BN2155">
        <v>76.598853394642788</v>
      </c>
    </row>
    <row r="2156" spans="1:66" x14ac:dyDescent="0.25">
      <c r="A2156">
        <v>65.7</v>
      </c>
      <c r="B2156" t="b">
        <v>1</v>
      </c>
      <c r="BE2156">
        <v>0.73480191256830596</v>
      </c>
      <c r="BF2156">
        <v>75.400000000000006</v>
      </c>
      <c r="BG2156">
        <v>75.200219131961319</v>
      </c>
      <c r="BH2156">
        <v>75.136839632070405</v>
      </c>
      <c r="BI2156">
        <v>91.880744983209155</v>
      </c>
      <c r="BJ2156">
        <v>75.532958506897032</v>
      </c>
      <c r="BK2156">
        <v>75.14727854612336</v>
      </c>
      <c r="BL2156">
        <v>74.059359397009459</v>
      </c>
      <c r="BM2156">
        <f ca="1"/>
        <v>73.223243771171482</v>
      </c>
      <c r="BN2156">
        <v>76.608277990005803</v>
      </c>
    </row>
    <row r="2157" spans="1:66" x14ac:dyDescent="0.25">
      <c r="A2157">
        <v>65.2</v>
      </c>
      <c r="B2157" t="b">
        <v>1</v>
      </c>
      <c r="BE2157">
        <v>0.73514344262295084</v>
      </c>
      <c r="BF2157">
        <v>75.400000000000006</v>
      </c>
      <c r="BG2157">
        <v>75.210149161266941</v>
      </c>
      <c r="BH2157">
        <v>75.148361441350644</v>
      </c>
      <c r="BI2157">
        <v>91.969952381757935</v>
      </c>
      <c r="BJ2157">
        <v>75.541005166020085</v>
      </c>
      <c r="BK2157">
        <v>75.158225516730297</v>
      </c>
      <c r="BL2157">
        <v>74.069016944293608</v>
      </c>
      <c r="BM2157">
        <f ca="1"/>
        <v>73.231359892885877</v>
      </c>
      <c r="BN2157">
        <v>76.617705138463094</v>
      </c>
    </row>
    <row r="2158" spans="1:66" x14ac:dyDescent="0.25">
      <c r="A2158">
        <v>64.599999999999994</v>
      </c>
      <c r="B2158" t="b">
        <v>1</v>
      </c>
      <c r="BE2158">
        <v>0.73548497267759561</v>
      </c>
      <c r="BF2158">
        <v>75.400000000000006</v>
      </c>
      <c r="BG2158">
        <v>75.220085701443722</v>
      </c>
      <c r="BH2158">
        <v>75.159892573734638</v>
      </c>
      <c r="BI2158">
        <v>92.059274886659281</v>
      </c>
      <c r="BJ2158">
        <v>75.549055249293062</v>
      </c>
      <c r="BK2158">
        <v>75.169180721862531</v>
      </c>
      <c r="BL2158">
        <v>74.078680720246126</v>
      </c>
      <c r="BM2158">
        <f ca="1"/>
        <v>73.239479613526939</v>
      </c>
      <c r="BN2158">
        <v>76.627134849417558</v>
      </c>
    </row>
    <row r="2159" spans="1:66" x14ac:dyDescent="0.25">
      <c r="A2159">
        <v>63.8</v>
      </c>
      <c r="B2159" t="b">
        <v>1</v>
      </c>
      <c r="BE2159">
        <v>0.73582650273224048</v>
      </c>
      <c r="BF2159">
        <v>75.400000000000006</v>
      </c>
      <c r="BG2159">
        <v>75.230028771865861</v>
      </c>
      <c r="BH2159">
        <v>75.171433055460213</v>
      </c>
      <c r="BI2159">
        <v>92.148712795345858</v>
      </c>
      <c r="BJ2159">
        <v>75.557108769357441</v>
      </c>
      <c r="BK2159">
        <v>75.180144184998795</v>
      </c>
      <c r="BL2159">
        <v>74.088350736934188</v>
      </c>
      <c r="BM2159">
        <f ca="1"/>
        <v>73.247602944328548</v>
      </c>
      <c r="BN2159">
        <v>76.636567132297813</v>
      </c>
    </row>
    <row r="2160" spans="1:66" x14ac:dyDescent="0.25">
      <c r="A2160">
        <v>62.8</v>
      </c>
      <c r="B2160" t="b">
        <v>1</v>
      </c>
      <c r="BE2160">
        <v>0.73616803278688525</v>
      </c>
      <c r="BF2160">
        <v>75.400000000000006</v>
      </c>
      <c r="BG2160">
        <v>75.239978391974176</v>
      </c>
      <c r="BH2160">
        <v>75.182982912859785</v>
      </c>
      <c r="BI2160">
        <v>92.238266406404492</v>
      </c>
      <c r="BJ2160">
        <v>75.565165738894194</v>
      </c>
      <c r="BK2160">
        <v>75.191115929701184</v>
      </c>
      <c r="BL2160">
        <v>74.098027006463951</v>
      </c>
      <c r="BM2160">
        <f ca="1"/>
        <v>73.255729896559373</v>
      </c>
      <c r="BN2160">
        <v>76.646001996558255</v>
      </c>
    </row>
    <row r="2161" spans="1:66" x14ac:dyDescent="0.25">
      <c r="A2161">
        <v>61</v>
      </c>
      <c r="B2161" t="b">
        <v>1</v>
      </c>
      <c r="BE2161">
        <v>0.73650956284153002</v>
      </c>
      <c r="BF2161">
        <v>75.400000000000006</v>
      </c>
      <c r="BG2161">
        <v>75.249934581276605</v>
      </c>
      <c r="BH2161">
        <v>75.194542172361011</v>
      </c>
      <c r="BI2161">
        <v>92.327936019582395</v>
      </c>
      <c r="BJ2161">
        <v>75.573226170623968</v>
      </c>
      <c r="BK2161">
        <v>75.202095979615507</v>
      </c>
      <c r="BL2161">
        <v>74.107709540980821</v>
      </c>
      <c r="BM2161">
        <f ca="1"/>
        <v>73.263860481523153</v>
      </c>
      <c r="BN2161">
        <v>76.655439451679328</v>
      </c>
    </row>
    <row r="2162" spans="1:66" x14ac:dyDescent="0.25">
      <c r="A2162">
        <v>68</v>
      </c>
      <c r="B2162" t="b">
        <v>1</v>
      </c>
      <c r="BE2162">
        <v>0.7368510928961749</v>
      </c>
      <c r="BF2162">
        <v>75.400000000000006</v>
      </c>
      <c r="BG2162">
        <v>75.259897359348415</v>
      </c>
      <c r="BH2162">
        <v>75.206110860487087</v>
      </c>
      <c r="BI2162">
        <v>92.417721935793139</v>
      </c>
      <c r="BJ2162">
        <v>75.581290077307287</v>
      </c>
      <c r="BK2162">
        <v>75.213084358471804</v>
      </c>
      <c r="BL2162">
        <v>74.117398352669539</v>
      </c>
      <c r="BM2162">
        <f ca="1"/>
        <v>73.271994710558815</v>
      </c>
      <c r="BN2162">
        <v>76.664879507167598</v>
      </c>
    </row>
    <row r="2163" spans="1:66" x14ac:dyDescent="0.25">
      <c r="A2163">
        <v>59.6</v>
      </c>
      <c r="B2163" t="b">
        <v>1</v>
      </c>
      <c r="BE2163">
        <v>0.73719262295081966</v>
      </c>
      <c r="BF2163">
        <v>75.400000000000006</v>
      </c>
      <c r="BG2163">
        <v>75.269866745832644</v>
      </c>
      <c r="BH2163">
        <v>75.217689003857259</v>
      </c>
      <c r="BI2163">
        <v>92.507624457122617</v>
      </c>
      <c r="BJ2163">
        <v>75.589357471744748</v>
      </c>
      <c r="BK2163">
        <v>75.224081090084681</v>
      </c>
      <c r="BL2163">
        <v>74.127093453754384</v>
      </c>
      <c r="BM2163">
        <f ca="1"/>
        <v>73.280132595040655</v>
      </c>
      <c r="BN2163">
        <v>76.674322172555847</v>
      </c>
    </row>
    <row r="2164" spans="1:66" x14ac:dyDescent="0.25">
      <c r="A2164">
        <v>57.6</v>
      </c>
      <c r="B2164" t="b">
        <v>1</v>
      </c>
      <c r="BE2164">
        <v>0.73753415300546443</v>
      </c>
      <c r="BF2164">
        <v>75.400000000000006</v>
      </c>
      <c r="BG2164">
        <v>75.279842760440431</v>
      </c>
      <c r="BH2164">
        <v>75.229276629187609</v>
      </c>
      <c r="BI2164">
        <v>92.597643886835243</v>
      </c>
      <c r="BJ2164">
        <v>75.597428366777322</v>
      </c>
      <c r="BK2164">
        <v>75.235086198353812</v>
      </c>
      <c r="BL2164">
        <v>74.136794856499392</v>
      </c>
      <c r="BM2164">
        <f ca="1"/>
        <v>73.288274146378484</v>
      </c>
      <c r="BN2164">
        <v>76.683767457403206</v>
      </c>
    </row>
    <row r="2165" spans="1:66" x14ac:dyDescent="0.25">
      <c r="A2165">
        <v>55.3</v>
      </c>
      <c r="B2165" t="b">
        <v>1</v>
      </c>
      <c r="BE2165">
        <v>0.73787568306010931</v>
      </c>
      <c r="BF2165">
        <v>75.400000000000006</v>
      </c>
      <c r="BG2165">
        <v>75.28982542295131</v>
      </c>
      <c r="BH2165">
        <v>75.240873763291148</v>
      </c>
      <c r="BI2165">
        <v>92.68778052938012</v>
      </c>
      <c r="BJ2165">
        <v>75.605502775286411</v>
      </c>
      <c r="BK2165">
        <v>75.246099707264335</v>
      </c>
      <c r="BL2165">
        <v>74.146502573208494</v>
      </c>
      <c r="BM2165">
        <f ca="1"/>
        <v>73.296419376017909</v>
      </c>
      <c r="BN2165">
        <v>76.693215371295338</v>
      </c>
    </row>
    <row r="2166" spans="1:66" x14ac:dyDescent="0.25">
      <c r="A2166">
        <v>53.4</v>
      </c>
      <c r="B2166" t="b">
        <v>1</v>
      </c>
      <c r="BE2166">
        <v>0.73821721311475408</v>
      </c>
      <c r="BF2166">
        <v>75.400000000000006</v>
      </c>
      <c r="BG2166">
        <v>75.299814753213667</v>
      </c>
      <c r="BH2166">
        <v>75.252480433078517</v>
      </c>
      <c r="BI2166">
        <v>92.778034690396993</v>
      </c>
      <c r="BJ2166">
        <v>75.613580710194228</v>
      </c>
      <c r="BK2166">
        <v>75.257121640887405</v>
      </c>
      <c r="BL2166">
        <v>74.156216616225706</v>
      </c>
      <c r="BM2166">
        <f ca="1"/>
        <v>73.304568295440376</v>
      </c>
      <c r="BN2166">
        <v>76.702665923844549</v>
      </c>
    </row>
    <row r="2167" spans="1:66" x14ac:dyDescent="0.25">
      <c r="A2167">
        <v>52</v>
      </c>
      <c r="B2167" t="b">
        <v>1</v>
      </c>
      <c r="BE2167">
        <v>0.73855874316939896</v>
      </c>
      <c r="BF2167">
        <v>75.400000000000006</v>
      </c>
      <c r="BG2167">
        <v>75.309810771144996</v>
      </c>
      <c r="BH2167">
        <v>75.264096665558654</v>
      </c>
      <c r="BI2167">
        <v>92.868406676722842</v>
      </c>
      <c r="BJ2167">
        <v>75.621662184463844</v>
      </c>
      <c r="BK2167">
        <v>75.268152023380438</v>
      </c>
      <c r="BL2167">
        <v>74.165936997935333</v>
      </c>
      <c r="BM2167">
        <f ca="1"/>
        <v>73.312720916163485</v>
      </c>
      <c r="BN2167">
        <v>76.712119124689892</v>
      </c>
    </row>
    <row r="2168" spans="1:66" x14ac:dyDescent="0.25">
      <c r="A2168">
        <v>57</v>
      </c>
      <c r="B2168" t="b">
        <v>1</v>
      </c>
      <c r="BE2168">
        <v>0.73890027322404372</v>
      </c>
      <c r="BF2168">
        <v>75.400000000000006</v>
      </c>
      <c r="BG2168">
        <v>75.319813496732294</v>
      </c>
      <c r="BH2168">
        <v>75.275722487838877</v>
      </c>
      <c r="BI2168">
        <v>92.958896796397738</v>
      </c>
      <c r="BJ2168">
        <v>75.629747211099556</v>
      </c>
      <c r="BK2168">
        <v>75.279190878987777</v>
      </c>
      <c r="BL2168">
        <v>74.175663730762125</v>
      </c>
      <c r="BM2168">
        <f ca="1"/>
        <v>73.320877249741059</v>
      </c>
      <c r="BN2168">
        <v>76.72157498349732</v>
      </c>
    </row>
    <row r="2169" spans="1:66" x14ac:dyDescent="0.25">
      <c r="A2169">
        <v>48.6</v>
      </c>
      <c r="B2169" t="b">
        <v>1</v>
      </c>
      <c r="BE2169">
        <v>0.73924180327868849</v>
      </c>
      <c r="BF2169">
        <v>75.400000000000006</v>
      </c>
      <c r="BG2169">
        <v>75.329822950032479</v>
      </c>
      <c r="BH2169">
        <v>75.287357927125882</v>
      </c>
      <c r="BI2169">
        <v>93.049505358671453</v>
      </c>
      <c r="BJ2169">
        <v>75.637835803147027</v>
      </c>
      <c r="BK2169">
        <v>75.290238232040963</v>
      </c>
      <c r="BL2169">
        <v>74.185396827171473</v>
      </c>
      <c r="BM2169">
        <f ca="1"/>
        <v>73.3290373077634</v>
      </c>
      <c r="BN2169">
        <v>76.731033509959829</v>
      </c>
    </row>
    <row r="2170" spans="1:66" x14ac:dyDescent="0.25">
      <c r="A2170">
        <v>48.3</v>
      </c>
      <c r="B2170" t="b">
        <v>1</v>
      </c>
      <c r="BE2170">
        <v>0.73958333333333337</v>
      </c>
      <c r="BF2170">
        <v>75.400000000000006</v>
      </c>
      <c r="BG2170">
        <v>75.33983915117264</v>
      </c>
      <c r="BH2170">
        <v>75.299003010725968</v>
      </c>
      <c r="BI2170">
        <v>93.140232674009653</v>
      </c>
      <c r="BJ2170">
        <v>75.645927973693489</v>
      </c>
      <c r="BK2170">
        <v>75.301294106959318</v>
      </c>
      <c r="BL2170">
        <v>74.195136299669628</v>
      </c>
      <c r="BM2170">
        <f ca="1"/>
        <v>73.337201101857445</v>
      </c>
      <c r="BN2170">
        <v>76.740494713797602</v>
      </c>
    </row>
    <row r="2171" spans="1:66" x14ac:dyDescent="0.25">
      <c r="A2171" t="str">
        <v/>
      </c>
      <c r="B2171" t="b">
        <v>0</v>
      </c>
      <c r="BE2171">
        <v>0.73992486338797814</v>
      </c>
      <c r="BF2171">
        <v>75.5</v>
      </c>
      <c r="BG2171">
        <v>75.349862120350508</v>
      </c>
      <c r="BH2171">
        <v>75.310657766045537</v>
      </c>
      <c r="BI2171">
        <v>93.231079054100292</v>
      </c>
      <c r="BJ2171">
        <v>75.654023735868009</v>
      </c>
      <c r="BK2171">
        <v>75.312358528250314</v>
      </c>
      <c r="BL2171">
        <v>74.204882160803805</v>
      </c>
      <c r="BM2171">
        <f ca="1"/>
        <v>73.345368643686911</v>
      </c>
      <c r="BN2171">
        <v>76.749958604758092</v>
      </c>
    </row>
    <row r="2172" spans="1:66" x14ac:dyDescent="0.25">
      <c r="A2172">
        <v>75.2</v>
      </c>
      <c r="B2172" t="b">
        <v>1</v>
      </c>
      <c r="BE2172">
        <v>0.74026639344262291</v>
      </c>
      <c r="BF2172">
        <v>75.5</v>
      </c>
      <c r="BG2172">
        <v>75.359891877834755</v>
      </c>
      <c r="BH2172">
        <v>75.322322220591758</v>
      </c>
      <c r="BI2172">
        <v>93.322044811860067</v>
      </c>
      <c r="BJ2172">
        <v>75.66212310284169</v>
      </c>
      <c r="BK2172">
        <v>75.323431520510113</v>
      </c>
      <c r="BL2172">
        <v>74.214634423162465</v>
      </c>
      <c r="BM2172">
        <f ca="1"/>
        <v>73.353539944952615</v>
      </c>
      <c r="BN2172">
        <v>76.759425192616263</v>
      </c>
    </row>
    <row r="2173" spans="1:66" x14ac:dyDescent="0.25">
      <c r="A2173">
        <v>75</v>
      </c>
      <c r="B2173" t="b">
        <v>1</v>
      </c>
      <c r="BE2173">
        <v>0.74060792349726778</v>
      </c>
      <c r="BF2173">
        <v>75.5</v>
      </c>
      <c r="BG2173">
        <v>75.369928443965406</v>
      </c>
      <c r="BH2173">
        <v>75.333996401973096</v>
      </c>
      <c r="BI2173">
        <v>93.413130261440926</v>
      </c>
      <c r="BJ2173">
        <v>75.670226087827885</v>
      </c>
      <c r="BK2173">
        <v>75.334513108423948</v>
      </c>
      <c r="BL2173">
        <v>74.22439309937549</v>
      </c>
      <c r="BM2173">
        <f ca="1"/>
        <v>73.361715017392513</v>
      </c>
      <c r="BN2173">
        <v>76.768894487174578</v>
      </c>
    </row>
    <row r="2174" spans="1:66" x14ac:dyDescent="0.25">
      <c r="A2174">
        <v>74.8</v>
      </c>
      <c r="B2174" t="b">
        <v>1</v>
      </c>
      <c r="BE2174">
        <v>0.74094945355191255</v>
      </c>
      <c r="BF2174">
        <v>75.5</v>
      </c>
      <c r="BG2174">
        <v>75.379971839154166</v>
      </c>
      <c r="BH2174">
        <v>75.345680337899765</v>
      </c>
      <c r="BI2174">
        <v>93.504335718236391</v>
      </c>
      <c r="BJ2174">
        <v>75.678332704082408</v>
      </c>
      <c r="BK2174">
        <v>75.345603316766628</v>
      </c>
      <c r="BL2174">
        <v>74.234158202114273</v>
      </c>
      <c r="BM2174">
        <f ca="1"/>
        <v>73.369893872781915</v>
      </c>
      <c r="BN2174">
        <v>76.778366498263267</v>
      </c>
    </row>
    <row r="2175" spans="1:66" x14ac:dyDescent="0.25">
      <c r="A2175">
        <v>74.7</v>
      </c>
      <c r="B2175" t="b">
        <v>1</v>
      </c>
      <c r="BE2175">
        <v>0.74129098360655743</v>
      </c>
      <c r="BF2175">
        <v>75.5</v>
      </c>
      <c r="BG2175">
        <v>75.390022083884858</v>
      </c>
      <c r="BH2175">
        <v>75.357374056184184</v>
      </c>
      <c r="BI2175">
        <v>93.59566149888839</v>
      </c>
      <c r="BJ2175">
        <v>75.686442964903847</v>
      </c>
      <c r="BK2175">
        <v>75.356702170403025</v>
      </c>
      <c r="BL2175">
        <v>74.243929744092043</v>
      </c>
      <c r="BM2175">
        <f ca="1"/>
        <v>73.378076522933767</v>
      </c>
      <c r="BN2175">
        <v>76.78784123574043</v>
      </c>
    </row>
    <row r="2176" spans="1:66" x14ac:dyDescent="0.25">
      <c r="A2176">
        <v>74.599999999999994</v>
      </c>
      <c r="B2176" t="b">
        <v>1</v>
      </c>
      <c r="BE2176">
        <v>0.7416325136612022</v>
      </c>
      <c r="BF2176">
        <v>75.5</v>
      </c>
      <c r="BG2176">
        <v>75.40007919871374</v>
      </c>
      <c r="BH2176">
        <v>75.369077584741731</v>
      </c>
      <c r="BI2176">
        <v>93.687107921293588</v>
      </c>
      <c r="BJ2176">
        <v>75.694556883633624</v>
      </c>
      <c r="BK2176">
        <v>75.367809694288468</v>
      </c>
      <c r="BL2176">
        <v>74.25370773806398</v>
      </c>
      <c r="BM2176">
        <f ca="1"/>
        <v>73.386262979698799</v>
      </c>
      <c r="BN2176">
        <v>76.797318709492131</v>
      </c>
    </row>
    <row r="2177" spans="1:66" x14ac:dyDescent="0.25">
      <c r="A2177">
        <v>74.2</v>
      </c>
      <c r="B2177" t="b">
        <v>1</v>
      </c>
      <c r="BE2177">
        <v>0.74197404371584696</v>
      </c>
      <c r="BF2177">
        <v>75.5</v>
      </c>
      <c r="BG2177">
        <v>75.410143204269914</v>
      </c>
      <c r="BH2177">
        <v>75.380790951591038</v>
      </c>
      <c r="BI2177">
        <v>93.778675304610246</v>
      </c>
      <c r="BJ2177">
        <v>75.702674473656415</v>
      </c>
      <c r="BK2177">
        <v>75.378925913469345</v>
      </c>
      <c r="BL2177">
        <v>74.263492196827443</v>
      </c>
      <c r="BM2177">
        <f ca="1"/>
        <v>73.394453254965583</v>
      </c>
      <c r="BN2177">
        <v>76.806798929432603</v>
      </c>
    </row>
    <row r="2178" spans="1:66" x14ac:dyDescent="0.25">
      <c r="A2178">
        <v>74.3</v>
      </c>
      <c r="B2178" t="b">
        <v>1</v>
      </c>
      <c r="BE2178">
        <v>0.74231557377049184</v>
      </c>
      <c r="BF2178">
        <v>75.5</v>
      </c>
      <c r="BG2178">
        <v>75.420214121255697</v>
      </c>
      <c r="BH2178">
        <v>75.392514184854889</v>
      </c>
      <c r="BI2178">
        <v>93.870363969264758</v>
      </c>
      <c r="BJ2178">
        <v>75.710795748400244</v>
      </c>
      <c r="BK2178">
        <v>75.390050853083451</v>
      </c>
      <c r="BL2178">
        <v>74.273283133222137</v>
      </c>
      <c r="BM2178">
        <f ca="1"/>
        <v>73.402647360660993</v>
      </c>
      <c r="BN2178">
        <v>76.816281905504368</v>
      </c>
    </row>
    <row r="2179" spans="1:66" x14ac:dyDescent="0.25">
      <c r="A2179">
        <v>74.099999999999994</v>
      </c>
      <c r="B2179" t="b">
        <v>1</v>
      </c>
      <c r="BE2179">
        <v>0.74265710382513661</v>
      </c>
      <c r="BF2179">
        <v>75.5</v>
      </c>
      <c r="BG2179">
        <v>75.430291970447016</v>
      </c>
      <c r="BH2179">
        <v>75.404247312760191</v>
      </c>
      <c r="BI2179">
        <v>93.962174236958404</v>
      </c>
      <c r="BJ2179">
        <v>75.71892072133673</v>
      </c>
      <c r="BK2179">
        <v>75.401184538360567</v>
      </c>
      <c r="BL2179">
        <v>74.283080560130344</v>
      </c>
      <c r="BM2179">
        <f ca="1"/>
        <v>73.410845308750126</v>
      </c>
      <c r="BN2179">
        <v>76.825767647678347</v>
      </c>
    </row>
    <row r="2180" spans="1:66" x14ac:dyDescent="0.25">
      <c r="A2180">
        <v>73.900000000000006</v>
      </c>
      <c r="B2180" t="b">
        <v>1</v>
      </c>
      <c r="BE2180">
        <v>0.74299863387978138</v>
      </c>
      <c r="BF2180">
        <v>75.5</v>
      </c>
      <c r="BG2180">
        <v>75.440376772693796</v>
      </c>
      <c r="BH2180">
        <v>75.415990363639196</v>
      </c>
      <c r="BI2180">
        <v>94.054106430674167</v>
      </c>
      <c r="BJ2180">
        <v>75.727049405981404</v>
      </c>
      <c r="BK2180">
        <v>75.412326994622887</v>
      </c>
      <c r="BL2180">
        <v>74.292884490477064</v>
      </c>
      <c r="BM2180">
        <f ca="1"/>
        <v>73.419047111236722</v>
      </c>
      <c r="BN2180">
        <v>76.835256165954036</v>
      </c>
    </row>
    <row r="2181" spans="1:66" x14ac:dyDescent="0.25">
      <c r="A2181">
        <v>73.5</v>
      </c>
      <c r="B2181" t="b">
        <v>1</v>
      </c>
      <c r="BE2181">
        <v>0.74334016393442626</v>
      </c>
      <c r="BF2181">
        <v>75.5</v>
      </c>
      <c r="BG2181">
        <v>75.450468548920341</v>
      </c>
      <c r="BH2181">
        <v>75.427743365929615</v>
      </c>
      <c r="BI2181">
        <v>94.146160874683588</v>
      </c>
      <c r="BJ2181">
        <v>75.735181815893839</v>
      </c>
      <c r="BK2181">
        <v>75.423478247285516</v>
      </c>
      <c r="BL2181">
        <v>74.302694937230314</v>
      </c>
      <c r="BM2181">
        <f ca="1"/>
        <v>73.427252780163187</v>
      </c>
      <c r="BN2181">
        <v>76.844747470359664</v>
      </c>
    </row>
    <row r="2182" spans="1:66" x14ac:dyDescent="0.25">
      <c r="A2182">
        <v>73.099999999999994</v>
      </c>
      <c r="B2182" t="b">
        <v>1</v>
      </c>
      <c r="BE2182">
        <v>0.74368169398907102</v>
      </c>
      <c r="BF2182">
        <v>75.5</v>
      </c>
      <c r="BG2182">
        <v>75.460567320125719</v>
      </c>
      <c r="BH2182">
        <v>75.4395063481752</v>
      </c>
      <c r="BI2182">
        <v>94.238337894553396</v>
      </c>
      <c r="BJ2182">
        <v>75.743317964677956</v>
      </c>
      <c r="BK2182">
        <v>75.434638321856937</v>
      </c>
      <c r="BL2182">
        <v>74.312511913401195</v>
      </c>
      <c r="BM2182">
        <f ca="1"/>
        <v>73.43546232761085</v>
      </c>
      <c r="BN2182">
        <v>76.854241570952297</v>
      </c>
    </row>
    <row r="2183" spans="1:66" x14ac:dyDescent="0.25">
      <c r="A2183">
        <v>72.599999999999994</v>
      </c>
      <c r="B2183" t="b">
        <v>1</v>
      </c>
      <c r="BE2183">
        <v>0.74402322404371579</v>
      </c>
      <c r="BF2183">
        <v>75.5</v>
      </c>
      <c r="BG2183">
        <v>75.470673107384158</v>
      </c>
      <c r="BH2183">
        <v>75.451279339026527</v>
      </c>
      <c r="BI2183">
        <v>94.330637817152777</v>
      </c>
      <c r="BJ2183">
        <v>75.751457865982204</v>
      </c>
      <c r="BK2183">
        <v>75.445807243939569</v>
      </c>
      <c r="BL2183">
        <v>74.322335432044213</v>
      </c>
      <c r="BM2183">
        <f ca="1"/>
        <v>73.443675765700263</v>
      </c>
      <c r="BN2183">
        <v>76.863738477818018</v>
      </c>
    </row>
    <row r="2184" spans="1:66" x14ac:dyDescent="0.25">
      <c r="A2184">
        <v>72.2</v>
      </c>
      <c r="B2184" t="b">
        <v>1</v>
      </c>
      <c r="BE2184">
        <v>0.74436475409836067</v>
      </c>
      <c r="BF2184">
        <v>75.599999999999994</v>
      </c>
      <c r="BG2184">
        <v>75.480785931845489</v>
      </c>
      <c r="BH2184">
        <v>75.463062367241392</v>
      </c>
      <c r="BI2184">
        <v>94.423060970660046</v>
      </c>
      <c r="BJ2184">
        <v>75.75960153349989</v>
      </c>
      <c r="BK2184">
        <v>75.456985039230219</v>
      </c>
      <c r="BL2184">
        <v>74.332165506257411</v>
      </c>
      <c r="BM2184">
        <f ca="1"/>
        <v>73.451893106591271</v>
      </c>
      <c r="BN2184">
        <v>76.873238201072041</v>
      </c>
    </row>
    <row r="2185" spans="1:66" x14ac:dyDescent="0.25">
      <c r="A2185">
        <v>72</v>
      </c>
      <c r="B2185" t="b">
        <v>1</v>
      </c>
      <c r="BE2185">
        <v>0.74470628415300544</v>
      </c>
      <c r="BF2185">
        <v>75.599999999999994</v>
      </c>
      <c r="BG2185">
        <v>75.490905814735456</v>
      </c>
      <c r="BH2185">
        <v>75.474855461685451</v>
      </c>
      <c r="BI2185">
        <v>94.515607684569744</v>
      </c>
      <c r="BJ2185">
        <v>75.767748980969287</v>
      </c>
      <c r="BK2185">
        <v>75.468171733520563</v>
      </c>
      <c r="BL2185">
        <v>74.342002149182619</v>
      </c>
      <c r="BM2185">
        <f ca="1"/>
        <v>73.46011436248321</v>
      </c>
      <c r="BN2185">
        <v>76.882740750858915</v>
      </c>
    </row>
    <row r="2186" spans="1:66" x14ac:dyDescent="0.25">
      <c r="A2186">
        <v>71.8</v>
      </c>
      <c r="B2186" t="b">
        <v>1</v>
      </c>
      <c r="BE2186">
        <v>0.74504781420765032</v>
      </c>
      <c r="BF2186">
        <v>75.599999999999994</v>
      </c>
      <c r="BG2186">
        <v>75.501032777356187</v>
      </c>
      <c r="BH2186">
        <v>75.486658651332647</v>
      </c>
      <c r="BI2186">
        <v>94.608278289699726</v>
      </c>
      <c r="BJ2186">
        <v>75.775900222173988</v>
      </c>
      <c r="BK2186">
        <v>75.479367352697693</v>
      </c>
      <c r="BL2186">
        <v>74.351845374005606</v>
      </c>
      <c r="BM2186">
        <f ca="1"/>
        <v>73.468339545615251</v>
      </c>
      <c r="BN2186">
        <v>76.8922461373526</v>
      </c>
    </row>
    <row r="2187" spans="1:66" x14ac:dyDescent="0.25">
      <c r="A2187">
        <v>71.599999999999994</v>
      </c>
      <c r="B2187" t="b">
        <v>1</v>
      </c>
      <c r="BE2187">
        <v>0.74538934426229508</v>
      </c>
      <c r="BF2187">
        <v>75.599999999999994</v>
      </c>
      <c r="BG2187">
        <v>75.511166841086606</v>
      </c>
      <c r="BH2187">
        <v>75.498471965266091</v>
      </c>
      <c r="BI2187">
        <v>94.70107311819811</v>
      </c>
      <c r="BJ2187">
        <v>75.784055270943085</v>
      </c>
      <c r="BK2187">
        <v>75.490571922744621</v>
      </c>
      <c r="BL2187">
        <v>74.361695193956308</v>
      </c>
      <c r="BM2187">
        <f ca="1"/>
        <v>73.47656866826641</v>
      </c>
      <c r="BN2187">
        <v>76.901754370756692</v>
      </c>
    </row>
    <row r="2188" spans="1:66" x14ac:dyDescent="0.25">
      <c r="A2188">
        <v>73.2</v>
      </c>
      <c r="B2188" t="b">
        <v>1</v>
      </c>
      <c r="BE2188">
        <v>0.74573087431693985</v>
      </c>
      <c r="BF2188">
        <v>75.599999999999994</v>
      </c>
      <c r="BG2188">
        <v>75.521308027382773</v>
      </c>
      <c r="BH2188">
        <v>75.510295432678348</v>
      </c>
      <c r="BI2188">
        <v>94.793992503550669</v>
      </c>
      <c r="BJ2188">
        <v>75.792214141151462</v>
      </c>
      <c r="BK2188">
        <v>75.50178546974071</v>
      </c>
      <c r="BL2188">
        <v>74.371551622309084</v>
      </c>
      <c r="BM2188">
        <f ca="1"/>
        <v>73.484801742755948</v>
      </c>
      <c r="BN2188">
        <v>76.911265461304481</v>
      </c>
    </row>
    <row r="2189" spans="1:66" x14ac:dyDescent="0.25">
      <c r="A2189">
        <v>73.099999999999994</v>
      </c>
      <c r="B2189" t="b">
        <v>1</v>
      </c>
      <c r="BE2189">
        <v>0.74607240437158473</v>
      </c>
      <c r="BF2189">
        <v>75.599999999999994</v>
      </c>
      <c r="BG2189">
        <v>75.531456357778353</v>
      </c>
      <c r="BH2189">
        <v>75.522129082872056</v>
      </c>
      <c r="BI2189">
        <v>94.887036780587792</v>
      </c>
      <c r="BJ2189">
        <v>75.800376846719999</v>
      </c>
      <c r="BK2189">
        <v>75.513008019862312</v>
      </c>
      <c r="BL2189">
        <v>74.381414672382846</v>
      </c>
      <c r="BM2189">
        <f ca="1"/>
        <v>73.493038781443417</v>
      </c>
      <c r="BN2189">
        <v>76.92077941925919</v>
      </c>
    </row>
    <row r="2190" spans="1:66" x14ac:dyDescent="0.25">
      <c r="A2190">
        <v>72.7</v>
      </c>
      <c r="B2190" t="b">
        <v>1</v>
      </c>
      <c r="BE2190">
        <v>0.7464139344262295</v>
      </c>
      <c r="BF2190">
        <v>75.599999999999994</v>
      </c>
      <c r="BG2190">
        <v>75.541611853885001</v>
      </c>
      <c r="BH2190">
        <v>75.533972945260757</v>
      </c>
      <c r="BI2190">
        <v>94.980206285491803</v>
      </c>
      <c r="BJ2190">
        <v>75.808543401615836</v>
      </c>
      <c r="BK2190">
        <v>75.524239599383179</v>
      </c>
      <c r="BL2190">
        <v>74.391284357541309</v>
      </c>
      <c r="BM2190">
        <f ca="1"/>
        <v>73.501279796728952</v>
      </c>
      <c r="BN2190">
        <v>76.930296254914111</v>
      </c>
    </row>
    <row r="2191" spans="1:66" x14ac:dyDescent="0.25">
      <c r="A2191">
        <v>72.8</v>
      </c>
      <c r="B2191" t="b">
        <v>1</v>
      </c>
      <c r="BE2191">
        <v>0.74675546448087426</v>
      </c>
      <c r="BF2191">
        <v>75.599999999999994</v>
      </c>
      <c r="BG2191">
        <v>75.551774537392831</v>
      </c>
      <c r="BH2191">
        <v>75.545827049369194</v>
      </c>
      <c r="BI2191">
        <v>95.073501355804297</v>
      </c>
      <c r="BJ2191">
        <v>75.816713819852595</v>
      </c>
      <c r="BK2191">
        <v>75.535480234675035</v>
      </c>
      <c r="BL2191">
        <v>74.401160691193212</v>
      </c>
      <c r="BM2191">
        <f ca="1"/>
        <v>73.509524801053487</v>
      </c>
      <c r="BN2191">
        <v>76.939815978592719</v>
      </c>
    </row>
    <row r="2192" spans="1:66" x14ac:dyDescent="0.25">
      <c r="A2192">
        <v>72.7</v>
      </c>
      <c r="B2192" t="b">
        <v>1</v>
      </c>
      <c r="BE2192">
        <v>0.74709699453551914</v>
      </c>
      <c r="BF2192">
        <v>75.599999999999994</v>
      </c>
      <c r="BG2192">
        <v>75.561944430070724</v>
      </c>
      <c r="BH2192">
        <v>75.557691424834104</v>
      </c>
      <c r="BI2192">
        <v>95.166922330433437</v>
      </c>
      <c r="BJ2192">
        <v>75.824888115490708</v>
      </c>
      <c r="BK2192">
        <v>75.546729952208082</v>
      </c>
      <c r="BL2192">
        <v>74.411043686792539</v>
      </c>
      <c r="BM2192">
        <f ca="1"/>
        <v>73.517773806898944</v>
      </c>
      <c r="BN2192">
        <v>76.949338600648815</v>
      </c>
    </row>
    <row r="2193" spans="1:66" x14ac:dyDescent="0.25">
      <c r="A2193">
        <v>72.5</v>
      </c>
      <c r="B2193" t="b">
        <v>1</v>
      </c>
      <c r="BE2193">
        <v>0.74743852459016391</v>
      </c>
      <c r="BF2193">
        <v>75.599999999999994</v>
      </c>
      <c r="BG2193">
        <v>75.572121553766863</v>
      </c>
      <c r="BH2193">
        <v>75.569566101404718</v>
      </c>
      <c r="BI2193">
        <v>95.260469549661238</v>
      </c>
      <c r="BJ2193">
        <v>75.833066302637562</v>
      </c>
      <c r="BK2193">
        <v>75.557988778551547</v>
      </c>
      <c r="BL2193">
        <v>74.420933357838635</v>
      </c>
      <c r="BM2193">
        <f ca="1"/>
        <v>73.526026826788396</v>
      </c>
      <c r="BN2193">
        <v>76.958864131466783</v>
      </c>
    </row>
    <row r="2194" spans="1:66" x14ac:dyDescent="0.25">
      <c r="A2194">
        <v>72.3</v>
      </c>
      <c r="B2194" t="b">
        <v>1</v>
      </c>
      <c r="BE2194">
        <v>0.74778005464480879</v>
      </c>
      <c r="BF2194">
        <v>75.599999999999994</v>
      </c>
      <c r="BG2194">
        <v>75.582305930409078</v>
      </c>
      <c r="BH2194">
        <v>75.581451108943398</v>
      </c>
      <c r="BI2194">
        <v>95.354143355151265</v>
      </c>
      <c r="BJ2194">
        <v>75.841248395447849</v>
      </c>
      <c r="BK2194">
        <v>75.569256740374158</v>
      </c>
      <c r="BL2194">
        <v>74.430829717876591</v>
      </c>
      <c r="BM2194">
        <f ca="1"/>
        <v>73.534283873286384</v>
      </c>
      <c r="BN2194">
        <v>76.968392581461615</v>
      </c>
    </row>
    <row r="2195" spans="1:66" x14ac:dyDescent="0.25">
      <c r="A2195">
        <v>72.099999999999994</v>
      </c>
      <c r="B2195" t="b">
        <v>1</v>
      </c>
      <c r="BE2195">
        <v>0.74812158469945356</v>
      </c>
      <c r="BF2195">
        <v>75.599999999999994</v>
      </c>
      <c r="BG2195">
        <v>75.592497582005308</v>
      </c>
      <c r="BH2195">
        <v>75.593346477426138</v>
      </c>
      <c r="BI2195">
        <v>95.447944089955826</v>
      </c>
      <c r="BJ2195">
        <v>75.84943440812377</v>
      </c>
      <c r="BK2195">
        <v>75.580533864444746</v>
      </c>
      <c r="BL2195">
        <v>74.440732780497285</v>
      </c>
      <c r="BM2195">
        <f ca="1"/>
        <v>73.542544958999045</v>
      </c>
      <c r="BN2195">
        <v>76.977923961079171</v>
      </c>
    </row>
    <row r="2196" spans="1:66" x14ac:dyDescent="0.25">
      <c r="A2196">
        <v>71.900000000000006</v>
      </c>
      <c r="B2196" t="b">
        <v>1</v>
      </c>
      <c r="BE2196">
        <v>0.74846311475409832</v>
      </c>
      <c r="BF2196">
        <v>75.599999999999994</v>
      </c>
      <c r="BG2196">
        <v>75.602696530644039</v>
      </c>
      <c r="BH2196">
        <v>75.605252236943556</v>
      </c>
      <c r="BI2196">
        <v>95.541872098523683</v>
      </c>
      <c r="BJ2196">
        <v>75.857624354915302</v>
      </c>
      <c r="BK2196">
        <v>75.591820177632727</v>
      </c>
      <c r="BL2196">
        <v>74.450642559337751</v>
      </c>
      <c r="BM2196">
        <f ca="1"/>
        <v>73.550810096574352</v>
      </c>
      <c r="BN2196">
        <v>76.987458280796247</v>
      </c>
    </row>
    <row r="2197" spans="1:66" x14ac:dyDescent="0.25">
      <c r="A2197">
        <v>71.7</v>
      </c>
      <c r="B2197" t="b">
        <v>1</v>
      </c>
      <c r="BE2197">
        <v>0.7488046448087432</v>
      </c>
      <c r="BF2197">
        <v>75.599999999999994</v>
      </c>
      <c r="BG2197">
        <v>75.612902798494716</v>
      </c>
      <c r="BH2197">
        <v>75.617168417700952</v>
      </c>
      <c r="BI2197">
        <v>95.635927726707678</v>
      </c>
      <c r="BJ2197">
        <v>75.865818250120427</v>
      </c>
      <c r="BK2197">
        <v>75.60311570690871</v>
      </c>
      <c r="BL2197">
        <v>74.460559068081295</v>
      </c>
      <c r="BM2197">
        <f ca="1"/>
        <v>73.559079298702372</v>
      </c>
      <c r="BN2197">
        <v>76.996995551120833</v>
      </c>
    </row>
    <row r="2198" spans="1:66" x14ac:dyDescent="0.25">
      <c r="A2198">
        <v>71.400000000000006</v>
      </c>
      <c r="B2198" t="b">
        <v>1</v>
      </c>
      <c r="BE2198">
        <v>0.74914617486338797</v>
      </c>
      <c r="BF2198">
        <v>75.599999999999994</v>
      </c>
      <c r="BG2198">
        <v>75.623116407808155</v>
      </c>
      <c r="BH2198">
        <v>75.629095050019302</v>
      </c>
      <c r="BI2198">
        <v>95.730111321772156</v>
      </c>
      <c r="BJ2198">
        <v>75.874016108085499</v>
      </c>
      <c r="BK2198">
        <v>75.614420479344957</v>
      </c>
      <c r="BL2198">
        <v>74.47048232045772</v>
      </c>
      <c r="BM2198">
        <f ca="1"/>
        <v>73.567352578115432</v>
      </c>
      <c r="BN2198">
        <v>77.006535782592181</v>
      </c>
    </row>
    <row r="2199" spans="1:66" x14ac:dyDescent="0.25">
      <c r="A2199">
        <v>71.2</v>
      </c>
      <c r="B2199" t="b">
        <v>1</v>
      </c>
      <c r="BE2199">
        <v>0.74948770491803274</v>
      </c>
      <c r="BF2199">
        <v>75.599999999999994</v>
      </c>
      <c r="BG2199">
        <v>75.633337380917069</v>
      </c>
      <c r="BH2199">
        <v>75.64103216433584</v>
      </c>
      <c r="BI2199">
        <v>95.824423232400918</v>
      </c>
      <c r="BJ2199">
        <v>75.882217943205319</v>
      </c>
      <c r="BK2199">
        <v>75.625734522115948</v>
      </c>
      <c r="BL2199">
        <v>74.480412330243638</v>
      </c>
      <c r="BM2199">
        <f ca="1"/>
        <v>73.575629947588354</v>
      </c>
      <c r="BN2199">
        <v>77.01607898578105</v>
      </c>
    </row>
    <row r="2200" spans="1:66" x14ac:dyDescent="0.25">
      <c r="A2200">
        <v>71</v>
      </c>
      <c r="B2200" t="b">
        <v>1</v>
      </c>
      <c r="BE2200">
        <v>0.74982923497267762</v>
      </c>
      <c r="BF2200">
        <v>75.7</v>
      </c>
      <c r="BG2200">
        <v>75.643565740236369</v>
      </c>
      <c r="BH2200">
        <v>75.652979791204544</v>
      </c>
      <c r="BI2200">
        <v>95.918863808704828</v>
      </c>
      <c r="BJ2200">
        <v>75.890423769923615</v>
      </c>
      <c r="BK2200">
        <v>75.63705786249902</v>
      </c>
      <c r="BL2200">
        <v>74.490349111262589</v>
      </c>
      <c r="BM2200">
        <f ca="1"/>
        <v>73.583911419938673</v>
      </c>
      <c r="BN2200">
        <v>77.025625171289789</v>
      </c>
    </row>
    <row r="2201" spans="1:66" x14ac:dyDescent="0.25">
      <c r="A2201">
        <v>79</v>
      </c>
      <c r="B2201" t="b">
        <v>1</v>
      </c>
      <c r="BE2201">
        <v>0.75017076502732238</v>
      </c>
      <c r="BF2201">
        <v>75.7</v>
      </c>
      <c r="BG2201">
        <v>75.653801508263754</v>
      </c>
      <c r="BH2201">
        <v>75.664937961297042</v>
      </c>
      <c r="BI2201">
        <v>96.013433402229552</v>
      </c>
      <c r="BJ2201">
        <v>75.898633602733128</v>
      </c>
      <c r="BK2201">
        <v>75.64839052787481</v>
      </c>
      <c r="BL2201">
        <v>74.500292677385332</v>
      </c>
      <c r="BM2201">
        <f ca="1"/>
        <v>73.592197008026901</v>
      </c>
      <c r="BN2201">
        <v>77.035174349752523</v>
      </c>
    </row>
    <row r="2202" spans="1:66" x14ac:dyDescent="0.25">
      <c r="A2202">
        <v>79</v>
      </c>
      <c r="B2202" t="b">
        <v>1</v>
      </c>
      <c r="BE2202">
        <v>0.75051229508196726</v>
      </c>
      <c r="BF2202">
        <v>75.7</v>
      </c>
      <c r="BG2202">
        <v>75.664044707580061</v>
      </c>
      <c r="BH2202">
        <v>75.676906705402857</v>
      </c>
      <c r="BI2202">
        <v>96.108132365963627</v>
      </c>
      <c r="BJ2202">
        <v>75.90684745617601</v>
      </c>
      <c r="BK2202">
        <v>75.659732545727849</v>
      </c>
      <c r="BL2202">
        <v>74.510243042530035</v>
      </c>
      <c r="BM2202">
        <f ca="1"/>
        <v>73.600486724756692</v>
      </c>
      <c r="BN2202">
        <v>77.04472653183538</v>
      </c>
    </row>
    <row r="2203" spans="1:66" x14ac:dyDescent="0.25">
      <c r="A2203">
        <v>79</v>
      </c>
      <c r="B2203" t="b">
        <v>1</v>
      </c>
      <c r="BE2203">
        <v>0.75085382513661203</v>
      </c>
      <c r="BF2203">
        <v>75.7</v>
      </c>
      <c r="BG2203">
        <v>75.674295360849712</v>
      </c>
      <c r="BH2203">
        <v>75.688886054430327</v>
      </c>
      <c r="BI2203">
        <v>96.202961054346048</v>
      </c>
      <c r="BJ2203">
        <v>75.915065344843981</v>
      </c>
      <c r="BK2203">
        <v>75.671083943647176</v>
      </c>
      <c r="BL2203">
        <v>74.520200220662488</v>
      </c>
      <c r="BM2203">
        <f ca="1"/>
        <v>73.608780583075088</v>
      </c>
      <c r="BN2203">
        <v>77.054281728236546</v>
      </c>
    </row>
    <row r="2204" spans="1:66" x14ac:dyDescent="0.25">
      <c r="A2204">
        <v>74</v>
      </c>
      <c r="B2204" t="b">
        <v>1</v>
      </c>
      <c r="BE2204">
        <v>0.7511953551912568</v>
      </c>
      <c r="BF2204">
        <v>75.7</v>
      </c>
      <c r="BG2204">
        <v>75.684553490821258</v>
      </c>
      <c r="BH2204">
        <v>75.700876039407248</v>
      </c>
      <c r="BI2204">
        <v>96.297919823274569</v>
      </c>
      <c r="BJ2204">
        <v>75.923287283378713</v>
      </c>
      <c r="BK2204">
        <v>75.682444749326834</v>
      </c>
      <c r="BL2204">
        <v>74.530164225796426</v>
      </c>
      <c r="BM2204">
        <f ca="1"/>
        <v>73.617078595972785</v>
      </c>
      <c r="BN2204">
        <v>77.063839949686525</v>
      </c>
    </row>
    <row r="2205" spans="1:66" x14ac:dyDescent="0.25">
      <c r="A2205">
        <v>73.8</v>
      </c>
      <c r="B2205" t="b">
        <v>1</v>
      </c>
      <c r="BE2205">
        <v>0.75153688524590168</v>
      </c>
      <c r="BF2205">
        <v>75.7</v>
      </c>
      <c r="BG2205">
        <v>75.694819120327722</v>
      </c>
      <c r="BH2205">
        <v>75.712876691481426</v>
      </c>
      <c r="BI2205">
        <v>96.393009030113532</v>
      </c>
      <c r="BJ2205">
        <v>75.931513286471983</v>
      </c>
      <c r="BK2205">
        <v>75.693814990566466</v>
      </c>
      <c r="BL2205">
        <v>74.540135071993632</v>
      </c>
      <c r="BM2205">
        <f ca="1"/>
        <v>73.625380776484306</v>
      </c>
      <c r="BN2205">
        <v>77.073401206948276</v>
      </c>
    </row>
    <row r="2206" spans="1:66" x14ac:dyDescent="0.25">
      <c r="A2206">
        <v>73.599999999999994</v>
      </c>
      <c r="B2206" t="b">
        <v>1</v>
      </c>
      <c r="BE2206">
        <v>0.75187841530054644</v>
      </c>
      <c r="BF2206">
        <v>75.7</v>
      </c>
      <c r="BG2206">
        <v>75.705092272287146</v>
      </c>
      <c r="BH2206">
        <v>75.724888041921304</v>
      </c>
      <c r="BI2206">
        <v>96.488229033701828</v>
      </c>
      <c r="BJ2206">
        <v>75.939743368866061</v>
      </c>
      <c r="BK2206">
        <v>75.705194695271928</v>
      </c>
      <c r="BL2206">
        <v>74.550112773364248</v>
      </c>
      <c r="BM2206">
        <f ca="1"/>
        <v>73.633687137688256</v>
      </c>
      <c r="BN2206">
        <v>77.082965510817331</v>
      </c>
    </row>
    <row r="2207" spans="1:66" x14ac:dyDescent="0.25">
      <c r="A2207">
        <v>73.2</v>
      </c>
      <c r="B2207" t="b">
        <v>1</v>
      </c>
      <c r="BE2207">
        <v>0.75221994535519121</v>
      </c>
      <c r="BF2207">
        <v>75.7</v>
      </c>
      <c r="BG2207">
        <v>75.715372969702969</v>
      </c>
      <c r="BH2207">
        <v>75.736910122116825</v>
      </c>
      <c r="BI2207">
        <v>96.583580194361318</v>
      </c>
      <c r="BJ2207">
        <v>75.947977545353893</v>
      </c>
      <c r="BK2207">
        <v>75.71658389145577</v>
      </c>
      <c r="BL2207">
        <v>74.560097344067003</v>
      </c>
      <c r="BM2207">
        <f ca="1"/>
        <v>73.641997692707562</v>
      </c>
      <c r="BN2207">
        <v>77.092532872122035</v>
      </c>
    </row>
    <row r="2208" spans="1:66" x14ac:dyDescent="0.25">
      <c r="A2208">
        <v>73</v>
      </c>
      <c r="B2208" t="b">
        <v>1</v>
      </c>
      <c r="BE2208">
        <v>0.75256147540983609</v>
      </c>
      <c r="BF2208">
        <v>75.7</v>
      </c>
      <c r="BG2208">
        <v>75.725661235664589</v>
      </c>
      <c r="BH2208">
        <v>75.748942963579779</v>
      </c>
      <c r="BI2208">
        <v>96.679062873904812</v>
      </c>
      <c r="BJ2208">
        <v>75.95621583077947</v>
      </c>
      <c r="BK2208">
        <v>75.727982607237962</v>
      </c>
      <c r="BL2208">
        <v>74.570088798309399</v>
      </c>
      <c r="BM2208">
        <f ca="1"/>
        <v>73.650312454709692</v>
      </c>
      <c r="BN2208">
        <v>77.102103301723687</v>
      </c>
    </row>
    <row r="2209" spans="1:66" x14ac:dyDescent="0.25">
      <c r="A2209">
        <v>72.599999999999994</v>
      </c>
      <c r="B2209" t="b">
        <v>1</v>
      </c>
      <c r="BE2209">
        <v>0.75290300546448086</v>
      </c>
      <c r="BF2209">
        <v>75.7</v>
      </c>
      <c r="BG2209">
        <v>75.735957093347736</v>
      </c>
      <c r="BH2209">
        <v>75.760986597944765</v>
      </c>
      <c r="BI2209">
        <v>96.774677435644236</v>
      </c>
      <c r="BJ2209">
        <v>75.96445824003797</v>
      </c>
      <c r="BK2209">
        <v>75.739390870846279</v>
      </c>
      <c r="BL2209">
        <v>74.580087150348007</v>
      </c>
      <c r="BM2209">
        <f ca="1"/>
        <v>73.658631436906873</v>
      </c>
      <c r="BN2209">
        <v>77.111676810516713</v>
      </c>
    </row>
    <row r="2210" spans="1:66" x14ac:dyDescent="0.25">
      <c r="A2210">
        <v>76</v>
      </c>
      <c r="B2210" t="b">
        <v>1</v>
      </c>
      <c r="BE2210">
        <v>0.75324453551912574</v>
      </c>
      <c r="BF2210">
        <v>75.8</v>
      </c>
      <c r="BG2210">
        <v>75.74626056601501</v>
      </c>
      <c r="BH2210">
        <v>75.773041056969632</v>
      </c>
      <c r="BI2210">
        <v>96.870424244399175</v>
      </c>
      <c r="BJ2210">
        <v>75.972704788076243</v>
      </c>
      <c r="BK2210">
        <v>75.750808710617108</v>
      </c>
      <c r="BL2210">
        <v>74.59009241448868</v>
      </c>
      <c r="BM2210">
        <f ca="1"/>
        <v>73.666954652556413</v>
      </c>
      <c r="BN2210">
        <v>77.121253409428846</v>
      </c>
    </row>
    <row r="2211" spans="1:66" x14ac:dyDescent="0.25">
      <c r="A2211">
        <v>72.5</v>
      </c>
      <c r="B2211" t="b">
        <v>1</v>
      </c>
      <c r="BE2211">
        <v>0.7535860655737705</v>
      </c>
      <c r="BF2211">
        <v>75.8</v>
      </c>
      <c r="BG2211">
        <v>75.756571677016311</v>
      </c>
      <c r="BH2211">
        <v>75.785106372536475</v>
      </c>
      <c r="BI2211">
        <v>96.966303666504984</v>
      </c>
      <c r="BJ2211">
        <v>75.980955489892878</v>
      </c>
      <c r="BK2211">
        <v>75.76223615499589</v>
      </c>
      <c r="BL2211">
        <v>74.600104605086756</v>
      </c>
      <c r="BM2211">
        <f ca="1"/>
        <v>73.67528211496078</v>
      </c>
      <c r="BN2211">
        <v>77.130833109421218</v>
      </c>
    </row>
    <row r="2212" spans="1:66" x14ac:dyDescent="0.25">
      <c r="A2212">
        <v>72.2</v>
      </c>
      <c r="B2212" t="b">
        <v>1</v>
      </c>
      <c r="BE2212">
        <v>0.75392759562841527</v>
      </c>
      <c r="BF2212">
        <v>75.8</v>
      </c>
      <c r="BG2212">
        <v>75.766890449789344</v>
      </c>
      <c r="BH2212">
        <v>75.797182576651878</v>
      </c>
      <c r="BI2212">
        <v>97.062316069821392</v>
      </c>
      <c r="BJ2212">
        <v>75.98921036053865</v>
      </c>
      <c r="BK2212">
        <v>75.773673232537774</v>
      </c>
      <c r="BL2212">
        <v>74.610123736547365</v>
      </c>
      <c r="BM2212">
        <f ca="1"/>
        <v>73.683613837468002</v>
      </c>
      <c r="BN2212">
        <v>77.140415921488739</v>
      </c>
    </row>
    <row r="2213" spans="1:66" x14ac:dyDescent="0.25">
      <c r="A2213">
        <v>72</v>
      </c>
      <c r="B2213" t="b">
        <v>1</v>
      </c>
      <c r="BE2213">
        <v>0.75426912568306015</v>
      </c>
      <c r="BF2213">
        <v>75.8</v>
      </c>
      <c r="BG2213">
        <v>75.777216907860108</v>
      </c>
      <c r="BH2213">
        <v>75.809269701447889</v>
      </c>
      <c r="BI2213">
        <v>97.158461823740808</v>
      </c>
      <c r="BJ2213">
        <v>75.997469415116683</v>
      </c>
      <c r="BK2213">
        <v>75.78511997190823</v>
      </c>
      <c r="BL2213">
        <v>74.620149823325633</v>
      </c>
      <c r="BM2213">
        <f ca="1"/>
        <v>73.691949833471853</v>
      </c>
      <c r="BN2213">
        <v>77.150001856659998</v>
      </c>
    </row>
    <row r="2214" spans="1:66" x14ac:dyDescent="0.25">
      <c r="A2214">
        <v>71.599999999999994</v>
      </c>
      <c r="B2214" t="b">
        <v>1</v>
      </c>
      <c r="BE2214">
        <v>0.75461065573770492</v>
      </c>
      <c r="BF2214">
        <v>75.8</v>
      </c>
      <c r="BG2214">
        <v>75.787551074843321</v>
      </c>
      <c r="BH2214">
        <v>75.821367779182765</v>
      </c>
      <c r="BI2214">
        <v>97.254741299196908</v>
      </c>
      <c r="BJ2214">
        <v>76.005732668782898</v>
      </c>
      <c r="BK2214">
        <v>75.796576401883613</v>
      </c>
      <c r="BL2214">
        <v>74.63018287992692</v>
      </c>
      <c r="BM2214">
        <f ca="1"/>
        <v>73.700290116412035</v>
      </c>
      <c r="BN2214">
        <v>77.159590925997662</v>
      </c>
    </row>
    <row r="2215" spans="1:66" x14ac:dyDescent="0.25">
      <c r="A2215">
        <v>71.400000000000006</v>
      </c>
      <c r="B2215" t="b">
        <v>1</v>
      </c>
      <c r="BE2215">
        <v>0.75495218579234968</v>
      </c>
      <c r="BF2215">
        <v>75.8</v>
      </c>
      <c r="BG2215">
        <v>75.797892974442988</v>
      </c>
      <c r="BH2215">
        <v>75.833476842241438</v>
      </c>
      <c r="BI2215">
        <v>97.351154868673291</v>
      </c>
      <c r="BJ2215">
        <v>76.014000136746105</v>
      </c>
      <c r="BK2215">
        <v>75.808042551351789</v>
      </c>
      <c r="BL2215">
        <v>74.640222920907064</v>
      </c>
      <c r="BM2215">
        <f ca="1"/>
        <v>73.708634699774464</v>
      </c>
      <c r="BN2215">
        <v>77.169183140598548</v>
      </c>
    </row>
    <row r="2216" spans="1:66" x14ac:dyDescent="0.25">
      <c r="A2216">
        <v>79</v>
      </c>
      <c r="B2216" t="b">
        <v>1</v>
      </c>
      <c r="BE2216">
        <v>0.75529371584699456</v>
      </c>
      <c r="BF2216">
        <v>75.8</v>
      </c>
      <c r="BG2216">
        <v>75.80824263045281</v>
      </c>
      <c r="BH2216">
        <v>75.845596923136426</v>
      </c>
      <c r="BI2216">
        <v>97.447702906212058</v>
      </c>
      <c r="BJ2216">
        <v>76.022271834268466</v>
      </c>
      <c r="BK2216">
        <v>75.819518449312795</v>
      </c>
      <c r="BL2216">
        <v>74.650269960872677</v>
      </c>
      <c r="BM2216">
        <f ca="1"/>
        <v>73.716983597091584</v>
      </c>
      <c r="BN2216">
        <v>77.178778511593848</v>
      </c>
    </row>
    <row r="2217" spans="1:66" x14ac:dyDescent="0.25">
      <c r="A2217">
        <v>76</v>
      </c>
      <c r="B2217" t="b">
        <v>1</v>
      </c>
      <c r="BE2217">
        <v>0.75563524590163933</v>
      </c>
      <c r="BF2217">
        <v>75.8</v>
      </c>
      <c r="BG2217">
        <v>75.818600066756758</v>
      </c>
      <c r="BH2217">
        <v>75.8577280545083</v>
      </c>
      <c r="BI2217">
        <v>97.54438578742247</v>
      </c>
      <c r="BJ2217">
        <v>76.030547776665699</v>
      </c>
      <c r="BK2217">
        <v>75.831004124879357</v>
      </c>
      <c r="BL2217">
        <v>74.660324014481318</v>
      </c>
      <c r="BM2217">
        <f ca="1"/>
        <v>73.72533682194252</v>
      </c>
      <c r="BN2217">
        <v>77.188377050149228</v>
      </c>
    </row>
    <row r="2218" spans="1:66" x14ac:dyDescent="0.25">
      <c r="A2218">
        <v>75</v>
      </c>
      <c r="B2218" t="b">
        <v>1</v>
      </c>
      <c r="BE2218">
        <v>0.75597677595628421</v>
      </c>
      <c r="BF2218">
        <v>75.8</v>
      </c>
      <c r="BG2218">
        <v>75.828965307329497</v>
      </c>
      <c r="BH2218">
        <v>75.869870269126665</v>
      </c>
      <c r="BI2218">
        <v>97.64120388948983</v>
      </c>
      <c r="BJ2218">
        <v>76.038827979307371</v>
      </c>
      <c r="BK2218">
        <v>75.842499607277631</v>
      </c>
      <c r="BL2218">
        <v>74.670385096441791</v>
      </c>
      <c r="BM2218">
        <f ca="1"/>
        <v>73.733694387953335</v>
      </c>
      <c r="BN2218">
        <v>77.197978767465116</v>
      </c>
    </row>
    <row r="2219" spans="1:66" x14ac:dyDescent="0.25">
      <c r="A2219">
        <v>72</v>
      </c>
      <c r="B2219" t="b">
        <v>1</v>
      </c>
      <c r="BE2219">
        <v>0.75631830601092898</v>
      </c>
      <c r="BF2219">
        <v>75.8</v>
      </c>
      <c r="BG2219">
        <v>75.839338376236924</v>
      </c>
      <c r="BH2219">
        <v>75.882023599890687</v>
      </c>
      <c r="BI2219">
        <v>97.738157591184205</v>
      </c>
      <c r="BJ2219">
        <v>76.047112457617288</v>
      </c>
      <c r="BK2219">
        <v>75.854004925847718</v>
      </c>
      <c r="BL2219">
        <v>74.680453221514369</v>
      </c>
      <c r="BM2219">
        <f ca="1"/>
        <v>73.742056308797331</v>
      </c>
      <c r="BN2219">
        <v>77.207583674776828</v>
      </c>
    </row>
    <row r="2220" spans="1:66" x14ac:dyDescent="0.25">
      <c r="A2220" t="str">
        <v/>
      </c>
      <c r="B2220" t="b">
        <v>0</v>
      </c>
      <c r="BE2220">
        <v>0.75665983606557374</v>
      </c>
      <c r="BF2220">
        <v>75.8</v>
      </c>
      <c r="BG2220">
        <v>75.849719297636682</v>
      </c>
      <c r="BH2220">
        <v>75.894188079829874</v>
      </c>
      <c r="BI2220">
        <v>97.835247272869381</v>
      </c>
      <c r="BJ2220">
        <v>76.055401227073659</v>
      </c>
      <c r="BK2220">
        <v>75.865520110044386</v>
      </c>
      <c r="BL2220">
        <v>74.690528404511085</v>
      </c>
      <c r="BM2220">
        <f ca="1"/>
        <v>73.750422598195271</v>
      </c>
      <c r="BN2220">
        <v>77.217191783354707</v>
      </c>
    </row>
    <row r="2221" spans="1:66" x14ac:dyDescent="0.25">
      <c r="A2221">
        <v>67.5</v>
      </c>
      <c r="B2221" t="b">
        <v>1</v>
      </c>
      <c r="BE2221">
        <v>0.75700136612021862</v>
      </c>
      <c r="BF2221">
        <v>75.8</v>
      </c>
      <c r="BG2221">
        <v>75.860108095778642</v>
      </c>
      <c r="BH2221">
        <v>75.906363742104887</v>
      </c>
      <c r="BI2221">
        <v>97.932473316511874</v>
      </c>
      <c r="BJ2221">
        <v>76.06369430320953</v>
      </c>
      <c r="BK2221">
        <v>75.877045189437638</v>
      </c>
      <c r="BL2221">
        <v>74.700610660295965</v>
      </c>
      <c r="BM2221">
        <f ca="1"/>
        <v>73.758793269915643</v>
      </c>
      <c r="BN2221">
        <v>77.226803104504455</v>
      </c>
    </row>
    <row r="2222" spans="1:66" x14ac:dyDescent="0.25">
      <c r="A2222">
        <v>67.3</v>
      </c>
      <c r="B2222" t="b">
        <v>1</v>
      </c>
      <c r="BE2222">
        <v>0.75734289617486339</v>
      </c>
      <c r="BF2222">
        <v>75.8</v>
      </c>
      <c r="BG2222">
        <v>75.870504795005402</v>
      </c>
      <c r="BH2222">
        <v>75.918550620008077</v>
      </c>
      <c r="BI2222">
        <v>98.029836105689753</v>
      </c>
      <c r="BJ2222">
        <v>76.071991701612987</v>
      </c>
      <c r="BK2222">
        <v>75.888580193713409</v>
      </c>
      <c r="BL2222">
        <v>74.710700003785234</v>
      </c>
      <c r="BM2222">
        <f ca="1"/>
        <v>73.767168337774862</v>
      </c>
      <c r="BN2222">
        <v>77.236417649567073</v>
      </c>
    </row>
    <row r="2223" spans="1:66" x14ac:dyDescent="0.25">
      <c r="A2223">
        <v>67.099999999999994</v>
      </c>
      <c r="B2223" t="b">
        <v>1</v>
      </c>
      <c r="BE2223">
        <v>0.75768442622950816</v>
      </c>
      <c r="BF2223">
        <v>75.8</v>
      </c>
      <c r="BG2223">
        <v>75.88090941975284</v>
      </c>
      <c r="BH2223">
        <v>75.930748746964298</v>
      </c>
      <c r="BI2223">
        <v>98.127336025601906</v>
      </c>
      <c r="BJ2223">
        <v>76.080293437927537</v>
      </c>
      <c r="BK2223">
        <v>75.90012515267415</v>
      </c>
      <c r="BL2223">
        <v>74.720796449947684</v>
      </c>
      <c r="BM2223">
        <f ca="1"/>
        <v>73.775547815637665</v>
      </c>
      <c r="BN2223">
        <v>77.246035429919345</v>
      </c>
    </row>
    <row r="2224" spans="1:66" x14ac:dyDescent="0.25">
      <c r="A2224">
        <v>66.900000000000006</v>
      </c>
      <c r="B2224" t="b">
        <v>1</v>
      </c>
      <c r="BE2224">
        <v>0.75802595628415304</v>
      </c>
      <c r="BF2224">
        <v>75.900000000000006</v>
      </c>
      <c r="BG2224">
        <v>75.891321994550609</v>
      </c>
      <c r="BH2224">
        <v>75.942958156531816</v>
      </c>
      <c r="BI2224">
        <v>98.224973463077177</v>
      </c>
      <c r="BJ2224">
        <v>76.088599527852381</v>
      </c>
      <c r="BK2224">
        <v>75.911680096239522</v>
      </c>
      <c r="BL2224">
        <v>74.730900013804828</v>
      </c>
      <c r="BM2224">
        <f ca="1"/>
        <v>73.783931717417161</v>
      </c>
      <c r="BN2224">
        <v>77.255656456973782</v>
      </c>
    </row>
    <row r="2225" spans="1:66" x14ac:dyDescent="0.25">
      <c r="A2225">
        <v>66.599999999999994</v>
      </c>
      <c r="B2225" t="b">
        <v>1</v>
      </c>
      <c r="BE2225">
        <v>0.7583674863387978</v>
      </c>
      <c r="BF2225">
        <v>75.900000000000006</v>
      </c>
      <c r="BG2225">
        <v>75.901742544022667</v>
      </c>
      <c r="BH2225">
        <v>75.955178882402834</v>
      </c>
      <c r="BI2225">
        <v>98.322748806583363</v>
      </c>
      <c r="BJ2225">
        <v>76.096909987142695</v>
      </c>
      <c r="BK2225">
        <v>75.923245054447008</v>
      </c>
      <c r="BL2225">
        <v>74.741010710431226</v>
      </c>
      <c r="BM2225">
        <f ca="1"/>
        <v>73.792320057075301</v>
      </c>
      <c r="BN2225">
        <v>77.26528074217893</v>
      </c>
    </row>
    <row r="2226" spans="1:66" x14ac:dyDescent="0.25">
      <c r="A2226">
        <v>66.2</v>
      </c>
      <c r="B2226" t="b">
        <v>1</v>
      </c>
      <c r="BE2226">
        <v>0.75870901639344257</v>
      </c>
      <c r="BF2226">
        <v>75.900000000000006</v>
      </c>
      <c r="BG2226">
        <v>75.91217109288776</v>
      </c>
      <c r="BH2226">
        <v>75.967410958404329</v>
      </c>
      <c r="BI2226">
        <v>98.420662446236761</v>
      </c>
      <c r="BJ2226">
        <v>76.10522483161003</v>
      </c>
      <c r="BK2226">
        <v>75.93482005745264</v>
      </c>
      <c r="BL2226">
        <v>74.751128554954676</v>
      </c>
      <c r="BM2226">
        <f ca="1"/>
        <v>73.800712848623007</v>
      </c>
      <c r="BN2226">
        <v>77.274908297019522</v>
      </c>
    </row>
    <row r="2227" spans="1:66" x14ac:dyDescent="0.25">
      <c r="A2227">
        <v>65.8</v>
      </c>
      <c r="B2227" t="b">
        <v>1</v>
      </c>
      <c r="BE2227">
        <v>0.75905054644808745</v>
      </c>
      <c r="BF2227">
        <v>75.900000000000006</v>
      </c>
      <c r="BG2227">
        <v>75.922607665960044</v>
      </c>
      <c r="BH2227">
        <v>75.979654418498683</v>
      </c>
      <c r="BI2227">
        <v>98.518714773811396</v>
      </c>
      <c r="BJ2227">
        <v>76.113544077122526</v>
      </c>
      <c r="BK2227">
        <v>75.946405135531577</v>
      </c>
      <c r="BL2227">
        <v>74.761253562556604</v>
      </c>
      <c r="BM2227">
        <f ca="1"/>
        <v>73.809110106120485</v>
      </c>
      <c r="BN2227">
        <v>77.284539133016693</v>
      </c>
    </row>
    <row r="2228" spans="1:66" x14ac:dyDescent="0.25">
      <c r="A2228">
        <v>65.400000000000006</v>
      </c>
      <c r="B2228" t="b">
        <v>1</v>
      </c>
      <c r="BE2228">
        <v>0.75939207650273222</v>
      </c>
      <c r="BF2228">
        <v>75.900000000000006</v>
      </c>
      <c r="BG2228">
        <v>75.933052288149497</v>
      </c>
      <c r="BH2228">
        <v>75.991909296784769</v>
      </c>
      <c r="BI2228">
        <v>98.616906182748338</v>
      </c>
      <c r="BJ2228">
        <v>76.121867739605293</v>
      </c>
      <c r="BK2228">
        <v>75.95800031907882</v>
      </c>
      <c r="BL2228">
        <v>74.771385748472184</v>
      </c>
      <c r="BM2228">
        <f ca="1"/>
        <v>73.817511843677451</v>
      </c>
      <c r="BN2228">
        <v>77.294173261728147</v>
      </c>
    </row>
    <row r="2229" spans="1:66" x14ac:dyDescent="0.25">
      <c r="A2229">
        <v>65.099999999999994</v>
      </c>
      <c r="B2229" t="b">
        <v>1</v>
      </c>
      <c r="BE2229">
        <v>0.75973360655737709</v>
      </c>
      <c r="BF2229">
        <v>75.900000000000006</v>
      </c>
      <c r="BG2229">
        <v>75.943504984462564</v>
      </c>
      <c r="BH2229">
        <v>76.004175627498384</v>
      </c>
      <c r="BI2229">
        <v>98.715237068165308</v>
      </c>
      <c r="BJ2229">
        <v>76.130195835040752</v>
      </c>
      <c r="BK2229">
        <v>75.969605638609892</v>
      </c>
      <c r="BL2229">
        <v>74.781525127990719</v>
      </c>
      <c r="BM2229">
        <f ca="1"/>
        <v>73.825918075453487</v>
      </c>
      <c r="BN2229">
        <v>77.303810694748393</v>
      </c>
    </row>
    <row r="2230" spans="1:66" x14ac:dyDescent="0.25">
      <c r="A2230">
        <v>64.7</v>
      </c>
      <c r="B2230" t="b">
        <v>1</v>
      </c>
      <c r="BE2230">
        <v>0.76007513661202186</v>
      </c>
      <c r="BF2230">
        <v>75.900000000000006</v>
      </c>
      <c r="BG2230">
        <v>75.953965780002591</v>
      </c>
      <c r="BH2230">
        <v>76.016453445013184</v>
      </c>
      <c r="BI2230">
        <v>98.813707826866107</v>
      </c>
      <c r="BJ2230">
        <v>76.138528379468866</v>
      </c>
      <c r="BK2230">
        <v>75.981221124761447</v>
      </c>
      <c r="BL2230">
        <v>74.791671716455824</v>
      </c>
      <c r="BM2230">
        <f ca="1"/>
        <v>73.83432881565821</v>
      </c>
      <c r="BN2230">
        <v>77.313451443708843</v>
      </c>
    </row>
    <row r="2231" spans="1:66" x14ac:dyDescent="0.25">
      <c r="A2231">
        <v>64.3</v>
      </c>
      <c r="B2231" t="b">
        <v>1</v>
      </c>
      <c r="BE2231">
        <v>0.76041666666666663</v>
      </c>
      <c r="BF2231">
        <v>75.900000000000006</v>
      </c>
      <c r="BG2231">
        <v>75.964434699970468</v>
      </c>
      <c r="BH2231">
        <v>76.028742783841309</v>
      </c>
      <c r="BI2231">
        <v>98.912318857350371</v>
      </c>
      <c r="BJ2231">
        <v>76.14686538898755</v>
      </c>
      <c r="BK2231">
        <v>75.992846808292057</v>
      </c>
      <c r="BL2231">
        <v>74.801825529265756</v>
      </c>
      <c r="BM2231">
        <f ca="1"/>
        <v>73.842744078551576</v>
      </c>
      <c r="BN2231">
        <v>77.323095520278144</v>
      </c>
    </row>
    <row r="2232" spans="1:66" x14ac:dyDescent="0.25">
      <c r="A2232">
        <v>63.8</v>
      </c>
      <c r="B2232" t="b">
        <v>1</v>
      </c>
      <c r="BE2232">
        <v>0.76075819672131151</v>
      </c>
      <c r="BF2232">
        <v>76</v>
      </c>
      <c r="BG2232">
        <v>75.974911769665127</v>
      </c>
      <c r="BH2232">
        <v>76.041043678634466</v>
      </c>
      <c r="BI2232">
        <v>99.011070559823111</v>
      </c>
      <c r="BJ2232">
        <v>76.155206879752939</v>
      </c>
      <c r="BK2232">
        <v>76.004482720082791</v>
      </c>
      <c r="BL2232">
        <v>74.811986581873683</v>
      </c>
      <c r="BM2232">
        <f ca="1"/>
        <v>73.851163878444211</v>
      </c>
      <c r="BN2232">
        <v>77.332742936162276</v>
      </c>
    </row>
    <row r="2233" spans="1:66" x14ac:dyDescent="0.25">
      <c r="A2233">
        <v>63.4</v>
      </c>
      <c r="B2233" t="b">
        <v>1</v>
      </c>
      <c r="BE2233">
        <v>0.76109972677595628</v>
      </c>
      <c r="BF2233">
        <v>76</v>
      </c>
      <c r="BG2233">
        <v>75.985397014484079</v>
      </c>
      <c r="BH2233">
        <v>76.053356164184322</v>
      </c>
      <c r="BI2233">
        <v>99.10996333620443</v>
      </c>
      <c r="BJ2233">
        <v>76.163552867979789</v>
      </c>
      <c r="BK2233">
        <v>76.016128891137967</v>
      </c>
      <c r="BL2233">
        <v>74.822154889787925</v>
      </c>
      <c r="BM2233">
        <f ca="1"/>
        <v>73.859588229697536</v>
      </c>
      <c r="BN2233">
        <v>77.34239370310479</v>
      </c>
    </row>
    <row r="2234" spans="1:66" x14ac:dyDescent="0.25">
      <c r="A2234">
        <v>63.1</v>
      </c>
      <c r="B2234" t="b">
        <v>1</v>
      </c>
      <c r="BE2234">
        <v>0.76144125683060104</v>
      </c>
      <c r="BF2234">
        <v>76</v>
      </c>
      <c r="BG2234">
        <v>75.99589045992397</v>
      </c>
      <c r="BH2234">
        <v>76.065680275423716</v>
      </c>
      <c r="BI2234">
        <v>99.208997590139532</v>
      </c>
      <c r="BJ2234">
        <v>76.171903369941703</v>
      </c>
      <c r="BK2234">
        <v>76.027785352585823</v>
      </c>
      <c r="BL2234">
        <v>74.832330468572252</v>
      </c>
      <c r="BM2234">
        <f ca="1"/>
        <v>73.868017146724284</v>
      </c>
      <c r="BN2234">
        <v>77.352047832886967</v>
      </c>
    </row>
    <row r="2235" spans="1:66" x14ac:dyDescent="0.25">
      <c r="A2235">
        <v>62.8</v>
      </c>
      <c r="B2235" t="b">
        <v>1</v>
      </c>
      <c r="BE2235">
        <v>0.76178278688524592</v>
      </c>
      <c r="BF2235">
        <v>76</v>
      </c>
      <c r="BG2235">
        <v>76.006392131581222</v>
      </c>
      <c r="BH2235">
        <v>76.078016047427127</v>
      </c>
      <c r="BI2235">
        <v>99.30817372700848</v>
      </c>
      <c r="BJ2235">
        <v>76.180258401971557</v>
      </c>
      <c r="BK2235">
        <v>76.039452135679241</v>
      </c>
      <c r="BL2235">
        <v>74.842513333846156</v>
      </c>
      <c r="BM2235">
        <f ca="1"/>
        <v>73.87645064398852</v>
      </c>
      <c r="BN2235">
        <v>77.361705337328118</v>
      </c>
    </row>
    <row r="2236" spans="1:66" x14ac:dyDescent="0.25">
      <c r="A2236">
        <v>62.6</v>
      </c>
      <c r="B2236" t="b">
        <v>1</v>
      </c>
      <c r="BE2236">
        <v>0.76212431693989069</v>
      </c>
      <c r="BF2236">
        <v>76</v>
      </c>
      <c r="BG2236">
        <v>76.016902055152443</v>
      </c>
      <c r="BH2236">
        <v>76.090363515411539</v>
      </c>
      <c r="BI2236">
        <v>99.407492153936019</v>
      </c>
      <c r="BJ2236">
        <v>76.1886179804618</v>
      </c>
      <c r="BK2236">
        <v>76.051129271796441</v>
      </c>
      <c r="BL2236">
        <v>74.852703501285134</v>
      </c>
      <c r="BM2236">
        <f ca="1"/>
        <v>73.884888736006076</v>
      </c>
      <c r="BN2236">
        <v>77.371366228285638</v>
      </c>
    </row>
    <row r="2237" spans="1:66" x14ac:dyDescent="0.25">
      <c r="A2237">
        <v>74.5</v>
      </c>
      <c r="B2237" t="b">
        <v>1</v>
      </c>
      <c r="BE2237">
        <v>0.76246584699453557</v>
      </c>
      <c r="BF2237">
        <v>76</v>
      </c>
      <c r="BG2237">
        <v>76.027420256435136</v>
      </c>
      <c r="BH2237">
        <v>76.102722714737354</v>
      </c>
      <c r="BI2237">
        <v>99.50695327980192</v>
      </c>
      <c r="BJ2237">
        <v>76.196982121864778</v>
      </c>
      <c r="BK2237">
        <v>76.062816792441652</v>
      </c>
      <c r="BL2237">
        <v>74.862900986620986</v>
      </c>
      <c r="BM2237">
        <f ca="1"/>
        <v>73.893331437344798</v>
      </c>
      <c r="BN2237">
        <v>77.381030517655333</v>
      </c>
    </row>
    <row r="2238" spans="1:66" x14ac:dyDescent="0.25">
      <c r="A2238">
        <v>74.400000000000006</v>
      </c>
      <c r="B2238" t="b">
        <v>1</v>
      </c>
      <c r="BE2238">
        <v>0.76280737704918034</v>
      </c>
      <c r="BF2238">
        <v>76</v>
      </c>
      <c r="BG2238">
        <v>76.037946761328158</v>
      </c>
      <c r="BH2238">
        <v>76.115093680909212</v>
      </c>
      <c r="BI2238">
        <v>99.606557515250756</v>
      </c>
      <c r="BJ2238">
        <v>76.205350842693065</v>
      </c>
      <c r="BK2238">
        <v>76.074514729245863</v>
      </c>
      <c r="BL2238">
        <v>74.873105805642041</v>
      </c>
      <c r="BM2238">
        <f ca="1"/>
        <v>73.901778762624829</v>
      </c>
      <c r="BN2238">
        <v>77.390698217371593</v>
      </c>
    </row>
    <row r="2239" spans="1:66" x14ac:dyDescent="0.25">
      <c r="A2239">
        <v>74.3</v>
      </c>
      <c r="B2239" t="b">
        <v>1</v>
      </c>
      <c r="BE2239">
        <v>0.7631489071038251</v>
      </c>
      <c r="BF2239">
        <v>76</v>
      </c>
      <c r="BG2239">
        <v>76.048481595832385</v>
      </c>
      <c r="BH2239">
        <v>76.127476449576776</v>
      </c>
      <c r="BI2239">
        <v>99.706305272702309</v>
      </c>
      <c r="BJ2239">
        <v>76.213724159519856</v>
      </c>
      <c r="BK2239">
        <v>76.086223113967577</v>
      </c>
      <c r="BL2239">
        <v>74.883317974193517</v>
      </c>
      <c r="BM2239">
        <f ca="1"/>
        <v>73.91023072651889</v>
      </c>
      <c r="BN2239">
        <v>77.400369339407575</v>
      </c>
    </row>
    <row r="2240" spans="1:66" x14ac:dyDescent="0.25">
      <c r="A2240">
        <v>74.099999999999994</v>
      </c>
      <c r="B2240" t="b">
        <v>1</v>
      </c>
      <c r="BE2240">
        <v>0.76349043715846998</v>
      </c>
      <c r="BF2240">
        <v>76</v>
      </c>
      <c r="BG2240">
        <v>76.059024786051239</v>
      </c>
      <c r="BH2240">
        <v>76.139871056535398</v>
      </c>
      <c r="BI2240">
        <v>99.806196966361753</v>
      </c>
      <c r="BJ2240">
        <v>76.222102088979284</v>
      </c>
      <c r="BK2240">
        <v>76.097941978493438</v>
      </c>
      <c r="BL2240">
        <v>74.893537508177758</v>
      </c>
      <c r="BM2240">
        <f ca="1"/>
        <v>73.918687343752552</v>
      </c>
      <c r="BN2240">
        <v>77.410043895775416</v>
      </c>
    </row>
    <row r="2241" spans="1:66" x14ac:dyDescent="0.25">
      <c r="A2241">
        <v>73.900000000000006</v>
      </c>
      <c r="B2241" t="b">
        <v>1</v>
      </c>
      <c r="BE2241">
        <v>0.76383196721311475</v>
      </c>
      <c r="BF2241">
        <v>76</v>
      </c>
      <c r="BG2241">
        <v>76.06957635819127</v>
      </c>
      <c r="BH2241">
        <v>76.152277537727286</v>
      </c>
      <c r="BI2241">
        <v>99.906233012229833</v>
      </c>
      <c r="BJ2241">
        <v>76.230484647766744</v>
      </c>
      <c r="BK2241">
        <v>76.109671354839065</v>
      </c>
      <c r="BL2241">
        <v>74.903764423554549</v>
      </c>
      <c r="BM2241">
        <f ca="1"/>
        <v>73.927148629104536</v>
      </c>
      <c r="BN2241">
        <v>77.419721898526447</v>
      </c>
    </row>
    <row r="2242" spans="1:66" x14ac:dyDescent="0.25">
      <c r="A2242">
        <v>73.7</v>
      </c>
      <c r="B2242" t="b">
        <v>1</v>
      </c>
      <c r="BE2242">
        <v>0.76417349726775952</v>
      </c>
      <c r="BF2242">
        <v>76</v>
      </c>
      <c r="BG2242">
        <v>76.080136338562767</v>
      </c>
      <c r="BH2242">
        <v>76.164695929241958</v>
      </c>
      <c r="BI2242">
        <v>100.00641382811348</v>
      </c>
      <c r="BJ2242">
        <v>76.238871852639278</v>
      </c>
      <c r="BK2242">
        <v>76.121411275149725</v>
      </c>
      <c r="BL2242">
        <v>74.913998736341384</v>
      </c>
      <c r="BM2242">
        <f ca="1"/>
        <v>73.935614597407053</v>
      </c>
      <c r="BN2242">
        <v>77.429403359751433</v>
      </c>
    </row>
    <row r="2243" spans="1:66" x14ac:dyDescent="0.25">
      <c r="A2243">
        <v>73.400000000000006</v>
      </c>
      <c r="B2243" t="b">
        <v>1</v>
      </c>
      <c r="BE2243">
        <v>0.76451502732240439</v>
      </c>
      <c r="BF2243">
        <v>76</v>
      </c>
      <c r="BG2243">
        <v>76.090704753580326</v>
      </c>
      <c r="BH2243">
        <v>76.177126267317519</v>
      </c>
      <c r="BI2243">
        <v>100.10673983363618</v>
      </c>
      <c r="BJ2243">
        <v>76.247263720415916</v>
      </c>
      <c r="BK2243">
        <v>76.133161771701083</v>
      </c>
      <c r="BL2243">
        <v>74.924240462613795</v>
      </c>
      <c r="BM2243">
        <f ca="1"/>
        <v>73.944085263546029</v>
      </c>
      <c r="BN2243">
        <v>77.439088291580731</v>
      </c>
    </row>
    <row r="2244" spans="1:66" x14ac:dyDescent="0.25">
      <c r="A2244">
        <v>73.3</v>
      </c>
      <c r="B2244" t="b">
        <v>1</v>
      </c>
      <c r="BE2244">
        <v>0.76485655737704916</v>
      </c>
      <c r="BF2244">
        <v>76</v>
      </c>
      <c r="BG2244">
        <v>76.101281629763434</v>
      </c>
      <c r="BH2244">
        <v>76.189568588341061</v>
      </c>
      <c r="BI2244">
        <v>100.20721145024845</v>
      </c>
      <c r="BJ2244">
        <v>76.255660267977973</v>
      </c>
      <c r="BK2244">
        <v>76.144922876899955</v>
      </c>
      <c r="BL2244">
        <v>74.934489618505566</v>
      </c>
      <c r="BM2244">
        <f ca="1"/>
        <v>73.952560642461421</v>
      </c>
      <c r="BN2244">
        <v>77.448776706184546</v>
      </c>
    </row>
    <row r="2245" spans="1:66" x14ac:dyDescent="0.25">
      <c r="A2245">
        <v>73.2</v>
      </c>
      <c r="B2245" t="b">
        <v>1</v>
      </c>
      <c r="BE2245">
        <v>0.76519808743169404</v>
      </c>
      <c r="BF2245">
        <v>76</v>
      </c>
      <c r="BG2245">
        <v>76.11186699373711</v>
      </c>
      <c r="BH2245">
        <v>76.202022928849885</v>
      </c>
      <c r="BI2245">
        <v>100.3078291012386</v>
      </c>
      <c r="BJ2245">
        <v>76.264061512269521</v>
      </c>
      <c r="BK2245">
        <v>76.156694623285048</v>
      </c>
      <c r="BL2245">
        <v>74.94474622020914</v>
      </c>
      <c r="BM2245">
        <f ca="1"/>
        <v>73.961040749147557</v>
      </c>
      <c r="BN2245">
        <v>77.458468615773114</v>
      </c>
    </row>
    <row r="2246" spans="1:66" x14ac:dyDescent="0.25">
      <c r="A2246">
        <v>73.2</v>
      </c>
      <c r="B2246" t="b">
        <v>1</v>
      </c>
      <c r="BE2246">
        <v>0.76553961748633881</v>
      </c>
      <c r="BF2246">
        <v>76</v>
      </c>
      <c r="BG2246">
        <v>76.122460872232452</v>
      </c>
      <c r="BH2246">
        <v>76.214489325532071</v>
      </c>
      <c r="BI2246">
        <v>100.40859321174327</v>
      </c>
      <c r="BJ2246">
        <v>76.272467470297656</v>
      </c>
      <c r="BK2246">
        <v>76.168477043527744</v>
      </c>
      <c r="BL2246">
        <v>74.955010283975852</v>
      </c>
      <c r="BM2246">
        <f ca="1"/>
        <v>73.969525598653334</v>
      </c>
      <c r="BN2246">
        <v>77.46816403259696</v>
      </c>
    </row>
    <row r="2247" spans="1:66" x14ac:dyDescent="0.25">
      <c r="A2247">
        <v>73.099999999999994</v>
      </c>
      <c r="B2247" t="b">
        <v>1</v>
      </c>
      <c r="BE2247">
        <v>0.76588114754098358</v>
      </c>
      <c r="BF2247">
        <v>76</v>
      </c>
      <c r="BG2247">
        <v>76.133063292087314</v>
      </c>
      <c r="BH2247">
        <v>76.226967815227709</v>
      </c>
      <c r="BI2247">
        <v>100.50950420875837</v>
      </c>
      <c r="BJ2247">
        <v>76.280878159132868</v>
      </c>
      <c r="BK2247">
        <v>76.18027017043282</v>
      </c>
      <c r="BL2247">
        <v>74.965281826116225</v>
      </c>
      <c r="BM2247">
        <f ca="1"/>
        <v>73.978015206082617</v>
      </c>
      <c r="BN2247">
        <v>77.477862968947051</v>
      </c>
    </row>
    <row r="2248" spans="1:66" x14ac:dyDescent="0.25">
      <c r="A2248">
        <v>73.099999999999994</v>
      </c>
      <c r="B2248" t="b">
        <v>1</v>
      </c>
      <c r="BE2248">
        <v>0.76622267759562845</v>
      </c>
      <c r="BF2248">
        <v>76</v>
      </c>
      <c r="BG2248">
        <v>76.143674280246842</v>
      </c>
      <c r="BH2248">
        <v>76.239458434929332</v>
      </c>
      <c r="BI2248">
        <v>100.6105625211499</v>
      </c>
      <c r="BJ2248">
        <v>76.289293595909442</v>
      </c>
      <c r="BK2248">
        <v>76.19207403693926</v>
      </c>
      <c r="BL2248">
        <v>74.975560863000297</v>
      </c>
      <c r="BM2248">
        <f ca="1"/>
        <v>73.986509586594522</v>
      </c>
      <c r="BN2248">
        <v>77.487565437155098</v>
      </c>
    </row>
    <row r="2249" spans="1:66" x14ac:dyDescent="0.25">
      <c r="A2249">
        <v>73</v>
      </c>
      <c r="B2249" t="b">
        <v>1</v>
      </c>
      <c r="BE2249">
        <v>0.76656420765027322</v>
      </c>
      <c r="BF2249">
        <v>76</v>
      </c>
      <c r="BG2249">
        <v>76.154293863764124</v>
      </c>
      <c r="BH2249">
        <v>76.251961221783134</v>
      </c>
      <c r="BI2249">
        <v>100.71176857966475</v>
      </c>
      <c r="BJ2249">
        <v>76.297713797825836</v>
      </c>
      <c r="BK2249">
        <v>76.203888676120968</v>
      </c>
      <c r="BL2249">
        <v>74.985847411057918</v>
      </c>
      <c r="BM2249">
        <f ca="1"/>
        <v>73.995008755403688</v>
      </c>
      <c r="BN2249">
        <v>77.497271449593711</v>
      </c>
    </row>
    <row r="2250" spans="1:66" x14ac:dyDescent="0.25">
      <c r="A2250">
        <v>72.900000000000006</v>
      </c>
      <c r="B2250" t="b">
        <v>1</v>
      </c>
      <c r="BE2250">
        <v>0.76690573770491799</v>
      </c>
      <c r="BF2250">
        <v>76</v>
      </c>
      <c r="BG2250">
        <v>76.164922069800824</v>
      </c>
      <c r="BH2250">
        <v>76.264476213089807</v>
      </c>
      <c r="BI2250">
        <v>100.8131228169419</v>
      </c>
      <c r="BJ2250">
        <v>76.306138782144942</v>
      </c>
      <c r="BK2250">
        <v>76.215714121187588</v>
      </c>
      <c r="BL2250">
        <v>74.996141486779038</v>
      </c>
      <c r="BM2250">
        <f ca="1"/>
        <v>74.003512727780631</v>
      </c>
      <c r="BN2250">
        <v>77.506981018676612</v>
      </c>
    </row>
    <row r="2251" spans="1:66" x14ac:dyDescent="0.25">
      <c r="A2251">
        <v>72.8</v>
      </c>
      <c r="B2251" t="b">
        <v>1</v>
      </c>
      <c r="BE2251">
        <v>0.76724726775956287</v>
      </c>
      <c r="BF2251">
        <v>76</v>
      </c>
      <c r="BG2251">
        <v>76.175558925627797</v>
      </c>
      <c r="BH2251">
        <v>76.277003446305272</v>
      </c>
      <c r="BI2251">
        <v>100.91462566752341</v>
      </c>
      <c r="BJ2251">
        <v>76.314568566194623</v>
      </c>
      <c r="BK2251">
        <v>76.227550405485317</v>
      </c>
      <c r="BL2251">
        <v>75.006443106714073</v>
      </c>
      <c r="BM2251">
        <f ca="1"/>
        <v>74.012021519051999</v>
      </c>
      <c r="BN2251">
        <v>77.516694156858932</v>
      </c>
    </row>
    <row r="2252" spans="1:66" x14ac:dyDescent="0.25">
      <c r="A2252">
        <v>72.599999999999994</v>
      </c>
      <c r="B2252" t="b">
        <v>1</v>
      </c>
      <c r="BE2252">
        <v>0.76758879781420764</v>
      </c>
      <c r="BF2252">
        <v>76</v>
      </c>
      <c r="BG2252">
        <v>76.186204458625681</v>
      </c>
      <c r="BH2252">
        <v>76.289542959041682</v>
      </c>
      <c r="BI2252">
        <v>101.0162775678656</v>
      </c>
      <c r="BJ2252">
        <v>76.323003167367929</v>
      </c>
      <c r="BK2252">
        <v>76.239397562497601</v>
      </c>
      <c r="BL2252">
        <v>75.016752287474134</v>
      </c>
      <c r="BM2252">
        <f ca="1"/>
        <v>74.020535144600942</v>
      </c>
      <c r="BN2252">
        <v>77.526410876637371</v>
      </c>
    </row>
    <row r="2253" spans="1:66" x14ac:dyDescent="0.25">
      <c r="A2253">
        <v>66.7</v>
      </c>
      <c r="B2253" t="b">
        <v>1</v>
      </c>
      <c r="BE2253">
        <v>0.76793032786885251</v>
      </c>
      <c r="BF2253">
        <v>76</v>
      </c>
      <c r="BG2253">
        <v>76.196858696285602</v>
      </c>
      <c r="BH2253">
        <v>76.302094789068406</v>
      </c>
      <c r="BI2253">
        <v>101.11807895635042</v>
      </c>
      <c r="BJ2253">
        <v>76.331442603123563</v>
      </c>
      <c r="BK2253">
        <v>76.251255625846028</v>
      </c>
      <c r="BL2253">
        <v>75.02706904573138</v>
      </c>
      <c r="BM2253">
        <f ca="1"/>
        <v>74.029053619867355</v>
      </c>
      <c r="BN2253">
        <v>77.536131190550449</v>
      </c>
    </row>
    <row r="2254" spans="1:66" x14ac:dyDescent="0.25">
      <c r="A2254">
        <v>66.400000000000006</v>
      </c>
      <c r="B2254" t="b">
        <v>1</v>
      </c>
      <c r="BE2254">
        <v>0.76827185792349728</v>
      </c>
      <c r="BF2254">
        <v>76</v>
      </c>
      <c r="BG2254">
        <v>76.207521666209729</v>
      </c>
      <c r="BH2254">
        <v>76.314658974312877</v>
      </c>
      <c r="BI2254">
        <v>101.22003027329653</v>
      </c>
      <c r="BJ2254">
        <v>76.339886890986278</v>
      </c>
      <c r="BK2254">
        <v>76.263124629291056</v>
      </c>
      <c r="BL2254">
        <v>75.037393398219365</v>
      </c>
      <c r="BM2254">
        <f ca="1"/>
        <v>74.037576960348289</v>
      </c>
      <c r="BN2254">
        <v>77.54585511117871</v>
      </c>
    </row>
    <row r="2255" spans="1:66" x14ac:dyDescent="0.25">
      <c r="A2255">
        <v>66</v>
      </c>
      <c r="B2255" t="b">
        <v>1</v>
      </c>
      <c r="BE2255">
        <v>0.76861338797814205</v>
      </c>
      <c r="BF2255">
        <v>76</v>
      </c>
      <c r="BG2255">
        <v>76.218193396111971</v>
      </c>
      <c r="BH2255">
        <v>76.327235552861481</v>
      </c>
      <c r="BI2255">
        <v>101.32213196097111</v>
      </c>
      <c r="BJ2255">
        <v>76.348336048547182</v>
      </c>
      <c r="BK2255">
        <v>76.275004606732864</v>
      </c>
      <c r="BL2255">
        <v>75.047725361733285</v>
      </c>
      <c r="BM2255">
        <f ca="1"/>
        <v>74.046105181598165</v>
      </c>
      <c r="BN2255">
        <v>77.555582651144988</v>
      </c>
    </row>
    <row r="2256" spans="1:66" x14ac:dyDescent="0.25">
      <c r="A2256">
        <v>65.599999999999994</v>
      </c>
      <c r="B2256" t="b">
        <v>1</v>
      </c>
      <c r="BE2256">
        <v>0.76895491803278693</v>
      </c>
      <c r="BF2256">
        <v>76</v>
      </c>
      <c r="BG2256">
        <v>76.228873913818646</v>
      </c>
      <c r="BH2256">
        <v>76.339824562960416</v>
      </c>
      <c r="BI2256">
        <v>101.42438446360106</v>
      </c>
      <c r="BJ2256">
        <v>76.35679009346417</v>
      </c>
      <c r="BK2256">
        <v>76.286895592212147</v>
      </c>
      <c r="BL2256">
        <v>75.058064953130369</v>
      </c>
      <c r="BM2256">
        <f ca="1"/>
        <v>74.054638299229183</v>
      </c>
      <c r="BN2256">
        <v>77.565313823114636</v>
      </c>
    </row>
    <row r="2257" spans="1:66" x14ac:dyDescent="0.25">
      <c r="A2257">
        <v>64.900000000000006</v>
      </c>
      <c r="B2257" t="b">
        <v>1</v>
      </c>
      <c r="BE2257">
        <v>0.76929644808743169</v>
      </c>
      <c r="BF2257">
        <v>76.099999999999994</v>
      </c>
      <c r="BG2257">
        <v>76.239563247269047</v>
      </c>
      <c r="BH2257">
        <v>76.352426043016962</v>
      </c>
      <c r="BI2257">
        <v>101.52678822738466</v>
      </c>
      <c r="BJ2257">
        <v>76.365249043462327</v>
      </c>
      <c r="BK2257">
        <v>76.298797619910914</v>
      </c>
      <c r="BL2257">
        <v>75.068412189330147</v>
      </c>
      <c r="BM2257">
        <f ca="1"/>
        <v>74.063176328911581</v>
      </c>
      <c r="BN2257">
        <v>77.57504863979571</v>
      </c>
    </row>
    <row r="2258" spans="1:66" x14ac:dyDescent="0.25">
      <c r="A2258">
        <v>64.3</v>
      </c>
      <c r="B2258" t="b">
        <v>1</v>
      </c>
      <c r="BE2258">
        <v>0.76963797814207646</v>
      </c>
      <c r="BF2258">
        <v>76.099999999999994</v>
      </c>
      <c r="BG2258">
        <v>76.250261424516182</v>
      </c>
      <c r="BH2258">
        <v>76.365040031599833</v>
      </c>
      <c r="BI2258">
        <v>101.62934370050341</v>
      </c>
      <c r="BJ2258">
        <v>76.373712916334242</v>
      </c>
      <c r="BK2258">
        <v>76.310710724153338</v>
      </c>
      <c r="BL2258">
        <v>75.078767087314773</v>
      </c>
      <c r="BM2258">
        <f ca="1"/>
        <v>74.071719286374005</v>
      </c>
      <c r="BN2258">
        <v>77.584787113939228</v>
      </c>
    </row>
    <row r="2259" spans="1:66" x14ac:dyDescent="0.25">
      <c r="A2259">
        <v>63.5</v>
      </c>
      <c r="B2259" t="b">
        <v>1</v>
      </c>
      <c r="BE2259">
        <v>0.76997950819672134</v>
      </c>
      <c r="BF2259">
        <v>76.099999999999994</v>
      </c>
      <c r="BG2259">
        <v>76.260968473727374</v>
      </c>
      <c r="BH2259">
        <v>76.377666567440869</v>
      </c>
      <c r="BI2259">
        <v>101.73205133313363</v>
      </c>
      <c r="BJ2259">
        <v>76.382181729940527</v>
      </c>
      <c r="BK2259">
        <v>76.322634939406612</v>
      </c>
      <c r="BL2259">
        <v>75.089129664129402</v>
      </c>
      <c r="BM2259">
        <f ca="1"/>
        <v>74.080267187403834</v>
      </c>
      <c r="BN2259">
        <v>77.594529258339435</v>
      </c>
    </row>
    <row r="2260" spans="1:66" x14ac:dyDescent="0.25">
      <c r="A2260">
        <v>62.8</v>
      </c>
      <c r="B2260" t="b">
        <v>1</v>
      </c>
      <c r="BE2260">
        <v>0.77032103825136611</v>
      </c>
      <c r="BF2260">
        <v>76.099999999999994</v>
      </c>
      <c r="BG2260">
        <v>76.271684423184965</v>
      </c>
      <c r="BH2260">
        <v>76.390305689435223</v>
      </c>
      <c r="BI2260">
        <v>101.83491157745831</v>
      </c>
      <c r="BJ2260">
        <v>76.39065550221008</v>
      </c>
      <c r="BK2260">
        <v>76.334570300281698</v>
      </c>
      <c r="BL2260">
        <v>75.099499936882466</v>
      </c>
      <c r="BM2260">
        <f ca="1"/>
        <v>74.088820047847449</v>
      </c>
      <c r="BN2260">
        <v>77.604275085834018</v>
      </c>
    </row>
    <row r="2261" spans="1:66" x14ac:dyDescent="0.25">
      <c r="A2261">
        <v>62.1</v>
      </c>
      <c r="B2261" t="b">
        <v>1</v>
      </c>
      <c r="BE2261">
        <v>0.77066256830601088</v>
      </c>
      <c r="BF2261">
        <v>76.099999999999994</v>
      </c>
      <c r="BG2261">
        <v>76.282409301286989</v>
      </c>
      <c r="BH2261">
        <v>76.402957436642993</v>
      </c>
      <c r="BI2261">
        <v>101.93792488767923</v>
      </c>
      <c r="BJ2261">
        <v>76.399134251140552</v>
      </c>
      <c r="BK2261">
        <v>76.346516841534282</v>
      </c>
      <c r="BL2261">
        <v>75.109877922746023</v>
      </c>
      <c r="BM2261">
        <f ca="1"/>
        <v>74.097377883610648</v>
      </c>
      <c r="BN2261">
        <v>77.614024609304352</v>
      </c>
    </row>
    <row r="2262" spans="1:66" x14ac:dyDescent="0.25">
      <c r="A2262">
        <v>61.3</v>
      </c>
      <c r="B2262" t="b">
        <v>1</v>
      </c>
      <c r="BE2262">
        <v>0.77100409836065575</v>
      </c>
      <c r="BF2262">
        <v>76.099999999999994</v>
      </c>
      <c r="BG2262">
        <v>76.293143136547826</v>
      </c>
      <c r="BH2262">
        <v>76.415621848289746</v>
      </c>
      <c r="BI2262">
        <v>102.04109172002883</v>
      </c>
      <c r="BJ2262">
        <v>76.407617994798798</v>
      </c>
      <c r="BK2262">
        <v>76.358474598065499</v>
      </c>
      <c r="BL2262">
        <v>75.120263638956075</v>
      </c>
      <c r="BM2262">
        <f ca="1"/>
        <v>74.105940710658913</v>
      </c>
      <c r="BN2262">
        <v>77.62377784167569</v>
      </c>
    </row>
    <row r="2263" spans="1:66" x14ac:dyDescent="0.25">
      <c r="A2263">
        <v>65</v>
      </c>
      <c r="B2263" t="b">
        <v>1</v>
      </c>
      <c r="BE2263">
        <v>0.77134562841530052</v>
      </c>
      <c r="BF2263">
        <v>76.099999999999994</v>
      </c>
      <c r="BG2263">
        <v>76.303885957598851</v>
      </c>
      <c r="BH2263">
        <v>76.428298963767688</v>
      </c>
      <c r="BI2263">
        <v>102.1444125327823</v>
      </c>
      <c r="BJ2263">
        <v>76.416106751321138</v>
      </c>
      <c r="BK2263">
        <v>76.370443604922897</v>
      </c>
      <c r="BL2263">
        <v>75.130657102812933</v>
      </c>
      <c r="BM2263">
        <f ca="1"/>
        <v>74.114508545017799</v>
      </c>
      <c r="BN2263">
        <v>77.633534795917456</v>
      </c>
    </row>
    <row r="2264" spans="1:66" x14ac:dyDescent="0.25">
      <c r="A2264">
        <v>59.7</v>
      </c>
      <c r="B2264" t="b">
        <v>1</v>
      </c>
      <c r="BE2264">
        <v>0.7716871584699454</v>
      </c>
      <c r="BF2264">
        <v>76.099999999999994</v>
      </c>
      <c r="BG2264">
        <v>76.314637793189235</v>
      </c>
      <c r="BH2264">
        <v>76.44098882263647</v>
      </c>
      <c r="BI2264">
        <v>102.24788778627006</v>
      </c>
      <c r="BJ2264">
        <v>76.424600538913921</v>
      </c>
      <c r="BK2264">
        <v>76.382423897301251</v>
      </c>
      <c r="BL2264">
        <v>75.141058331681535</v>
      </c>
      <c r="BM2264">
        <f ca="1"/>
        <v>74.123081402773224</v>
      </c>
      <c r="BN2264">
        <v>77.643295485043524</v>
      </c>
    </row>
    <row r="2265" spans="1:66" x14ac:dyDescent="0.25">
      <c r="A2265">
        <v>59</v>
      </c>
      <c r="B2265" t="b">
        <v>1</v>
      </c>
      <c r="BE2265">
        <v>0.77202868852459017</v>
      </c>
      <c r="BF2265">
        <v>76.099999999999994</v>
      </c>
      <c r="BG2265">
        <v>76.325398672186481</v>
      </c>
      <c r="BH2265">
        <v>76.453691464624598</v>
      </c>
      <c r="BI2265">
        <v>102.35151794288964</v>
      </c>
      <c r="BJ2265">
        <v>76.433099375853843</v>
      </c>
      <c r="BK2265">
        <v>76.394415510543354</v>
      </c>
      <c r="BL2265">
        <v>75.151467342991751</v>
      </c>
      <c r="BM2265">
        <f ca="1"/>
        <v>74.131659300071831</v>
      </c>
      <c r="BN2265">
        <v>77.653059922112362</v>
      </c>
    </row>
    <row r="2266" spans="1:66" x14ac:dyDescent="0.25">
      <c r="A2266">
        <v>58.4</v>
      </c>
      <c r="B2266" t="b">
        <v>1</v>
      </c>
      <c r="BE2266">
        <v>0.77237021857923494</v>
      </c>
      <c r="BF2266">
        <v>76.099999999999994</v>
      </c>
      <c r="BG2266">
        <v>76.336168623577237</v>
      </c>
      <c r="BH2266">
        <v>76.466406929629798</v>
      </c>
      <c r="BI2266">
        <v>102.45530346711857</v>
      </c>
      <c r="BJ2266">
        <v>76.441603280488323</v>
      </c>
      <c r="BK2266">
        <v>76.406418480141085</v>
      </c>
      <c r="BL2266">
        <v>75.161884154238805</v>
      </c>
      <c r="BM2266">
        <f ca="1"/>
        <v>74.140242253121386</v>
      </c>
      <c r="BN2266">
        <v>77.66282812022736</v>
      </c>
    </row>
    <row r="2267" spans="1:66" x14ac:dyDescent="0.25">
      <c r="A2267">
        <v>57.9</v>
      </c>
      <c r="B2267" t="b">
        <v>1</v>
      </c>
      <c r="BE2267">
        <v>0.77271174863387981</v>
      </c>
      <c r="BF2267">
        <v>76.099999999999994</v>
      </c>
      <c r="BG2267">
        <v>76.346947676467948</v>
      </c>
      <c r="BH2267">
        <v>76.4791352577206</v>
      </c>
      <c r="BI2267">
        <v>102.55924482552649</v>
      </c>
      <c r="BJ2267">
        <v>76.450112271236065</v>
      </c>
      <c r="BK2267">
        <v>76.418432841736063</v>
      </c>
      <c r="BL2267">
        <v>75.172308782983521</v>
      </c>
      <c r="BM2267">
        <f ca="1"/>
        <v>74.148830278191028</v>
      </c>
      <c r="BN2267">
        <v>77.672600092537039</v>
      </c>
    </row>
    <row r="2268" spans="1:66" x14ac:dyDescent="0.25">
      <c r="A2268">
        <v>57.5</v>
      </c>
      <c r="B2268" t="b">
        <v>1</v>
      </c>
      <c r="BE2268">
        <v>0.77305327868852458</v>
      </c>
      <c r="BF2268">
        <v>76.2</v>
      </c>
      <c r="BG2268">
        <v>76.357735860085555</v>
      </c>
      <c r="BH2268">
        <v>76.491876489137127</v>
      </c>
      <c r="BI2268">
        <v>102.66334248678787</v>
      </c>
      <c r="BJ2268">
        <v>76.458626366587353</v>
      </c>
      <c r="BK2268">
        <v>76.430458631120715</v>
      </c>
      <c r="BL2268">
        <v>75.182741246852743</v>
      </c>
      <c r="BM2268">
        <f ca="1"/>
        <v>74.157423391611658</v>
      </c>
      <c r="BN2268">
        <v>77.682375852235339</v>
      </c>
    </row>
    <row r="2269" spans="1:66" x14ac:dyDescent="0.25">
      <c r="A2269">
        <v>75.599999999999994</v>
      </c>
      <c r="B2269" t="b">
        <v>1</v>
      </c>
      <c r="BE2269">
        <v>0.77339480874316935</v>
      </c>
      <c r="BF2269">
        <v>76.2</v>
      </c>
      <c r="BG2269">
        <v>76.368533203778242</v>
      </c>
      <c r="BH2269">
        <v>76.504630664291909</v>
      </c>
      <c r="BI2269">
        <v>102.76759692169466</v>
      </c>
      <c r="BJ2269">
        <v>76.467145585104475</v>
      </c>
      <c r="BK2269">
        <v>76.442495884239008</v>
      </c>
      <c r="BL2269">
        <v>75.193181563539667</v>
      </c>
      <c r="BM2269">
        <f ca="1"/>
        <v>74.166021609776308</v>
      </c>
      <c r="BN2269">
        <v>77.692155412561789</v>
      </c>
    </row>
    <row r="2270" spans="1:66" x14ac:dyDescent="0.25">
      <c r="A2270">
        <v>75.400000000000006</v>
      </c>
      <c r="B2270" t="b">
        <v>1</v>
      </c>
      <c r="BE2270">
        <v>0.77373633879781423</v>
      </c>
      <c r="BF2270">
        <v>76.2</v>
      </c>
      <c r="BG2270">
        <v>76.37933973701611</v>
      </c>
      <c r="BH2270">
        <v>76.51739782377129</v>
      </c>
      <c r="BI2270">
        <v>102.87200860316925</v>
      </c>
      <c r="BJ2270">
        <v>76.47566994542224</v>
      </c>
      <c r="BK2270">
        <v>76.45454463718751</v>
      </c>
      <c r="BL2270">
        <v>75.20362975080414</v>
      </c>
      <c r="BM2270">
        <f ca="1"/>
        <v>74.174624949140508</v>
      </c>
      <c r="BN2270">
        <v>77.70193878680189</v>
      </c>
    </row>
    <row r="2271" spans="1:66" x14ac:dyDescent="0.25">
      <c r="A2271">
        <v>75.3</v>
      </c>
      <c r="B2271" t="b">
        <v>1</v>
      </c>
      <c r="BE2271">
        <v>0.77407786885245899</v>
      </c>
      <c r="BF2271">
        <v>76.2</v>
      </c>
      <c r="BG2271">
        <v>76.390155489391901</v>
      </c>
      <c r="BH2271">
        <v>76.530178008336193</v>
      </c>
      <c r="BI2271">
        <v>102.97657800627695</v>
      </c>
      <c r="BJ2271">
        <v>76.484199466248313</v>
      </c>
      <c r="BK2271">
        <v>76.466604926216192</v>
      </c>
      <c r="BL2271">
        <v>75.214085826473095</v>
      </c>
      <c r="BM2271">
        <f ca="1"/>
        <v>74.183233426222543</v>
      </c>
      <c r="BN2271">
        <v>77.711725988287242</v>
      </c>
    </row>
    <row r="2272" spans="1:66" x14ac:dyDescent="0.25">
      <c r="A2272">
        <v>74.900000000000006</v>
      </c>
      <c r="B2272" t="b">
        <v>1</v>
      </c>
      <c r="BE2272">
        <v>0.77441939890710387</v>
      </c>
      <c r="BF2272">
        <v>76.2</v>
      </c>
      <c r="BG2272">
        <v>76.400980490621791</v>
      </c>
      <c r="BH2272">
        <v>76.542971258923302</v>
      </c>
      <c r="BI2272">
        <v>103.08130560823942</v>
      </c>
      <c r="BJ2272">
        <v>76.492734166363689</v>
      </c>
      <c r="BK2272">
        <v>76.478676787729327</v>
      </c>
      <c r="BL2272">
        <v>75.224549808440841</v>
      </c>
      <c r="BM2272">
        <f ca="1"/>
        <v>74.191847057603965</v>
      </c>
      <c r="BN2272">
        <v>77.721517030395873</v>
      </c>
    </row>
    <row r="2273" spans="1:66" x14ac:dyDescent="0.25">
      <c r="A2273">
        <v>74.599999999999994</v>
      </c>
      <c r="B2273" t="b">
        <v>1</v>
      </c>
      <c r="BE2273">
        <v>0.77476092896174864</v>
      </c>
      <c r="BF2273">
        <v>76.2</v>
      </c>
      <c r="BG2273">
        <v>76.41181477054603</v>
      </c>
      <c r="BH2273">
        <v>76.555777616645983</v>
      </c>
      <c r="BI2273">
        <v>103.18619188844728</v>
      </c>
      <c r="BJ2273">
        <v>76.50127406462309</v>
      </c>
      <c r="BK2273">
        <v>76.4907602582865</v>
      </c>
      <c r="BL2273">
        <v>75.235021714669443</v>
      </c>
      <c r="BM2273">
        <f ca="1"/>
        <v>74.200465859929793</v>
      </c>
      <c r="BN2273">
        <v>77.731311926552479</v>
      </c>
    </row>
    <row r="2274" spans="1:66" x14ac:dyDescent="0.25">
      <c r="A2274">
        <v>74.400000000000006</v>
      </c>
      <c r="B2274" t="b">
        <v>1</v>
      </c>
      <c r="BE2274">
        <v>0.77510245901639341</v>
      </c>
      <c r="BF2274">
        <v>76.2</v>
      </c>
      <c r="BG2274">
        <v>76.422658359129713</v>
      </c>
      <c r="BH2274">
        <v>76.568597122795524</v>
      </c>
      <c r="BI2274">
        <v>103.29123732847373</v>
      </c>
      <c r="BJ2274">
        <v>76.5098191799555</v>
      </c>
      <c r="BK2274">
        <v>76.502855374603442</v>
      </c>
      <c r="BL2274">
        <v>75.245501563189094</v>
      </c>
      <c r="BM2274">
        <f ca="1"/>
        <v>74.209089849909034</v>
      </c>
      <c r="BN2274">
        <v>77.741110690228695</v>
      </c>
    </row>
    <row r="2275" spans="1:66" x14ac:dyDescent="0.25">
      <c r="A2275">
        <v>74.099999999999994</v>
      </c>
      <c r="B2275" t="b">
        <v>1</v>
      </c>
      <c r="BE2275">
        <v>0.77544398907103829</v>
      </c>
      <c r="BF2275">
        <v>76.2</v>
      </c>
      <c r="BG2275">
        <v>76.433511286463556</v>
      </c>
      <c r="BH2275">
        <v>76.581429818841983</v>
      </c>
      <c r="BI2275">
        <v>103.39644241208748</v>
      </c>
      <c r="BJ2275">
        <v>76.518369531364485</v>
      </c>
      <c r="BK2275">
        <v>76.514962173553016</v>
      </c>
      <c r="BL2275">
        <v>75.255989372098469</v>
      </c>
      <c r="BM2275">
        <f ca="1"/>
        <v>74.217719044314876</v>
      </c>
      <c r="BN2275">
        <v>77.75091333494332</v>
      </c>
    </row>
    <row r="2276" spans="1:66" x14ac:dyDescent="0.25">
      <c r="A2276">
        <v>74</v>
      </c>
      <c r="B2276" t="b">
        <v>1</v>
      </c>
      <c r="BE2276">
        <v>0.77578551912568305</v>
      </c>
      <c r="BF2276">
        <v>76.2</v>
      </c>
      <c r="BG2276">
        <v>76.444373582764584</v>
      </c>
      <c r="BH2276">
        <v>76.5942757464355</v>
      </c>
      <c r="BI2276">
        <v>103.5018076252662</v>
      </c>
      <c r="BJ2276">
        <v>76.526925137928686</v>
      </c>
      <c r="BK2276">
        <v>76.527080692166152</v>
      </c>
      <c r="BL2276">
        <v>75.266485159565036</v>
      </c>
      <c r="BM2276">
        <f ca="1"/>
        <v>74.226353459985248</v>
      </c>
      <c r="BN2276">
        <v>77.760719874262634</v>
      </c>
    </row>
    <row r="2277" spans="1:66" x14ac:dyDescent="0.25">
      <c r="A2277">
        <v>73.8</v>
      </c>
      <c r="B2277" t="b">
        <v>1</v>
      </c>
      <c r="BE2277">
        <v>0.77612704918032782</v>
      </c>
      <c r="BF2277">
        <v>76.2</v>
      </c>
      <c r="BG2277">
        <v>76.455245278376935</v>
      </c>
      <c r="BH2277">
        <v>76.607134947407133</v>
      </c>
      <c r="BI2277">
        <v>103.6073334562101</v>
      </c>
      <c r="BJ2277">
        <v>76.535486018802288</v>
      </c>
      <c r="BK2277">
        <v>76.539210967632755</v>
      </c>
      <c r="BL2277">
        <v>75.276988943825543</v>
      </c>
      <c r="BM2277">
        <f ca="1"/>
        <v>74.234993113823023</v>
      </c>
      <c r="BN2277">
        <v>77.770530321800635</v>
      </c>
    </row>
    <row r="2278" spans="1:66" x14ac:dyDescent="0.25">
      <c r="A2278">
        <v>73.599999999999994</v>
      </c>
      <c r="B2278" t="b">
        <v>1</v>
      </c>
      <c r="BE2278">
        <v>0.7764685792349727</v>
      </c>
      <c r="BF2278">
        <v>76.2</v>
      </c>
      <c r="BG2278">
        <v>76.466126403772634</v>
      </c>
      <c r="BH2278">
        <v>76.620007463770165</v>
      </c>
      <c r="BI2278">
        <v>103.7130203953554</v>
      </c>
      <c r="BJ2278">
        <v>76.54405219321545</v>
      </c>
      <c r="BK2278">
        <v>76.551353037302704</v>
      </c>
      <c r="BL2278">
        <v>75.287500743186285</v>
      </c>
      <c r="BM2278">
        <f ca="1"/>
        <v>74.243638022796489</v>
      </c>
      <c r="BN2278">
        <v>77.780344691219284</v>
      </c>
    </row>
    <row r="2279" spans="1:66" x14ac:dyDescent="0.25">
      <c r="A2279">
        <v>73</v>
      </c>
      <c r="B2279" t="b">
        <v>1</v>
      </c>
      <c r="BE2279">
        <v>0.77681010928961747</v>
      </c>
      <c r="BF2279">
        <v>76.2</v>
      </c>
      <c r="BG2279">
        <v>76.47701698955224</v>
      </c>
      <c r="BH2279">
        <v>76.632893337721043</v>
      </c>
      <c r="BI2279">
        <v>103.818868935388</v>
      </c>
      <c r="BJ2279">
        <v>76.552623680474767</v>
      </c>
      <c r="BK2279">
        <v>76.5635069386868</v>
      </c>
      <c r="BL2279">
        <v>75.29802057602349</v>
      </c>
      <c r="BM2279">
        <f ca="1"/>
        <v>74.252288203939699</v>
      </c>
      <c r="BN2279">
        <v>77.790162996228844</v>
      </c>
    </row>
    <row r="2280" spans="1:66" x14ac:dyDescent="0.25">
      <c r="A2280">
        <v>73</v>
      </c>
      <c r="B2280" t="b">
        <v>1</v>
      </c>
      <c r="BE2280">
        <v>0.77715163934426235</v>
      </c>
      <c r="BF2280">
        <v>76.3</v>
      </c>
      <c r="BG2280">
        <v>76.487917066445775</v>
      </c>
      <c r="BH2280">
        <v>76.645792611640701</v>
      </c>
      <c r="BI2280">
        <v>103.92487957125732</v>
      </c>
      <c r="BJ2280">
        <v>76.561200499963718</v>
      </c>
      <c r="BK2280">
        <v>76.575672709457734</v>
      </c>
      <c r="BL2280">
        <v>75.30854846078374</v>
      </c>
      <c r="BM2280">
        <f ca="1"/>
        <v>74.260943674352845</v>
      </c>
      <c r="BN2280">
        <v>77.799985250588037</v>
      </c>
    </row>
    <row r="2281" spans="1:66" x14ac:dyDescent="0.25">
      <c r="A2281">
        <v>73</v>
      </c>
      <c r="B2281" t="b">
        <v>1</v>
      </c>
      <c r="BE2281">
        <v>0.77749316939890711</v>
      </c>
      <c r="BF2281">
        <v>76.3</v>
      </c>
      <c r="BG2281">
        <v>76.498826665313402</v>
      </c>
      <c r="BH2281">
        <v>76.658705328095238</v>
      </c>
      <c r="BI2281">
        <v>104.03105280019012</v>
      </c>
      <c r="BJ2281">
        <v>76.569782671143102</v>
      </c>
      <c r="BK2281">
        <v>76.587850387451041</v>
      </c>
      <c r="BL2281">
        <v>75.319084415984321</v>
      </c>
      <c r="BM2281">
        <f ca="1"/>
        <v>74.269604451202639</v>
      </c>
      <c r="BN2281">
        <v>77.809811468104485</v>
      </c>
    </row>
    <row r="2282" spans="1:66" x14ac:dyDescent="0.25">
      <c r="A2282">
        <v>72.900000000000006</v>
      </c>
      <c r="B2282" t="b">
        <v>1</v>
      </c>
      <c r="BE2282">
        <v>0.77783469945355188</v>
      </c>
      <c r="BF2282">
        <v>76.3</v>
      </c>
      <c r="BG2282">
        <v>76.509745817146225</v>
      </c>
      <c r="BH2282">
        <v>76.67163152983764</v>
      </c>
      <c r="BI2282">
        <v>104.13738912170456</v>
      </c>
      <c r="BJ2282">
        <v>76.578370213551551</v>
      </c>
      <c r="BK2282">
        <v>76.600040010666078</v>
      </c>
      <c r="BL2282">
        <v>75.32962846021357</v>
      </c>
      <c r="BM2282">
        <f ca="1"/>
        <v>74.278270551722713</v>
      </c>
      <c r="BN2282">
        <v>77.819641662634794</v>
      </c>
    </row>
    <row r="2283" spans="1:66" x14ac:dyDescent="0.25">
      <c r="A2283">
        <v>73.099999999999994</v>
      </c>
      <c r="B2283" t="b">
        <v>1</v>
      </c>
      <c r="BE2283">
        <v>0.77817622950819676</v>
      </c>
      <c r="BF2283">
        <v>76.3</v>
      </c>
      <c r="BG2283">
        <v>76.520674553067067</v>
      </c>
      <c r="BH2283">
        <v>76.684571259808422</v>
      </c>
      <c r="BI2283">
        <v>104.24388903762433</v>
      </c>
      <c r="BJ2283">
        <v>76.586963146805985</v>
      </c>
      <c r="BK2283">
        <v>76.612241617267102</v>
      </c>
      <c r="BL2283">
        <v>75.340180612131334</v>
      </c>
      <c r="BM2283">
        <f ca="1"/>
        <v>74.286941993213972</v>
      </c>
      <c r="BN2283">
        <v>77.829475848084968</v>
      </c>
    </row>
    <row r="2284" spans="1:66" x14ac:dyDescent="0.25">
      <c r="A2284">
        <v>72.599999999999994</v>
      </c>
      <c r="B2284" t="b">
        <v>1</v>
      </c>
      <c r="BE2284">
        <v>0.77851775956284153</v>
      </c>
      <c r="BF2284">
        <v>76.3</v>
      </c>
      <c r="BG2284">
        <v>76.531612904331325</v>
      </c>
      <c r="BH2284">
        <v>76.69752456113703</v>
      </c>
      <c r="BI2284">
        <v>104.35055305209262</v>
      </c>
      <c r="BJ2284">
        <v>76.595561490602037</v>
      </c>
      <c r="BK2284">
        <v>76.624455245584144</v>
      </c>
      <c r="BL2284">
        <v>75.350740890469268</v>
      </c>
      <c r="BM2284">
        <f ca="1"/>
        <v>74.295618793045051</v>
      </c>
      <c r="BN2284">
        <v>77.839314038410649</v>
      </c>
    </row>
    <row r="2285" spans="1:66" x14ac:dyDescent="0.25">
      <c r="A2285">
        <v>73.2</v>
      </c>
      <c r="B2285" t="b">
        <v>1</v>
      </c>
      <c r="BE2285">
        <v>0.77885928961748629</v>
      </c>
      <c r="BF2285">
        <v>76.3</v>
      </c>
      <c r="BG2285">
        <v>76.542560902327693</v>
      </c>
      <c r="BH2285">
        <v>76.710491477142867</v>
      </c>
      <c r="BI2285">
        <v>104.4573816715868</v>
      </c>
      <c r="BJ2285">
        <v>76.604165264714624</v>
      </c>
      <c r="BK2285">
        <v>76.636680934114096</v>
      </c>
      <c r="BL2285">
        <v>75.361309314031317</v>
      </c>
      <c r="BM2285">
        <f ca="1"/>
        <v>74.30430096865264</v>
      </c>
      <c r="BN2285">
        <v>77.849156247617358</v>
      </c>
    </row>
    <row r="2286" spans="1:66" x14ac:dyDescent="0.25">
      <c r="A2286">
        <v>73</v>
      </c>
      <c r="B2286" t="b">
        <v>1</v>
      </c>
      <c r="BE2286">
        <v>0.77920081967213117</v>
      </c>
      <c r="BF2286">
        <v>76.3</v>
      </c>
      <c r="BG2286">
        <v>76.553518578578959</v>
      </c>
      <c r="BH2286">
        <v>76.723472051336472</v>
      </c>
      <c r="BI2286">
        <v>104.56437540493263</v>
      </c>
      <c r="BJ2286">
        <v>76.612774488998269</v>
      </c>
      <c r="BK2286">
        <v>76.648918721521696</v>
      </c>
      <c r="BL2286">
        <v>75.371885901694014</v>
      </c>
      <c r="BM2286">
        <f ca="1"/>
        <v>74.312988537541912</v>
      </c>
      <c r="BN2286">
        <v>77.859002489760854</v>
      </c>
    </row>
    <row r="2287" spans="1:66" x14ac:dyDescent="0.25">
      <c r="A2287">
        <v>72.900000000000006</v>
      </c>
      <c r="B2287" t="b">
        <v>1</v>
      </c>
      <c r="BE2287">
        <v>0.77954234972677594</v>
      </c>
      <c r="BF2287">
        <v>76.3</v>
      </c>
      <c r="BG2287">
        <v>76.564485964742943</v>
      </c>
      <c r="BH2287">
        <v>76.736466327420743</v>
      </c>
      <c r="BI2287">
        <v>104.67153476331875</v>
      </c>
      <c r="BJ2287">
        <v>76.621389183387777</v>
      </c>
      <c r="BK2287">
        <v>76.661168646640533</v>
      </c>
      <c r="BL2287">
        <v>75.382470672406924</v>
      </c>
      <c r="BM2287">
        <f ca="1"/>
        <v>74.321681517286891</v>
      </c>
      <c r="BN2287">
        <v>77.868852778947343</v>
      </c>
    </row>
    <row r="2288" spans="1:66" x14ac:dyDescent="0.25">
      <c r="A2288">
        <v>72.7</v>
      </c>
      <c r="B2288" t="b">
        <v>1</v>
      </c>
      <c r="BE2288">
        <v>0.77988387978142082</v>
      </c>
      <c r="BF2288">
        <v>76.3</v>
      </c>
      <c r="BG2288">
        <v>76.575463092613148</v>
      </c>
      <c r="BH2288">
        <v>76.749474349292186</v>
      </c>
      <c r="BI2288">
        <v>104.77886026031155</v>
      </c>
      <c r="BJ2288">
        <v>76.630009367898552</v>
      </c>
      <c r="BK2288">
        <v>76.673430748474118</v>
      </c>
      <c r="BL2288">
        <v>75.393063645193052</v>
      </c>
      <c r="BM2288">
        <f ca="1"/>
        <v>74.330379925530906</v>
      </c>
      <c r="BN2288">
        <v>77.878707129333833</v>
      </c>
    </row>
    <row r="2289" spans="1:66" x14ac:dyDescent="0.25">
      <c r="A2289">
        <v>72.599999999999994</v>
      </c>
      <c r="B2289" t="b">
        <v>1</v>
      </c>
      <c r="BE2289">
        <v>0.78022540983606559</v>
      </c>
      <c r="BF2289">
        <v>76.3</v>
      </c>
      <c r="BG2289">
        <v>76.586449994119718</v>
      </c>
      <c r="BH2289">
        <v>76.76249616104181</v>
      </c>
      <c r="BI2289">
        <v>104.88635241186965</v>
      </c>
      <c r="BJ2289">
        <v>76.638635062627159</v>
      </c>
      <c r="BK2289">
        <v>76.685705066196874</v>
      </c>
      <c r="BL2289">
        <v>75.403664839149201</v>
      </c>
      <c r="BM2289">
        <f ca="1"/>
        <v>74.33908377998695</v>
      </c>
      <c r="BN2289">
        <v>77.888565555128338</v>
      </c>
    </row>
    <row r="2290" spans="1:66" x14ac:dyDescent="0.25">
      <c r="A2290">
        <v>72.400000000000006</v>
      </c>
      <c r="B2290" t="b">
        <v>1</v>
      </c>
      <c r="BE2290">
        <v>0.78056693989071035</v>
      </c>
      <c r="BF2290">
        <v>76.400000000000006</v>
      </c>
      <c r="BG2290">
        <v>76.597446701330171</v>
      </c>
      <c r="BH2290">
        <v>76.775531806956565</v>
      </c>
      <c r="BI2290">
        <v>104.9940117363591</v>
      </c>
      <c r="BJ2290">
        <v>76.647266287751847</v>
      </c>
      <c r="BK2290">
        <v>76.697991639155234</v>
      </c>
      <c r="BL2290">
        <v>75.414274273446395</v>
      </c>
      <c r="BM2290">
        <f ca="1"/>
        <v>74.347793098438132</v>
      </c>
      <c r="BN2290">
        <v>77.898428070590285</v>
      </c>
    </row>
    <row r="2291" spans="1:66" x14ac:dyDescent="0.25">
      <c r="A2291">
        <v>72.3</v>
      </c>
      <c r="B2291" t="b">
        <v>1</v>
      </c>
      <c r="BE2291">
        <v>0.78090846994535523</v>
      </c>
      <c r="BF2291">
        <v>76.400000000000006</v>
      </c>
      <c r="BG2291">
        <v>76.608453246450324</v>
      </c>
      <c r="BH2291">
        <v>76.788581331520561</v>
      </c>
      <c r="BI2291">
        <v>105.10183875456821</v>
      </c>
      <c r="BJ2291">
        <v>76.655903063532961</v>
      </c>
      <c r="BK2291">
        <v>76.710290506868603</v>
      </c>
      <c r="BL2291">
        <v>75.424891967330296</v>
      </c>
      <c r="BM2291">
        <f ca="1"/>
        <v>74.356507898738045</v>
      </c>
      <c r="BN2291">
        <v>77.908294690030658</v>
      </c>
    </row>
    <row r="2292" spans="1:66" x14ac:dyDescent="0.25">
      <c r="A2292">
        <v>72.2</v>
      </c>
      <c r="B2292" t="b">
        <v>1</v>
      </c>
      <c r="BE2292">
        <v>0.78125</v>
      </c>
      <c r="BF2292">
        <v>76.400000000000006</v>
      </c>
      <c r="BG2292">
        <v>76.619469661825036</v>
      </c>
      <c r="BH2292">
        <v>76.801644779416193</v>
      </c>
      <c r="BI2292">
        <v>105.20983398972254</v>
      </c>
      <c r="BJ2292">
        <v>76.664545410313494</v>
      </c>
      <c r="BK2292">
        <v>76.722601709030528</v>
      </c>
      <c r="BL2292">
        <v>75.435517940121571</v>
      </c>
      <c r="BM2292">
        <f ca="1"/>
        <v>74.365228198811153</v>
      </c>
      <c r="BN2292">
        <v>77.918165427812454</v>
      </c>
    </row>
    <row r="2293" spans="1:66" x14ac:dyDescent="0.25">
      <c r="A2293">
        <v>72.2</v>
      </c>
      <c r="B2293" t="b">
        <v>1</v>
      </c>
      <c r="BE2293">
        <v>0.78159153005464477</v>
      </c>
      <c r="BF2293">
        <v>76.400000000000006</v>
      </c>
      <c r="BG2293">
        <v>76.630495979939127</v>
      </c>
      <c r="BH2293">
        <v>76.814722195525306</v>
      </c>
      <c r="BI2293">
        <v>105.3179979675004</v>
      </c>
      <c r="BJ2293">
        <v>76.673193348519632</v>
      </c>
      <c r="BK2293">
        <v>76.734925285509675</v>
      </c>
      <c r="BL2293">
        <v>75.446152211216358</v>
      </c>
      <c r="BM2293">
        <f ca="1"/>
        <v>74.373954016653315</v>
      </c>
      <c r="BN2293">
        <v>77.928040298350851</v>
      </c>
    </row>
    <row r="2294" spans="1:66" x14ac:dyDescent="0.25">
      <c r="A2294">
        <v>72.2</v>
      </c>
      <c r="B2294" t="b">
        <v>1</v>
      </c>
      <c r="BE2294">
        <v>0.78193306010928965</v>
      </c>
      <c r="BF2294">
        <v>76.400000000000006</v>
      </c>
      <c r="BG2294">
        <v>76.64153223341826</v>
      </c>
      <c r="BH2294">
        <v>76.827813624930585</v>
      </c>
      <c r="BI2294">
        <v>105.42633121604808</v>
      </c>
      <c r="BJ2294">
        <v>76.681846898661121</v>
      </c>
      <c r="BK2294">
        <v>76.747261276350983</v>
      </c>
      <c r="BL2294">
        <v>75.456794800086655</v>
      </c>
      <c r="BM2294">
        <f ca="1"/>
        <v>74.38268537033214</v>
      </c>
      <c r="BN2294">
        <v>77.937919316113579</v>
      </c>
    </row>
    <row r="2295" spans="1:66" x14ac:dyDescent="0.25">
      <c r="A2295">
        <v>72.2</v>
      </c>
      <c r="B2295" t="b">
        <v>1</v>
      </c>
      <c r="BE2295">
        <v>0.78227459016393441</v>
      </c>
      <c r="BF2295">
        <v>76.400000000000006</v>
      </c>
      <c r="BG2295">
        <v>76.652578455029698</v>
      </c>
      <c r="BH2295">
        <v>76.840919112916495</v>
      </c>
      <c r="BI2295">
        <v>105.53483426599523</v>
      </c>
      <c r="BJ2295">
        <v>76.690506081331975</v>
      </c>
      <c r="BK2295">
        <v>76.75960972177667</v>
      </c>
      <c r="BL2295">
        <v>75.467445726280701</v>
      </c>
      <c r="BM2295">
        <f ca="1"/>
        <v>74.391422277987303</v>
      </c>
      <c r="BN2295">
        <v>77.947802495621175</v>
      </c>
    </row>
    <row r="2296" spans="1:66" x14ac:dyDescent="0.25">
      <c r="A2296">
        <v>72.099999999999994</v>
      </c>
      <c r="B2296" t="b">
        <v>1</v>
      </c>
      <c r="BE2296">
        <v>0.78261612021857918</v>
      </c>
      <c r="BF2296">
        <v>76.400000000000006</v>
      </c>
      <c r="BG2296">
        <v>76.663634677683277</v>
      </c>
      <c r="BH2296">
        <v>76.854038704971117</v>
      </c>
      <c r="BI2296">
        <v>105.6435076504706</v>
      </c>
      <c r="BJ2296">
        <v>76.699170917210765</v>
      </c>
      <c r="BK2296">
        <v>76.771970662187357</v>
      </c>
      <c r="BL2296">
        <v>75.47810500942343</v>
      </c>
      <c r="BM2296">
        <f ca="1"/>
        <v>74.400164757831178</v>
      </c>
      <c r="BN2296">
        <v>77.95768985144737</v>
      </c>
    </row>
    <row r="2297" spans="1:66" x14ac:dyDescent="0.25">
      <c r="A2297">
        <v>72.099999999999994</v>
      </c>
      <c r="B2297" t="b">
        <v>1</v>
      </c>
      <c r="BE2297">
        <v>0.78295765027322406</v>
      </c>
      <c r="BF2297">
        <v>76.400000000000006</v>
      </c>
      <c r="BG2297">
        <v>76.674700934432238</v>
      </c>
      <c r="BH2297">
        <v>76.867172446786725</v>
      </c>
      <c r="BI2297">
        <v>105.75235190511771</v>
      </c>
      <c r="BJ2297">
        <v>76.707841427061368</v>
      </c>
      <c r="BK2297">
        <v>76.784344138163206</v>
      </c>
      <c r="BL2297">
        <v>75.488772669216914</v>
      </c>
      <c r="BM2297">
        <f ca="1"/>
        <v>74.408912828149184</v>
      </c>
      <c r="BN2297">
        <v>77.967581398219266</v>
      </c>
    </row>
    <row r="2298" spans="1:66" x14ac:dyDescent="0.25">
      <c r="A2298">
        <v>72.099999999999994</v>
      </c>
      <c r="B2298" t="b">
        <v>1</v>
      </c>
      <c r="BE2298">
        <v>0.78329918032786883</v>
      </c>
      <c r="BF2298">
        <v>76.400000000000006</v>
      </c>
      <c r="BG2298">
        <v>76.685777258474062</v>
      </c>
      <c r="BH2298">
        <v>76.88032038426141</v>
      </c>
      <c r="BI2298">
        <v>105.86136756811062</v>
      </c>
      <c r="BJ2298">
        <v>76.716517631733325</v>
      </c>
      <c r="BK2298">
        <v>76.79673019046497</v>
      </c>
      <c r="BL2298">
        <v>75.499448725440743</v>
      </c>
      <c r="BM2298">
        <f ca="1"/>
        <v>74.417666507300083</v>
      </c>
      <c r="BN2298">
        <v>77.97747715061773</v>
      </c>
    </row>
    <row r="2299" spans="1:66" x14ac:dyDescent="0.25">
      <c r="A2299">
        <v>72</v>
      </c>
      <c r="B2299" t="b">
        <v>1</v>
      </c>
      <c r="BE2299">
        <v>0.78364071038251371</v>
      </c>
      <c r="BF2299">
        <v>76.5</v>
      </c>
      <c r="BG2299">
        <v>76.696863683151491</v>
      </c>
      <c r="BH2299">
        <v>76.893482563500442</v>
      </c>
      <c r="BI2299">
        <v>105.97055518017007</v>
      </c>
      <c r="BJ2299">
        <v>76.725199552162408</v>
      </c>
      <c r="BK2299">
        <v>76.809128860035173</v>
      </c>
      <c r="BL2299">
        <v>75.510133197952456</v>
      </c>
      <c r="BM2299">
        <f ca="1"/>
        <v>74.426425813716619</v>
      </c>
      <c r="BN2299">
        <v>77.987377123377726</v>
      </c>
    </row>
    <row r="2300" spans="1:66" x14ac:dyDescent="0.25">
      <c r="A2300">
        <v>71.8</v>
      </c>
      <c r="B2300" t="b">
        <v>1</v>
      </c>
      <c r="BE2300">
        <v>0.78398224043715847</v>
      </c>
      <c r="BF2300">
        <v>76.5</v>
      </c>
      <c r="BG2300">
        <v>76.707960241953273</v>
      </c>
      <c r="BH2300">
        <v>76.906659030817409</v>
      </c>
      <c r="BI2300">
        <v>106.0799152845793</v>
      </c>
      <c r="BJ2300">
        <v>76.733887209371161</v>
      </c>
      <c r="BK2300">
        <v>76.821540187999176</v>
      </c>
      <c r="BL2300">
        <v>75.520826106688034</v>
      </c>
      <c r="BM2300">
        <f ca="1"/>
        <v>74.435190765905858</v>
      </c>
      <c r="BN2300">
        <v>77.997281331288534</v>
      </c>
    </row>
    <row r="2301" spans="1:66" x14ac:dyDescent="0.25">
      <c r="A2301">
        <v>51</v>
      </c>
      <c r="B2301" t="b">
        <v>1</v>
      </c>
      <c r="BE2301">
        <v>0.78432377049180324</v>
      </c>
      <c r="BF2301">
        <v>76.5</v>
      </c>
      <c r="BG2301">
        <v>76.719066968515136</v>
      </c>
      <c r="BH2301">
        <v>76.919849832735338</v>
      </c>
      <c r="BI2301">
        <v>106.18944842720057</v>
      </c>
      <c r="BJ2301">
        <v>76.742580624469454</v>
      </c>
      <c r="BK2301">
        <v>76.833964215666327</v>
      </c>
      <c r="BL2301">
        <v>75.53152747166223</v>
      </c>
      <c r="BM2301">
        <f ca="1"/>
        <v>74.443961382449586</v>
      </c>
      <c r="BN2301">
        <v>78.007189789194172</v>
      </c>
    </row>
    <row r="2302" spans="1:66" x14ac:dyDescent="0.25">
      <c r="A2302">
        <v>48.1</v>
      </c>
      <c r="B2302" t="b">
        <v>1</v>
      </c>
      <c r="BE2302">
        <v>0.78466530054644812</v>
      </c>
      <c r="BF2302">
        <v>76.5</v>
      </c>
      <c r="BG2302">
        <v>76.730183896620716</v>
      </c>
      <c r="BH2302">
        <v>76.933055015988501</v>
      </c>
      <c r="BI2302">
        <v>106.29915515649135</v>
      </c>
      <c r="BJ2302">
        <v>76.751279818655007</v>
      </c>
      <c r="BK2302">
        <v>76.846400984531172</v>
      </c>
      <c r="BL2302">
        <v>75.542237312969121</v>
      </c>
      <c r="BM2302">
        <f ca="1"/>
        <v>74.45273768200488</v>
      </c>
      <c r="BN2302">
        <v>78.017102511993585</v>
      </c>
    </row>
    <row r="2303" spans="1:66" x14ac:dyDescent="0.25">
      <c r="A2303">
        <v>54</v>
      </c>
      <c r="B2303" t="b">
        <v>1</v>
      </c>
      <c r="BE2303">
        <v>0.78500683060109289</v>
      </c>
      <c r="BF2303">
        <v>76.5</v>
      </c>
      <c r="BG2303">
        <v>76.741311060202463</v>
      </c>
      <c r="BH2303">
        <v>76.946274627523266</v>
      </c>
      <c r="BI2303">
        <v>106.4090360235207</v>
      </c>
      <c r="BJ2303">
        <v>76.759984813213919</v>
      </c>
      <c r="BK2303">
        <v>76.858850536274474</v>
      </c>
      <c r="BL2303">
        <v>75.552955650782437</v>
      </c>
      <c r="BM2303">
        <f ca="1"/>
        <v>74.461519683304431</v>
      </c>
      <c r="BN2303">
        <v>78.027019514641097</v>
      </c>
    </row>
    <row r="2304" spans="1:66" x14ac:dyDescent="0.25">
      <c r="A2304">
        <v>49.7</v>
      </c>
      <c r="B2304" t="b">
        <v>1</v>
      </c>
      <c r="BE2304">
        <v>0.78534836065573765</v>
      </c>
      <c r="BF2304">
        <v>76.5</v>
      </c>
      <c r="BG2304">
        <v>76.752448493342513</v>
      </c>
      <c r="BH2304">
        <v>76.959508714499563</v>
      </c>
      <c r="BI2304">
        <v>106.5190915819861</v>
      </c>
      <c r="BJ2304">
        <v>76.768695629521218</v>
      </c>
      <c r="BK2304">
        <v>76.871312912764523</v>
      </c>
      <c r="BL2304">
        <v>75.563682505356084</v>
      </c>
      <c r="BM2304">
        <f ca="1"/>
        <v>74.470307405157044</v>
      </c>
      <c r="BN2304">
        <v>78.036940812146668</v>
      </c>
    </row>
    <row r="2305" spans="1:66" x14ac:dyDescent="0.25">
      <c r="A2305">
        <v>48.9</v>
      </c>
      <c r="B2305" t="b">
        <v>1</v>
      </c>
      <c r="BE2305">
        <v>0.78568989071038253</v>
      </c>
      <c r="BF2305">
        <v>76.5</v>
      </c>
      <c r="BG2305">
        <v>76.763596230273691</v>
      </c>
      <c r="BH2305">
        <v>76.972757324292445</v>
      </c>
      <c r="BI2305">
        <v>106.62932238823011</v>
      </c>
      <c r="BJ2305">
        <v>76.777412289041379</v>
      </c>
      <c r="BK2305">
        <v>76.883788156058216</v>
      </c>
      <c r="BL2305">
        <v>75.574417897024588</v>
      </c>
      <c r="BM2305">
        <f ca="1"/>
        <v>74.47910086644815</v>
      </c>
      <c r="BN2305">
        <v>78.046866419576176</v>
      </c>
    </row>
    <row r="2306" spans="1:66" x14ac:dyDescent="0.25">
      <c r="A2306">
        <v>48.1</v>
      </c>
      <c r="B2306" t="b">
        <v>1</v>
      </c>
      <c r="BE2306">
        <v>0.7860314207650273</v>
      </c>
      <c r="BF2306">
        <v>76.5</v>
      </c>
      <c r="BG2306">
        <v>76.774754305380384</v>
      </c>
      <c r="BH2306">
        <v>76.986020504493183</v>
      </c>
      <c r="BI2306">
        <v>106.73972900125709</v>
      </c>
      <c r="BJ2306">
        <v>76.786134813328999</v>
      </c>
      <c r="BK2306">
        <v>76.896276308402236</v>
      </c>
      <c r="BL2306">
        <v>75.585161846203476</v>
      </c>
      <c r="BM2306">
        <f ca="1"/>
        <v>74.487900086140129</v>
      </c>
      <c r="BN2306">
        <v>78.056796352051848</v>
      </c>
    </row>
    <row r="2307" spans="1:66" x14ac:dyDescent="0.25">
      <c r="A2307">
        <v>47.1</v>
      </c>
      <c r="B2307" t="b">
        <v>1</v>
      </c>
      <c r="BE2307">
        <v>0.78637295081967218</v>
      </c>
      <c r="BF2307">
        <v>76.599999999999994</v>
      </c>
      <c r="BG2307">
        <v>76.785922753199571</v>
      </c>
      <c r="BH2307">
        <v>76.999298302910546</v>
      </c>
      <c r="BI2307">
        <v>106.85031198275045</v>
      </c>
      <c r="BJ2307">
        <v>76.794863224029214</v>
      </c>
      <c r="BK2307">
        <v>76.908777412234329</v>
      </c>
      <c r="BL2307">
        <v>75.595914373389803</v>
      </c>
      <c r="BM2307">
        <f ca="1"/>
        <v>74.496705083272914</v>
      </c>
      <c r="BN2307">
        <v>78.066730624752481</v>
      </c>
    </row>
    <row r="2308" spans="1:66" x14ac:dyDescent="0.25">
      <c r="A2308">
        <v>46.2</v>
      </c>
      <c r="B2308" t="b">
        <v>1</v>
      </c>
      <c r="BE2308">
        <v>0.78671448087431695</v>
      </c>
      <c r="BF2308">
        <v>76.599999999999994</v>
      </c>
      <c r="BG2308">
        <v>76.797101608421656</v>
      </c>
      <c r="BH2308">
        <v>77.012590767572505</v>
      </c>
      <c r="BI2308">
        <v>106.96107189708961</v>
      </c>
      <c r="BJ2308">
        <v>76.803597542878322</v>
      </c>
      <c r="BK2308">
        <v>76.921291510184361</v>
      </c>
      <c r="BL2308">
        <v>75.606675499162549</v>
      </c>
      <c r="BM2308">
        <f ca="1"/>
        <v>74.505515876964367</v>
      </c>
      <c r="BN2308">
        <v>78.076669252913831</v>
      </c>
    </row>
    <row r="2309" spans="1:66" x14ac:dyDescent="0.25">
      <c r="A2309">
        <v>45.3</v>
      </c>
      <c r="B2309" t="b">
        <v>1</v>
      </c>
      <c r="BE2309">
        <v>0.78705601092896171</v>
      </c>
      <c r="BF2309">
        <v>76.599999999999994</v>
      </c>
      <c r="BG2309">
        <v>76.808290905891553</v>
      </c>
      <c r="BH2309">
        <v>77.025897946727454</v>
      </c>
      <c r="BI2309">
        <v>107.07200931136741</v>
      </c>
      <c r="BJ2309">
        <v>76.812337791704365</v>
      </c>
      <c r="BK2309">
        <v>76.933818645075647</v>
      </c>
      <c r="BL2309">
        <v>75.617445244183173</v>
      </c>
      <c r="BM2309">
        <f ca="1"/>
        <v>74.51433248641078</v>
      </c>
      <c r="BN2309">
        <v>78.086612251828939</v>
      </c>
    </row>
    <row r="2310" spans="1:66" x14ac:dyDescent="0.25">
      <c r="A2310">
        <v>44.3</v>
      </c>
      <c r="B2310" t="b">
        <v>1</v>
      </c>
      <c r="BE2310">
        <v>0.78739754098360659</v>
      </c>
      <c r="BF2310">
        <v>76.599999999999994</v>
      </c>
      <c r="BG2310">
        <v>76.819490680609562</v>
      </c>
      <c r="BH2310">
        <v>77.039219888845537</v>
      </c>
      <c r="BI2310">
        <v>107.18312479540747</v>
      </c>
      <c r="BJ2310">
        <v>76.821083992427702</v>
      </c>
      <c r="BK2310">
        <v>76.946358859926136</v>
      </c>
      <c r="BL2310">
        <v>75.628223629195929</v>
      </c>
      <c r="BM2310">
        <f ca="1"/>
        <v>74.523154930887358</v>
      </c>
      <c r="BN2310">
        <v>78.096559636848468</v>
      </c>
    </row>
    <row r="2311" spans="1:66" x14ac:dyDescent="0.25">
      <c r="A2311">
        <v>43.3</v>
      </c>
      <c r="B2311" t="b">
        <v>1</v>
      </c>
      <c r="BE2311">
        <v>0.78773907103825136</v>
      </c>
      <c r="BF2311">
        <v>76.599999999999994</v>
      </c>
      <c r="BG2311">
        <v>76.830700967732383</v>
      </c>
      <c r="BH2311">
        <v>77.05255664261999</v>
      </c>
      <c r="BI2311">
        <v>107.29441892178171</v>
      </c>
      <c r="BJ2311">
        <v>76.829836167061515</v>
      </c>
      <c r="BK2311">
        <v>76.958912197949601</v>
      </c>
      <c r="BL2311">
        <v>75.639010675028501</v>
      </c>
      <c r="BM2311">
        <f ca="1"/>
        <v>74.531983229748661</v>
      </c>
      <c r="BN2311">
        <v>78.106511423380994</v>
      </c>
    </row>
    <row r="2312" spans="1:66" x14ac:dyDescent="0.25">
      <c r="A2312">
        <v>42.3</v>
      </c>
      <c r="B2312" t="b">
        <v>1</v>
      </c>
      <c r="BE2312">
        <v>0.78808060109289613</v>
      </c>
      <c r="BF2312">
        <v>76.599999999999994</v>
      </c>
      <c r="BG2312">
        <v>76.841921802574092</v>
      </c>
      <c r="BH2312">
        <v>77.065908256968996</v>
      </c>
      <c r="BI2312">
        <v>107.40589226582814</v>
      </c>
      <c r="BJ2312">
        <v>76.838594337712522</v>
      </c>
      <c r="BK2312">
        <v>76.971478702556922</v>
      </c>
      <c r="BL2312">
        <v>75.64980640259229</v>
      </c>
      <c r="BM2312">
        <f ca="1"/>
        <v>74.540817402429084</v>
      </c>
      <c r="BN2312">
        <v>78.116467626893439</v>
      </c>
    </row>
    <row r="2313" spans="1:66" x14ac:dyDescent="0.25">
      <c r="A2313">
        <v>41.5</v>
      </c>
      <c r="B2313" t="b">
        <v>1</v>
      </c>
      <c r="BE2313">
        <v>0.78842213114754101</v>
      </c>
      <c r="BF2313">
        <v>76.599999999999994</v>
      </c>
      <c r="BG2313">
        <v>76.853153220607155</v>
      </c>
      <c r="BH2313">
        <v>77.079274781036418</v>
      </c>
      <c r="BI2313">
        <v>107.5175454056687</v>
      </c>
      <c r="BJ2313">
        <v>76.847358526581402</v>
      </c>
      <c r="BK2313">
        <v>76.984058417357318</v>
      </c>
      <c r="BL2313">
        <v>75.66061083288308</v>
      </c>
      <c r="BM2313">
        <f ca="1"/>
        <v>74.549657468443414</v>
      </c>
      <c r="BN2313">
        <v>78.126428262911347</v>
      </c>
    </row>
    <row r="2314" spans="1:66" x14ac:dyDescent="0.25">
      <c r="A2314">
        <v>48</v>
      </c>
      <c r="B2314" t="b">
        <v>1</v>
      </c>
      <c r="BE2314">
        <v>0.78876366120218577</v>
      </c>
      <c r="BF2314">
        <v>76.599999999999994</v>
      </c>
      <c r="BG2314">
        <v>76.8643952574634</v>
      </c>
      <c r="BH2314">
        <v>77.092656264193877</v>
      </c>
      <c r="BI2314">
        <v>107.6293789222271</v>
      </c>
      <c r="BJ2314">
        <v>76.856128755963539</v>
      </c>
      <c r="BK2314">
        <v>76.99665138615957</v>
      </c>
      <c r="BL2314">
        <v>75.671423986981353</v>
      </c>
      <c r="BM2314">
        <f ca="1"/>
        <v>74.558503447387196</v>
      </c>
      <c r="BN2314">
        <v>78.136393347019208</v>
      </c>
    </row>
    <row r="2315" spans="1:66" x14ac:dyDescent="0.25">
      <c r="A2315">
        <v>41</v>
      </c>
      <c r="B2315" t="b">
        <v>1</v>
      </c>
      <c r="BE2315">
        <v>0.78910519125683065</v>
      </c>
      <c r="BF2315">
        <v>76.599999999999994</v>
      </c>
      <c r="BG2315">
        <v>76.875647948934983</v>
      </c>
      <c r="BH2315">
        <v>77.106052756041919</v>
      </c>
      <c r="BI2315">
        <v>107.74139339924723</v>
      </c>
      <c r="BJ2315">
        <v>76.864905048249497</v>
      </c>
      <c r="BK2315">
        <v>77.009257652973375</v>
      </c>
      <c r="BL2315">
        <v>75.682245886052868</v>
      </c>
      <c r="BM2315">
        <f ca="1"/>
        <v>74.567355358937334</v>
      </c>
      <c r="BN2315">
        <v>78.146362894860857</v>
      </c>
    </row>
    <row r="2316" spans="1:66" x14ac:dyDescent="0.25">
      <c r="A2316">
        <v>39</v>
      </c>
      <c r="B2316" t="b">
        <v>1</v>
      </c>
      <c r="BE2316">
        <v>0.78944672131147542</v>
      </c>
      <c r="BF2316">
        <v>76.599999999999994</v>
      </c>
      <c r="BG2316">
        <v>76.886911330975494</v>
      </c>
      <c r="BH2316">
        <v>77.119464306411302</v>
      </c>
      <c r="BI2316">
        <v>107.85358942331112</v>
      </c>
      <c r="BJ2316">
        <v>76.873687425925681</v>
      </c>
      <c r="BK2316">
        <v>77.021877262010491</v>
      </c>
      <c r="BL2316">
        <v>75.693076551349066</v>
      </c>
      <c r="BM2316">
        <f ca="1"/>
        <v>74.576213222852502</v>
      </c>
      <c r="BN2316">
        <v>78.156336922139843</v>
      </c>
    </row>
    <row r="2317" spans="1:66" x14ac:dyDescent="0.25">
      <c r="A2317">
        <v>83.1</v>
      </c>
      <c r="B2317" t="b">
        <v>1</v>
      </c>
      <c r="BE2317">
        <v>0.78978825136612019</v>
      </c>
      <c r="BF2317">
        <v>76.599999999999994</v>
      </c>
      <c r="BG2317">
        <v>76.898185439700924</v>
      </c>
      <c r="BH2317">
        <v>77.132890965364837</v>
      </c>
      <c r="BI2317">
        <v>107.96596758385763</v>
      </c>
      <c r="BJ2317">
        <v>76.882475911574957</v>
      </c>
      <c r="BK2317">
        <v>77.034510257686165</v>
      </c>
      <c r="BL2317">
        <v>75.703916004207656</v>
      </c>
      <c r="BM2317">
        <f ca="1"/>
        <v>74.585077058973681</v>
      </c>
      <c r="BN2317">
        <v>78.16631544461967</v>
      </c>
    </row>
    <row r="2318" spans="1:66" x14ac:dyDescent="0.25">
      <c r="A2318">
        <v>82.9</v>
      </c>
      <c r="B2318" t="b">
        <v>1</v>
      </c>
      <c r="BE2318">
        <v>0.79012978142076506</v>
      </c>
      <c r="BF2318">
        <v>76.7</v>
      </c>
      <c r="BG2318">
        <v>76.909470311390692</v>
      </c>
      <c r="BH2318">
        <v>77.146332783198744</v>
      </c>
      <c r="BI2318">
        <v>108.07852847320099</v>
      </c>
      <c r="BJ2318">
        <v>76.891270527877182</v>
      </c>
      <c r="BK2318">
        <v>77.047156684620333</v>
      </c>
      <c r="BL2318">
        <v>75.714764266053024</v>
      </c>
      <c r="BM2318">
        <f ca="1"/>
        <v>74.593946887224703</v>
      </c>
      <c r="BN2318">
        <v>78.176298478124295</v>
      </c>
    </row>
    <row r="2319" spans="1:66" x14ac:dyDescent="0.25">
      <c r="A2319">
        <v>82.7</v>
      </c>
      <c r="B2319" t="b">
        <v>1</v>
      </c>
      <c r="BE2319">
        <v>0.79047131147540983</v>
      </c>
      <c r="BF2319">
        <v>76.7</v>
      </c>
      <c r="BG2319">
        <v>76.920765982488703</v>
      </c>
      <c r="BH2319">
        <v>77.159789810443925</v>
      </c>
      <c r="BI2319">
        <v>108.19127268654928</v>
      </c>
      <c r="BJ2319">
        <v>76.900071297609884</v>
      </c>
      <c r="BK2319">
        <v>77.059816587638963</v>
      </c>
      <c r="BL2319">
        <v>75.725621358396751</v>
      </c>
      <c r="BM2319">
        <f ca="1"/>
        <v>74.602822727612661</v>
      </c>
      <c r="BN2319">
        <v>78.186286038538398</v>
      </c>
    </row>
    <row r="2320" spans="1:66" x14ac:dyDescent="0.25">
      <c r="A2320">
        <v>82.5</v>
      </c>
      <c r="B2320" t="b">
        <v>1</v>
      </c>
      <c r="BE2320">
        <v>0.7908128415300546</v>
      </c>
      <c r="BF2320">
        <v>76.7</v>
      </c>
      <c r="BG2320">
        <v>76.932072489604366</v>
      </c>
      <c r="BH2320">
        <v>77.173262097867834</v>
      </c>
      <c r="BI2320">
        <v>108.30420082202372</v>
      </c>
      <c r="BJ2320">
        <v>76.908878243648886</v>
      </c>
      <c r="BK2320">
        <v>77.072490011775358</v>
      </c>
      <c r="BL2320">
        <v>75.736487302838114</v>
      </c>
      <c r="BM2320">
        <f ca="1"/>
        <v>74.611704600228464</v>
      </c>
      <c r="BN2320">
        <v>78.196278141807738</v>
      </c>
    </row>
    <row r="2321" spans="1:66" x14ac:dyDescent="0.25">
      <c r="A2321">
        <v>82.2</v>
      </c>
      <c r="B2321" t="b">
        <v>1</v>
      </c>
      <c r="BE2321">
        <v>0.79115437158469948</v>
      </c>
      <c r="BF2321">
        <v>76.7</v>
      </c>
      <c r="BG2321">
        <v>76.943389869513695</v>
      </c>
      <c r="BH2321">
        <v>77.186749696475744</v>
      </c>
      <c r="BI2321">
        <v>108.41731348067741</v>
      </c>
      <c r="BJ2321">
        <v>76.91769138896889</v>
      </c>
      <c r="BK2321">
        <v>77.085177002271507</v>
      </c>
      <c r="BL2321">
        <v>75.747362121064597</v>
      </c>
      <c r="BM2321">
        <f ca="1"/>
        <v>74.620592525247375</v>
      </c>
      <c r="BN2321">
        <v>78.206274803939579</v>
      </c>
    </row>
    <row r="2322" spans="1:66" x14ac:dyDescent="0.25">
      <c r="A2322">
        <v>82</v>
      </c>
      <c r="B2322" t="b">
        <v>1</v>
      </c>
      <c r="BE2322">
        <v>0.79149590163934425</v>
      </c>
      <c r="BF2322">
        <v>76.7</v>
      </c>
      <c r="BG2322">
        <v>76.954718159160336</v>
      </c>
      <c r="BH2322">
        <v>77.200252657512308</v>
      </c>
      <c r="BI2322">
        <v>108.53061126651454</v>
      </c>
      <c r="BJ2322">
        <v>76.926510756644092</v>
      </c>
      <c r="BK2322">
        <v>77.097877604579395</v>
      </c>
      <c r="BL2322">
        <v>75.758245834852374</v>
      </c>
      <c r="BM2322">
        <f ca="1"/>
        <v>74.629486522929525</v>
      </c>
      <c r="BN2322">
        <v>78.216276041002999</v>
      </c>
    </row>
    <row r="2323" spans="1:66" x14ac:dyDescent="0.25">
      <c r="A2323">
        <v>81.7</v>
      </c>
      <c r="B2323" t="b">
        <v>1</v>
      </c>
      <c r="BE2323">
        <v>0.79183743169398912</v>
      </c>
      <c r="BF2323">
        <v>76.7</v>
      </c>
      <c r="BG2323">
        <v>76.966057395656648</v>
      </c>
      <c r="BH2323">
        <v>77.213771032463313</v>
      </c>
      <c r="BI2323">
        <v>108.64409478650998</v>
      </c>
      <c r="BJ2323">
        <v>76.935336369848883</v>
      </c>
      <c r="BK2323">
        <v>77.110591864362405</v>
      </c>
      <c r="BL2323">
        <v>75.769138466066835</v>
      </c>
      <c r="BM2323">
        <f ca="1"/>
        <v>74.638386613620369</v>
      </c>
      <c r="BN2323">
        <v>78.226281869129267</v>
      </c>
    </row>
    <row r="2324" spans="1:66" x14ac:dyDescent="0.25">
      <c r="A2324">
        <v>81.400000000000006</v>
      </c>
      <c r="B2324" t="b">
        <v>1</v>
      </c>
      <c r="BE2324">
        <v>0.79217896174863389</v>
      </c>
      <c r="BF2324">
        <v>76.7</v>
      </c>
      <c r="BG2324">
        <v>76.977407616284765</v>
      </c>
      <c r="BH2324">
        <v>77.227304873056795</v>
      </c>
      <c r="BI2324">
        <v>108.75776465062846</v>
      </c>
      <c r="BJ2324">
        <v>76.944168251858443</v>
      </c>
      <c r="BK2324">
        <v>77.123319827496601</v>
      </c>
      <c r="BL2324">
        <v>75.780040036663081</v>
      </c>
      <c r="BM2324">
        <f ca="1"/>
        <v>74.647292817751278</v>
      </c>
      <c r="BN2324">
        <v>78.236292304512233</v>
      </c>
    </row>
    <row r="2325" spans="1:66" x14ac:dyDescent="0.25">
      <c r="A2325">
        <v>81.099999999999994</v>
      </c>
      <c r="B2325" t="b">
        <v>1</v>
      </c>
      <c r="BE2325">
        <v>0.79252049180327866</v>
      </c>
      <c r="BF2325">
        <v>76.7</v>
      </c>
      <c r="BG2325">
        <v>76.98876885849775</v>
      </c>
      <c r="BH2325">
        <v>77.240854231265217</v>
      </c>
      <c r="BI2325">
        <v>108.87162147184451</v>
      </c>
      <c r="BJ2325">
        <v>76.953006426049328</v>
      </c>
      <c r="BK2325">
        <v>77.136061540072149</v>
      </c>
      <c r="BL2325">
        <v>75.790950568686469</v>
      </c>
      <c r="BM2325">
        <f ca="1"/>
        <v>74.656205155840041</v>
      </c>
      <c r="BN2325">
        <v>78.246307363408704</v>
      </c>
    </row>
    <row r="2326" spans="1:66" x14ac:dyDescent="0.25">
      <c r="A2326">
        <v>87</v>
      </c>
      <c r="B2326" t="b">
        <v>1</v>
      </c>
      <c r="BE2326">
        <v>0.79286202185792354</v>
      </c>
      <c r="BF2326">
        <v>76.7</v>
      </c>
      <c r="BG2326">
        <v>77.000141159920588</v>
      </c>
      <c r="BH2326">
        <v>77.254419159306607</v>
      </c>
      <c r="BI2326">
        <v>108.98566586616221</v>
      </c>
      <c r="BJ2326">
        <v>76.961850915900285</v>
      </c>
      <c r="BK2326">
        <v>77.148817048394747</v>
      </c>
      <c r="BL2326">
        <v>75.801870084273119</v>
      </c>
      <c r="BM2326">
        <f ca="1"/>
        <v>74.665123648491445</v>
      </c>
      <c r="BN2326">
        <v>78.256327062138809</v>
      </c>
    </row>
    <row r="2327" spans="1:66" x14ac:dyDescent="0.25">
      <c r="A2327">
        <v>82</v>
      </c>
      <c r="B2327" t="b">
        <v>1</v>
      </c>
      <c r="BE2327">
        <v>0.79320355191256831</v>
      </c>
      <c r="BF2327">
        <v>76.8</v>
      </c>
      <c r="BG2327">
        <v>77.011524558351397</v>
      </c>
      <c r="BH2327">
        <v>77.26799970964619</v>
      </c>
      <c r="BI2327">
        <v>109.09989845263503</v>
      </c>
      <c r="BJ2327">
        <v>76.970701744992695</v>
      </c>
      <c r="BK2327">
        <v>77.161586398986856</v>
      </c>
      <c r="BL2327">
        <v>75.8127986056504</v>
      </c>
      <c r="BM2327">
        <f ca="1"/>
        <v>74.674048316397702</v>
      </c>
      <c r="BN2327">
        <v>78.266351417086369</v>
      </c>
    </row>
    <row r="2328" spans="1:66" x14ac:dyDescent="0.25">
      <c r="A2328">
        <v>79.7</v>
      </c>
      <c r="B2328" t="b">
        <v>1</v>
      </c>
      <c r="BE2328">
        <v>0.79354508196721307</v>
      </c>
      <c r="BF2328">
        <v>76.8</v>
      </c>
      <c r="BG2328">
        <v>77.022919091762489</v>
      </c>
      <c r="BH2328">
        <v>77.281595934998236</v>
      </c>
      <c r="BI2328">
        <v>109.21431985338629</v>
      </c>
      <c r="BJ2328">
        <v>76.97955893701139</v>
      </c>
      <c r="BK2328">
        <v>77.174369638589312</v>
      </c>
      <c r="BL2328">
        <v>75.823736155137539</v>
      </c>
      <c r="BM2328">
        <f ca="1"/>
        <v>74.682979180339103</v>
      </c>
      <c r="BN2328">
        <v>78.276380444699285</v>
      </c>
    </row>
    <row r="2329" spans="1:66" x14ac:dyDescent="0.25">
      <c r="A2329">
        <v>79.3</v>
      </c>
      <c r="B2329" t="b">
        <v>1</v>
      </c>
      <c r="BE2329">
        <v>0.79388661202185795</v>
      </c>
      <c r="BF2329">
        <v>76.8</v>
      </c>
      <c r="BG2329">
        <v>77.034324798301498</v>
      </c>
      <c r="BH2329">
        <v>77.295207888327425</v>
      </c>
      <c r="BI2329">
        <v>109.32893069362926</v>
      </c>
      <c r="BJ2329">
        <v>76.988422515745242</v>
      </c>
      <c r="BK2329">
        <v>77.187166814162609</v>
      </c>
      <c r="BL2329">
        <v>75.834682755146062</v>
      </c>
      <c r="BM2329">
        <f ca="1"/>
        <v>74.691916261184545</v>
      </c>
      <c r="BN2329">
        <v>78.286414161489944</v>
      </c>
    </row>
    <row r="2330" spans="1:66" x14ac:dyDescent="0.25">
      <c r="A2330">
        <v>79</v>
      </c>
      <c r="B2330" t="b">
        <v>1</v>
      </c>
      <c r="BE2330">
        <v>0.79422814207650272</v>
      </c>
      <c r="BF2330">
        <v>76.8</v>
      </c>
      <c r="BG2330">
        <v>77.045741716292497</v>
      </c>
      <c r="BH2330">
        <v>77.308835622850722</v>
      </c>
      <c r="BI2330">
        <v>109.44373160168769</v>
      </c>
      <c r="BJ2330">
        <v>76.997292505087842</v>
      </c>
      <c r="BK2330">
        <v>77.199977972888334</v>
      </c>
      <c r="BL2330">
        <v>75.845638428180393</v>
      </c>
      <c r="BM2330">
        <f ca="1"/>
        <v>74.700859579891954</v>
      </c>
      <c r="BN2330">
        <v>78.296452584035592</v>
      </c>
    </row>
    <row r="2331" spans="1:66" x14ac:dyDescent="0.25">
      <c r="A2331">
        <v>78.7</v>
      </c>
      <c r="B2331" t="b">
        <v>1</v>
      </c>
      <c r="BE2331">
        <v>0.79456967213114749</v>
      </c>
      <c r="BF2331">
        <v>76.8</v>
      </c>
      <c r="BG2331">
        <v>77.057169884237197</v>
      </c>
      <c r="BH2331">
        <v>77.322479192038685</v>
      </c>
      <c r="BI2331">
        <v>109.55872320901656</v>
      </c>
      <c r="BJ2331">
        <v>77.006168929038196</v>
      </c>
      <c r="BK2331">
        <v>77.212803162170701</v>
      </c>
      <c r="BL2331">
        <v>75.856603196838392</v>
      </c>
      <c r="BM2331">
        <f ca="1"/>
        <v>74.709809157509056</v>
      </c>
      <c r="BN2331">
        <v>78.306495728978717</v>
      </c>
    </row>
    <row r="2332" spans="1:66" x14ac:dyDescent="0.25">
      <c r="A2332">
        <v>78.3</v>
      </c>
      <c r="B2332" t="b">
        <v>1</v>
      </c>
      <c r="BE2332">
        <v>0.79491120218579236</v>
      </c>
      <c r="BF2332">
        <v>76.8</v>
      </c>
      <c r="BG2332">
        <v>77.068609340816053</v>
      </c>
      <c r="BH2332">
        <v>77.336138649617538</v>
      </c>
      <c r="BI2332">
        <v>109.67390615022292</v>
      </c>
      <c r="BJ2332">
        <v>77.015051811701397</v>
      </c>
      <c r="BK2332">
        <v>77.225642429637858</v>
      </c>
      <c r="BL2332">
        <v>75.867577083811852</v>
      </c>
      <c r="BM2332">
        <f ca="1"/>
        <v>74.718765015173773</v>
      </c>
      <c r="BN2332">
        <v>78.316543613027463</v>
      </c>
    </row>
    <row r="2333" spans="1:66" x14ac:dyDescent="0.25">
      <c r="A2333">
        <v>76.7</v>
      </c>
      <c r="B2333" t="b">
        <v>1</v>
      </c>
      <c r="BE2333">
        <v>0.79525273224043713</v>
      </c>
      <c r="BF2333">
        <v>76.8</v>
      </c>
      <c r="BG2333">
        <v>77.0800601248894</v>
      </c>
      <c r="BH2333">
        <v>77.349814049570583</v>
      </c>
      <c r="BI2333">
        <v>109.7892810630867</v>
      </c>
      <c r="BJ2333">
        <v>77.023941177289259</v>
      </c>
      <c r="BK2333">
        <v>77.238495823143467</v>
      </c>
      <c r="BL2333">
        <v>75.878560111887083</v>
      </c>
      <c r="BM2333">
        <f ca="1"/>
        <v>74.727727174114804</v>
      </c>
      <c r="BN2333">
        <v>78.326596252955994</v>
      </c>
    </row>
    <row r="2334" spans="1:66" x14ac:dyDescent="0.25">
      <c r="A2334">
        <v>76.400000000000006</v>
      </c>
      <c r="B2334" t="b">
        <v>1</v>
      </c>
      <c r="BE2334">
        <v>0.79559426229508201</v>
      </c>
      <c r="BF2334">
        <v>76.8</v>
      </c>
      <c r="BG2334">
        <v>77.091522275498733</v>
      </c>
      <c r="BH2334">
        <v>77.363505446139968</v>
      </c>
      <c r="BI2334">
        <v>109.90484858858228</v>
      </c>
      <c r="BJ2334">
        <v>77.032837050121117</v>
      </c>
      <c r="BK2334">
        <v>77.251363390768148</v>
      </c>
      <c r="BL2334">
        <v>75.889552303945479</v>
      </c>
      <c r="BM2334">
        <f ca="1"/>
        <v>74.736695655652284</v>
      </c>
      <c r="BN2334">
        <v>78.336653665604956</v>
      </c>
    </row>
    <row r="2335" spans="1:66" x14ac:dyDescent="0.25">
      <c r="A2335">
        <v>76.099999999999994</v>
      </c>
      <c r="B2335" t="b">
        <v>1</v>
      </c>
      <c r="BE2335">
        <v>0.79593579234972678</v>
      </c>
      <c r="BF2335">
        <v>76.8</v>
      </c>
      <c r="BG2335">
        <v>77.102995831867744</v>
      </c>
      <c r="BH2335">
        <v>77.377212893828357</v>
      </c>
      <c r="BI2335">
        <v>110.02060937089941</v>
      </c>
      <c r="BJ2335">
        <v>77.041739454624405</v>
      </c>
      <c r="BK2335">
        <v>77.26424518082095</v>
      </c>
      <c r="BL2335">
        <v>75.900553682964016</v>
      </c>
      <c r="BM2335">
        <f ca="1"/>
        <v>74.745670481198232</v>
      </c>
      <c r="BN2335">
        <v>78.346715867881784</v>
      </c>
    </row>
    <row r="2336" spans="1:66" x14ac:dyDescent="0.25">
      <c r="A2336">
        <v>75.8</v>
      </c>
      <c r="B2336" t="b">
        <v>1</v>
      </c>
      <c r="BE2336">
        <v>0.79627732240437155</v>
      </c>
      <c r="BF2336">
        <v>76.8</v>
      </c>
      <c r="BG2336">
        <v>77.114480833403633</v>
      </c>
      <c r="BH2336">
        <v>77.390936447400762</v>
      </c>
      <c r="BI2336">
        <v>110.13656405746512</v>
      </c>
      <c r="BJ2336">
        <v>77.050648415335417</v>
      </c>
      <c r="BK2336">
        <v>77.277141241840837</v>
      </c>
      <c r="BL2336">
        <v>75.911564272015866</v>
      </c>
      <c r="BM2336">
        <f ca="1"/>
        <v>74.754651672257211</v>
      </c>
      <c r="BN2336">
        <v>78.356782876761201</v>
      </c>
    </row>
    <row r="2337" spans="1:66" x14ac:dyDescent="0.25">
      <c r="A2337">
        <v>75.599999999999994</v>
      </c>
      <c r="B2337" t="b">
        <v>1</v>
      </c>
      <c r="BE2337">
        <v>0.79661885245901642</v>
      </c>
      <c r="BF2337">
        <v>76.900000000000006</v>
      </c>
      <c r="BG2337">
        <v>77.125977319698208</v>
      </c>
      <c r="BH2337">
        <v>77.404676161886087</v>
      </c>
      <c r="BI2337">
        <v>110.25271329896532</v>
      </c>
      <c r="BJ2337">
        <v>77.059563956900035</v>
      </c>
      <c r="BK2337">
        <v>77.29005162259827</v>
      </c>
      <c r="BL2337">
        <v>75.922584094270945</v>
      </c>
      <c r="BM2337">
        <f ca="1"/>
        <v>74.763639250426905</v>
      </c>
      <c r="BN2337">
        <v>78.366854709285576</v>
      </c>
    </row>
    <row r="2338" spans="1:66" x14ac:dyDescent="0.25">
      <c r="A2338">
        <v>75.099999999999994</v>
      </c>
      <c r="B2338" t="b">
        <v>1</v>
      </c>
      <c r="BE2338">
        <v>0.79696038251366119</v>
      </c>
      <c r="BF2338">
        <v>76.900000000000006</v>
      </c>
      <c r="BG2338">
        <v>77.137485330529202</v>
      </c>
      <c r="BH2338">
        <v>77.418432092579067</v>
      </c>
      <c r="BI2338">
        <v>110.36905774936653</v>
      </c>
      <c r="BJ2338">
        <v>77.068486104074367</v>
      </c>
      <c r="BK2338">
        <v>77.302976372096623</v>
      </c>
      <c r="BL2338">
        <v>75.933613172996488</v>
      </c>
      <c r="BM2338">
        <f ca="1"/>
        <v>74.772633237398637</v>
      </c>
      <c r="BN2338">
        <v>78.376931382565388</v>
      </c>
    </row>
    <row r="2339" spans="1:66" x14ac:dyDescent="0.25">
      <c r="A2339">
        <v>75</v>
      </c>
      <c r="B2339" t="b">
        <v>1</v>
      </c>
      <c r="BE2339">
        <v>0.79730191256830596</v>
      </c>
      <c r="BF2339">
        <v>76.900000000000006</v>
      </c>
      <c r="BG2339">
        <v>77.149004905861361</v>
      </c>
      <c r="BH2339">
        <v>77.432204295041814</v>
      </c>
      <c r="BI2339">
        <v>110.48559806593831</v>
      </c>
      <c r="BJ2339">
        <v>77.077414881725559</v>
      </c>
      <c r="BK2339">
        <v>77.315915539573822</v>
      </c>
      <c r="BL2339">
        <v>75.944651531557611</v>
      </c>
      <c r="BM2339">
        <f ca="1"/>
        <v>74.781633654958071</v>
      </c>
      <c r="BN2339">
        <v>78.387012913779557</v>
      </c>
    </row>
    <row r="2340" spans="1:66" x14ac:dyDescent="0.25">
      <c r="A2340">
        <v>74.7</v>
      </c>
      <c r="B2340" t="b">
        <v>1</v>
      </c>
      <c r="BE2340">
        <v>0.79764344262295084</v>
      </c>
      <c r="BF2340">
        <v>76.900000000000006</v>
      </c>
      <c r="BG2340">
        <v>77.160536085847824</v>
      </c>
      <c r="BH2340">
        <v>77.445992825105819</v>
      </c>
      <c r="BI2340">
        <v>110.60233490927533</v>
      </c>
      <c r="BJ2340">
        <v>77.086350314832458</v>
      </c>
      <c r="BK2340">
        <v>77.328869174503865</v>
      </c>
      <c r="BL2340">
        <v>75.955699193417885</v>
      </c>
      <c r="BM2340">
        <f ca="1"/>
        <v>74.790640524985676</v>
      </c>
      <c r="BN2340">
        <v>78.397099320175897</v>
      </c>
    </row>
    <row r="2341" spans="1:66" x14ac:dyDescent="0.25">
      <c r="A2341">
        <v>74.400000000000006</v>
      </c>
      <c r="B2341" t="b">
        <v>1</v>
      </c>
      <c r="BE2341">
        <v>0.79798497267759561</v>
      </c>
      <c r="BF2341">
        <v>76.900000000000006</v>
      </c>
      <c r="BG2341">
        <v>77.172078910831218</v>
      </c>
      <c r="BH2341">
        <v>77.459797738873689</v>
      </c>
      <c r="BI2341">
        <v>110.71926894331972</v>
      </c>
      <c r="BJ2341">
        <v>77.095292428486346</v>
      </c>
      <c r="BK2341">
        <v>77.341837326598309</v>
      </c>
      <c r="BL2341">
        <v>75.966756182139918</v>
      </c>
      <c r="BM2341">
        <f ca="1"/>
        <v>74.79965386945743</v>
      </c>
      <c r="BN2341">
        <v>78.407190619071628</v>
      </c>
    </row>
    <row r="2342" spans="1:66" x14ac:dyDescent="0.25">
      <c r="A2342">
        <v>74.3</v>
      </c>
      <c r="B2342" t="b">
        <v>1</v>
      </c>
      <c r="BE2342">
        <v>0.79832650273224048</v>
      </c>
      <c r="BF2342">
        <v>76.900000000000006</v>
      </c>
      <c r="BG2342">
        <v>77.183633421345021</v>
      </c>
      <c r="BH2342">
        <v>77.473619092720782</v>
      </c>
      <c r="BI2342">
        <v>110.83640083538414</v>
      </c>
      <c r="BJ2342">
        <v>77.104241247891665</v>
      </c>
      <c r="BK2342">
        <v>77.354820045807969</v>
      </c>
      <c r="BL2342">
        <v>75.977822521385974</v>
      </c>
      <c r="BM2342">
        <f ca="1"/>
        <v>74.808673710445376</v>
      </c>
      <c r="BN2342">
        <v>78.417286827853673</v>
      </c>
    </row>
    <row r="2343" spans="1:66" x14ac:dyDescent="0.25">
      <c r="A2343">
        <v>74</v>
      </c>
      <c r="B2343" t="b">
        <v>1</v>
      </c>
      <c r="BE2343">
        <v>0.79866803278688525</v>
      </c>
      <c r="BF2343">
        <v>76.900000000000006</v>
      </c>
      <c r="BG2343">
        <v>77.195199658114731</v>
      </c>
      <c r="BH2343">
        <v>77.487456943297204</v>
      </c>
      <c r="BI2343">
        <v>110.95373125617409</v>
      </c>
      <c r="BJ2343">
        <v>77.113196798366815</v>
      </c>
      <c r="BK2343">
        <v>77.367817382324418</v>
      </c>
      <c r="BL2343">
        <v>75.988898234918508</v>
      </c>
      <c r="BM2343">
        <f ca="1"/>
        <v>74.817700070118235</v>
      </c>
      <c r="BN2343">
        <v>78.427387963979072</v>
      </c>
    </row>
    <row r="2344" spans="1:66" x14ac:dyDescent="0.25">
      <c r="A2344">
        <v>74.099999999999994</v>
      </c>
      <c r="B2344" t="b">
        <v>1</v>
      </c>
      <c r="BE2344">
        <v>0.79900956284153002</v>
      </c>
      <c r="BF2344">
        <v>76.900000000000006</v>
      </c>
      <c r="BG2344">
        <v>77.20677766205921</v>
      </c>
      <c r="BH2344">
        <v>77.501311347529622</v>
      </c>
      <c r="BI2344">
        <v>111.07126087981145</v>
      </c>
      <c r="BJ2344">
        <v>77.122159105344892</v>
      </c>
      <c r="BK2344">
        <v>77.380829386581624</v>
      </c>
      <c r="BL2344">
        <v>75.999983346600828</v>
      </c>
      <c r="BM2344">
        <f ca="1"/>
        <v>74.826732970742015</v>
      </c>
      <c r="BN2344">
        <v>78.437494044975637</v>
      </c>
    </row>
    <row r="2345" spans="1:66" x14ac:dyDescent="0.25">
      <c r="A2345">
        <v>73.8</v>
      </c>
      <c r="B2345" t="b">
        <v>1</v>
      </c>
      <c r="BE2345">
        <v>0.7993510928961749</v>
      </c>
      <c r="BF2345">
        <v>76.900000000000006</v>
      </c>
      <c r="BG2345">
        <v>77.218367474291938</v>
      </c>
      <c r="BH2345">
        <v>77.515182362623108</v>
      </c>
      <c r="BI2345">
        <v>111.1889903838574</v>
      </c>
      <c r="BJ2345">
        <v>77.131128194374355</v>
      </c>
      <c r="BK2345">
        <v>77.393856109257541</v>
      </c>
      <c r="BL2345">
        <v>76.011077880397622</v>
      </c>
      <c r="BM2345">
        <f ca="1"/>
        <v>74.835772434680663</v>
      </c>
      <c r="BN2345">
        <v>78.447605088442074</v>
      </c>
    </row>
    <row r="2346" spans="1:66" x14ac:dyDescent="0.25">
      <c r="A2346">
        <v>73.7</v>
      </c>
      <c r="B2346" t="b">
        <v>1</v>
      </c>
      <c r="BE2346">
        <v>0.79969262295081966</v>
      </c>
      <c r="BF2346">
        <v>76.900000000000006</v>
      </c>
      <c r="BG2346">
        <v>77.229969136122293</v>
      </c>
      <c r="BH2346">
        <v>77.529070046062927</v>
      </c>
      <c r="BI2346">
        <v>111.30692044933595</v>
      </c>
      <c r="BJ2346">
        <v>77.140104091119895</v>
      </c>
      <c r="BK2346">
        <v>77.406897601275787</v>
      </c>
      <c r="BL2346">
        <v>76.022181860375625</v>
      </c>
      <c r="BM2346">
        <f ca="1"/>
        <v>74.844818484396626</v>
      </c>
      <c r="BN2346">
        <v>78.45772111204866</v>
      </c>
    </row>
    <row r="2347" spans="1:66" x14ac:dyDescent="0.25">
      <c r="A2347">
        <v>73.3</v>
      </c>
      <c r="B2347" t="b">
        <v>1</v>
      </c>
      <c r="BE2347">
        <v>0.80003415300546443</v>
      </c>
      <c r="BF2347">
        <v>77</v>
      </c>
      <c r="BG2347">
        <v>77.241582689056813</v>
      </c>
      <c r="BH2347">
        <v>77.542974455616516</v>
      </c>
      <c r="BI2347">
        <v>111.4250517607576</v>
      </c>
      <c r="BJ2347">
        <v>77.149086821363113</v>
      </c>
      <c r="BK2347">
        <v>77.41995391380722</v>
      </c>
      <c r="BL2347">
        <v>76.03329531070419</v>
      </c>
      <c r="BM2347">
        <f ca="1"/>
        <v>74.853871142451553</v>
      </c>
      <c r="BN2347">
        <v>78.467842133537602</v>
      </c>
    </row>
    <row r="2348" spans="1:66" x14ac:dyDescent="0.25">
      <c r="A2348">
        <v>73</v>
      </c>
      <c r="B2348" t="b">
        <v>1</v>
      </c>
      <c r="BE2348">
        <v>0.80037568306010931</v>
      </c>
      <c r="BF2348">
        <v>77</v>
      </c>
      <c r="BG2348">
        <v>77.253208174800662</v>
      </c>
      <c r="BH2348">
        <v>77.55689564933536</v>
      </c>
      <c r="BI2348">
        <v>111.54338500614324</v>
      </c>
      <c r="BJ2348">
        <v>77.158076411003407</v>
      </c>
      <c r="BK2348">
        <v>77.433025098271642</v>
      </c>
      <c r="BL2348">
        <v>76.044418255655913</v>
      </c>
      <c r="BM2348">
        <f ca="1"/>
        <v>74.862930431506854</v>
      </c>
      <c r="BN2348">
        <v>78.477968170723443</v>
      </c>
    </row>
    <row r="2349" spans="1:66" x14ac:dyDescent="0.25">
      <c r="A2349">
        <v>88</v>
      </c>
      <c r="B2349" t="b">
        <v>1</v>
      </c>
      <c r="BE2349">
        <v>0.80071721311475408</v>
      </c>
      <c r="BF2349">
        <v>77</v>
      </c>
      <c r="BG2349">
        <v>77.264845635258752</v>
      </c>
      <c r="BH2349">
        <v>77.570833685556863</v>
      </c>
      <c r="BI2349">
        <v>111.66192087704793</v>
      </c>
      <c r="BJ2349">
        <v>77.167072886058634</v>
      </c>
      <c r="BK2349">
        <v>77.446111206339452</v>
      </c>
      <c r="BL2349">
        <v>76.055550719607254</v>
      </c>
      <c r="BM2349">
        <f ca="1"/>
        <v>74.871996374324439</v>
      </c>
      <c r="BN2349">
        <v>78.488099241493558</v>
      </c>
    </row>
    <row r="2350" spans="1:66" x14ac:dyDescent="0.25">
      <c r="A2350">
        <v>87</v>
      </c>
      <c r="B2350" t="b">
        <v>1</v>
      </c>
      <c r="BE2350">
        <v>0.80105874316939896</v>
      </c>
      <c r="BF2350">
        <v>77</v>
      </c>
      <c r="BG2350">
        <v>77.276495112537219</v>
      </c>
      <c r="BH2350">
        <v>77.584788622906217</v>
      </c>
      <c r="BI2350">
        <v>111.78066006858559</v>
      </c>
      <c r="BJ2350">
        <v>77.176076272665924</v>
      </c>
      <c r="BK2350">
        <v>77.459212289933319</v>
      </c>
      <c r="BL2350">
        <v>76.066692727039182</v>
      </c>
      <c r="BM2350">
        <f ca="1"/>
        <v>74.881068993767215</v>
      </c>
      <c r="BN2350">
        <v>78.498235363808604</v>
      </c>
    </row>
    <row r="2351" spans="1:66" x14ac:dyDescent="0.25">
      <c r="A2351">
        <v>85</v>
      </c>
      <c r="B2351" t="b">
        <v>1</v>
      </c>
      <c r="BE2351">
        <v>0.80140027322404372</v>
      </c>
      <c r="BF2351">
        <v>77</v>
      </c>
      <c r="BG2351">
        <v>77.288156648944735</v>
      </c>
      <c r="BH2351">
        <v>77.598760520298725</v>
      </c>
      <c r="BI2351">
        <v>111.89960327945293</v>
      </c>
      <c r="BJ2351">
        <v>77.185086597082545</v>
      </c>
      <c r="BK2351">
        <v>77.472328401229916</v>
      </c>
      <c r="BL2351">
        <v>76.077844302537727</v>
      </c>
      <c r="BM2351">
        <f ca="1"/>
        <v>74.89014831279988</v>
      </c>
      <c r="BN2351">
        <v>78.508376555702981</v>
      </c>
    </row>
    <row r="2352" spans="1:66" x14ac:dyDescent="0.25">
      <c r="A2352">
        <v>82</v>
      </c>
      <c r="B2352" t="b">
        <v>1</v>
      </c>
      <c r="BE2352">
        <v>0.80174180327868849</v>
      </c>
      <c r="BF2352">
        <v>77</v>
      </c>
      <c r="BG2352">
        <v>77.299830286993824</v>
      </c>
      <c r="BH2352">
        <v>77.612749436941129</v>
      </c>
      <c r="BI2352">
        <v>112.01875121195461</v>
      </c>
      <c r="BJ2352">
        <v>77.194103885686616</v>
      </c>
      <c r="BK2352">
        <v>77.48545959266157</v>
      </c>
      <c r="BL2352">
        <v>76.089005470794717</v>
      </c>
      <c r="BM2352">
        <f ca="1"/>
        <v>74.899234354489508</v>
      </c>
      <c r="BN2352">
        <v>78.518522835285268</v>
      </c>
    </row>
    <row r="2353" spans="1:66" x14ac:dyDescent="0.25">
      <c r="A2353">
        <v>79.8</v>
      </c>
      <c r="B2353" t="b">
        <v>1</v>
      </c>
      <c r="BE2353">
        <v>0.80208333333333337</v>
      </c>
      <c r="BF2353">
        <v>77</v>
      </c>
      <c r="BG2353">
        <v>77.311516069402273</v>
      </c>
      <c r="BH2353">
        <v>77.626755432334278</v>
      </c>
      <c r="BI2353">
        <v>112.13810457202786</v>
      </c>
      <c r="BJ2353">
        <v>77.203128164977926</v>
      </c>
      <c r="BK2353">
        <v>77.498605916918095</v>
      </c>
      <c r="BL2353">
        <v>76.100176256608336</v>
      </c>
      <c r="BM2353">
        <f ca="1"/>
        <v>74.908327142006172</v>
      </c>
      <c r="BN2353">
        <v>78.528674220738694</v>
      </c>
    </row>
    <row r="2354" spans="1:66" x14ac:dyDescent="0.25">
      <c r="A2354">
        <v>79.5</v>
      </c>
      <c r="B2354" t="b">
        <v>1</v>
      </c>
      <c r="BE2354">
        <v>0.80242486338797814</v>
      </c>
      <c r="BF2354">
        <v>77</v>
      </c>
      <c r="BG2354">
        <v>77.323214039094523</v>
      </c>
      <c r="BH2354">
        <v>77.640778566274463</v>
      </c>
      <c r="BI2354">
        <v>112.25766406926748</v>
      </c>
      <c r="BJ2354">
        <v>77.212159461578807</v>
      </c>
      <c r="BK2354">
        <v>77.511767426948367</v>
      </c>
      <c r="BL2354">
        <v>76.111356684883802</v>
      </c>
      <c r="BM2354">
        <f ca="1"/>
        <v>74.917426698623686</v>
      </c>
      <c r="BN2354">
        <v>78.538830730321592</v>
      </c>
    </row>
    <row r="2355" spans="1:66" x14ac:dyDescent="0.25">
      <c r="A2355">
        <v>79.099999999999994</v>
      </c>
      <c r="B2355" t="b">
        <v>1</v>
      </c>
      <c r="BE2355">
        <v>0.80276639344262291</v>
      </c>
      <c r="BF2355">
        <v>77</v>
      </c>
      <c r="BG2355">
        <v>77.334924239203019</v>
      </c>
      <c r="BH2355">
        <v>77.654818898856107</v>
      </c>
      <c r="BI2355">
        <v>112.37743041695144</v>
      </c>
      <c r="BJ2355">
        <v>77.221197802234911</v>
      </c>
      <c r="BK2355">
        <v>77.524944175962261</v>
      </c>
      <c r="BL2355">
        <v>76.122546780634011</v>
      </c>
      <c r="BM2355">
        <f ca="1"/>
        <v>74.926533047720255</v>
      </c>
      <c r="BN2355">
        <v>78.548992382367913</v>
      </c>
    </row>
    <row r="2356" spans="1:66" x14ac:dyDescent="0.25">
      <c r="A2356">
        <v>78.900000000000006</v>
      </c>
      <c r="B2356" t="b">
        <v>1</v>
      </c>
      <c r="BE2356">
        <v>0.80310792349726778</v>
      </c>
      <c r="BF2356">
        <v>77</v>
      </c>
      <c r="BG2356">
        <v>77.346646713069632</v>
      </c>
      <c r="BH2356">
        <v>77.668876490473053</v>
      </c>
      <c r="BI2356">
        <v>112.49740433206628</v>
      </c>
      <c r="BJ2356">
        <v>77.230243213815996</v>
      </c>
      <c r="BK2356">
        <v>77.53813621743231</v>
      </c>
      <c r="BL2356">
        <v>76.133746568980186</v>
      </c>
      <c r="BM2356">
        <f ca="1"/>
        <v>74.935646212779119</v>
      </c>
      <c r="BN2356">
        <v>78.559159195287634</v>
      </c>
    </row>
    <row r="2357" spans="1:66" x14ac:dyDescent="0.25">
      <c r="A2357">
        <v>78.3</v>
      </c>
      <c r="B2357" t="b">
        <v>1</v>
      </c>
      <c r="BE2357">
        <v>0.80344945355191255</v>
      </c>
      <c r="BF2357">
        <v>77</v>
      </c>
      <c r="BG2357">
        <v>77.358381504247077</v>
      </c>
      <c r="BH2357">
        <v>77.682951401821427</v>
      </c>
      <c r="BI2357">
        <v>112.61758653533271</v>
      </c>
      <c r="BJ2357">
        <v>77.239295723316829</v>
      </c>
      <c r="BK2357">
        <v>77.551343605095497</v>
      </c>
      <c r="BL2357">
        <v>76.144956075152535</v>
      </c>
      <c r="BM2357">
        <f ca="1"/>
        <v>74.94476621738923</v>
      </c>
      <c r="BN2357">
        <v>78.569331187567329</v>
      </c>
    </row>
    <row r="2358" spans="1:66" x14ac:dyDescent="0.25">
      <c r="A2358">
        <v>78.099999999999994</v>
      </c>
      <c r="B2358" t="b">
        <v>1</v>
      </c>
      <c r="BE2358">
        <v>0.80379098360655743</v>
      </c>
      <c r="BF2358">
        <v>77</v>
      </c>
      <c r="BG2358">
        <v>77.370128656500398</v>
      </c>
      <c r="BH2358">
        <v>77.697043693900923</v>
      </c>
      <c r="BI2358">
        <v>112.73797775123184</v>
      </c>
      <c r="BJ2358">
        <v>77.248355357857974</v>
      </c>
      <c r="BK2358">
        <v>77.564566392955129</v>
      </c>
      <c r="BL2358">
        <v>76.156175324490931</v>
      </c>
      <c r="BM2358">
        <f ca="1"/>
        <v>74.953893085245994</v>
      </c>
      <c r="BN2358">
        <v>78.579508377770537</v>
      </c>
    </row>
    <row r="2359" spans="1:66" x14ac:dyDescent="0.25">
      <c r="A2359">
        <v>77.5</v>
      </c>
      <c r="B2359" t="b">
        <v>1</v>
      </c>
      <c r="BE2359">
        <v>0.8041325136612022</v>
      </c>
      <c r="BF2359">
        <v>77</v>
      </c>
      <c r="BG2359">
        <v>77.381888213808253</v>
      </c>
      <c r="BH2359">
        <v>77.711153428017511</v>
      </c>
      <c r="BI2359">
        <v>112.8585787080312</v>
      </c>
      <c r="BJ2359">
        <v>77.2574221446867</v>
      </c>
      <c r="BK2359">
        <v>77.577804635282575</v>
      </c>
      <c r="BL2359">
        <v>76.167404342445522</v>
      </c>
      <c r="BM2359">
        <f ca="1"/>
        <v>74.963026840151926</v>
      </c>
      <c r="BN2359">
        <v>78.589690784538305</v>
      </c>
    </row>
    <row r="2360" spans="1:66" x14ac:dyDescent="0.25">
      <c r="A2360">
        <v>77.2</v>
      </c>
      <c r="B2360" t="b">
        <v>1</v>
      </c>
      <c r="BE2360">
        <v>0.80447404371584696</v>
      </c>
      <c r="BF2360">
        <v>77</v>
      </c>
      <c r="BG2360">
        <v>77.393660220364552</v>
      </c>
      <c r="BH2360">
        <v>77.725280665785064</v>
      </c>
      <c r="BI2360">
        <v>112.97939013781131</v>
      </c>
      <c r="BJ2360">
        <v>77.266496111177759</v>
      </c>
      <c r="BK2360">
        <v>77.591058386619096</v>
      </c>
      <c r="BL2360">
        <v>76.178643154577486</v>
      </c>
      <c r="BM2360">
        <f ca="1"/>
        <v>74.9721675060173</v>
      </c>
      <c r="BN2360">
        <v>78.599878426589711</v>
      </c>
    </row>
    <row r="2361" spans="1:66" x14ac:dyDescent="0.25">
      <c r="A2361">
        <v>76.5</v>
      </c>
      <c r="B2361" t="b">
        <v>1</v>
      </c>
      <c r="BE2361">
        <v>0.80481557377049184</v>
      </c>
      <c r="BF2361">
        <v>77</v>
      </c>
      <c r="BG2361">
        <v>77.405444720579766</v>
      </c>
      <c r="BH2361">
        <v>77.739425469127966</v>
      </c>
      <c r="BI2361">
        <v>113.10041277649229</v>
      </c>
      <c r="BJ2361">
        <v>77.27557728483427</v>
      </c>
      <c r="BK2361">
        <v>77.604327701777819</v>
      </c>
      <c r="BL2361">
        <v>76.18989178655967</v>
      </c>
      <c r="BM2361">
        <f ca="1"/>
        <v>74.981315106860976</v>
      </c>
      <c r="BN2361">
        <v>78.610071322722291</v>
      </c>
    </row>
    <row r="2362" spans="1:66" x14ac:dyDescent="0.25">
      <c r="A2362">
        <v>76.599999999999994</v>
      </c>
      <c r="B2362" t="b">
        <v>1</v>
      </c>
      <c r="BE2362">
        <v>0.80515710382513661</v>
      </c>
      <c r="BF2362">
        <v>77</v>
      </c>
      <c r="BG2362">
        <v>77.417241759082543</v>
      </c>
      <c r="BH2362">
        <v>77.753587900282639</v>
      </c>
      <c r="BI2362">
        <v>113.22164736386058</v>
      </c>
      <c r="BJ2362">
        <v>77.28466569328863</v>
      </c>
      <c r="BK2362">
        <v>77.617612635845376</v>
      </c>
      <c r="BL2362">
        <v>76.201150264177244</v>
      </c>
      <c r="BM2362">
        <f ca="1"/>
        <v>74.990469666810995</v>
      </c>
      <c r="BN2362">
        <v>78.620269491812593</v>
      </c>
    </row>
    <row r="2363" spans="1:66" x14ac:dyDescent="0.25">
      <c r="A2363">
        <v>76.2</v>
      </c>
      <c r="B2363" t="b">
        <v>1</v>
      </c>
      <c r="BE2363">
        <v>0.80549863387978138</v>
      </c>
      <c r="BF2363">
        <v>77</v>
      </c>
      <c r="BG2363">
        <v>77.429051380721035</v>
      </c>
      <c r="BH2363">
        <v>77.76776802180035</v>
      </c>
      <c r="BI2363">
        <v>113.34309464359643</v>
      </c>
      <c r="BJ2363">
        <v>77.293761364303379</v>
      </c>
      <c r="BK2363">
        <v>77.630913244184029</v>
      </c>
      <c r="BL2363">
        <v>76.212418613328452</v>
      </c>
      <c r="BM2363">
        <f ca="1"/>
        <v>74.999631210105335</v>
      </c>
      <c r="BN2363">
        <v>78.630472952816632</v>
      </c>
    </row>
    <row r="2364" spans="1:66" x14ac:dyDescent="0.25">
      <c r="A2364">
        <v>76</v>
      </c>
      <c r="B2364" t="b">
        <v>1</v>
      </c>
      <c r="BE2364">
        <v>0.80584016393442626</v>
      </c>
      <c r="BF2364">
        <v>77</v>
      </c>
      <c r="BG2364">
        <v>77.440873630564568</v>
      </c>
      <c r="BH2364">
        <v>77.78196589654884</v>
      </c>
      <c r="BI2364">
        <v>113.46475536330104</v>
      </c>
      <c r="BJ2364">
        <v>77.302864325771978</v>
      </c>
      <c r="BK2364">
        <v>77.644229582433397</v>
      </c>
      <c r="BL2364">
        <v>76.223696860025271</v>
      </c>
      <c r="BM2364">
        <f ca="1"/>
        <v>75.008799761092646</v>
      </c>
      <c r="BN2364">
        <v>78.640681724770388</v>
      </c>
    </row>
    <row r="2365" spans="1:66" x14ac:dyDescent="0.25">
      <c r="A2365">
        <v>69.2</v>
      </c>
      <c r="B2365" t="b">
        <v>1</v>
      </c>
      <c r="BE2365">
        <v>0.80618169398907102</v>
      </c>
      <c r="BF2365">
        <v>77</v>
      </c>
      <c r="BG2365">
        <v>77.45270855390504</v>
      </c>
      <c r="BH2365">
        <v>77.796181587714869</v>
      </c>
      <c r="BI2365">
        <v>113.5866302745241</v>
      </c>
      <c r="BJ2365">
        <v>77.311974605719897</v>
      </c>
      <c r="BK2365">
        <v>77.657561706512425</v>
      </c>
      <c r="BL2365">
        <v>76.234985030394085</v>
      </c>
      <c r="BM2365">
        <f ca="1"/>
        <v>75.017975344232923</v>
      </c>
      <c r="BN2365">
        <v>78.650895826790361</v>
      </c>
    </row>
    <row r="2366" spans="1:66" x14ac:dyDescent="0.25">
      <c r="A2366">
        <v>68.8</v>
      </c>
      <c r="B2366" t="b">
        <v>1</v>
      </c>
      <c r="BE2366">
        <v>0.80652322404371579</v>
      </c>
      <c r="BF2366">
        <v>77</v>
      </c>
      <c r="BG2366">
        <v>77.464556196258513</v>
      </c>
      <c r="BH2366">
        <v>77.810415158806322</v>
      </c>
      <c r="BI2366">
        <v>113.70872013279185</v>
      </c>
      <c r="BJ2366">
        <v>77.321092232305318</v>
      </c>
      <c r="BK2366">
        <v>77.670909672621306</v>
      </c>
      <c r="BL2366">
        <v>76.246283150676476</v>
      </c>
      <c r="BM2366">
        <f ca="1"/>
        <v>75.027157984098338</v>
      </c>
      <c r="BN2366">
        <v>78.661115278074064</v>
      </c>
    </row>
    <row r="2367" spans="1:66" x14ac:dyDescent="0.25">
      <c r="A2367">
        <v>68.8</v>
      </c>
      <c r="B2367" t="b">
        <v>1</v>
      </c>
      <c r="BE2367">
        <v>0.80686475409836067</v>
      </c>
      <c r="BF2367">
        <v>77</v>
      </c>
      <c r="BG2367">
        <v>77.476416603366715</v>
      </c>
      <c r="BH2367">
        <v>77.824666673654392</v>
      </c>
      <c r="BI2367">
        <v>113.83102569763513</v>
      </c>
      <c r="BJ2367">
        <v>77.330217233820136</v>
      </c>
      <c r="BK2367">
        <v>77.684273537243442</v>
      </c>
      <c r="BL2367">
        <v>76.257591247229854</v>
      </c>
      <c r="BM2367">
        <f ca="1"/>
        <v>75.036347705373899</v>
      </c>
      <c r="BN2367">
        <v>78.671340097900554</v>
      </c>
    </row>
    <row r="2368" spans="1:66" x14ac:dyDescent="0.25">
      <c r="A2368">
        <v>68.7</v>
      </c>
      <c r="B2368" t="b">
        <v>1</v>
      </c>
      <c r="BE2368">
        <v>0.80720628415300544</v>
      </c>
      <c r="BF2368">
        <v>77</v>
      </c>
      <c r="BG2368">
        <v>77.48828982119862</v>
      </c>
      <c r="BH2368">
        <v>77.838936196415858</v>
      </c>
      <c r="BI2368">
        <v>113.95354773261758</v>
      </c>
      <c r="BJ2368">
        <v>77.339349638690905</v>
      </c>
      <c r="BK2368">
        <v>77.697653357147416</v>
      </c>
      <c r="BL2368">
        <v>76.268909346528204</v>
      </c>
      <c r="BM2368">
        <f ca="1"/>
        <v>75.045544532858187</v>
      </c>
      <c r="BN2368">
        <v>78.681570305630913</v>
      </c>
    </row>
    <row r="2369" spans="1:66" x14ac:dyDescent="0.25">
      <c r="A2369">
        <v>68.5</v>
      </c>
      <c r="B2369" t="b">
        <v>1</v>
      </c>
      <c r="BE2369">
        <v>0.80754781420765032</v>
      </c>
      <c r="BF2369">
        <v>77.099999999999994</v>
      </c>
      <c r="BG2369">
        <v>77.500175895951983</v>
      </c>
      <c r="BH2369">
        <v>77.853223791575417</v>
      </c>
      <c r="BI2369">
        <v>114.07628700536446</v>
      </c>
      <c r="BJ2369">
        <v>77.348489475479667</v>
      </c>
      <c r="BK2369">
        <v>77.711049189388902</v>
      </c>
      <c r="BL2369">
        <v>76.280237475162792</v>
      </c>
      <c r="BM2369">
        <f ca="1"/>
        <v>75.054748491464153</v>
      </c>
      <c r="BN2369">
        <v>78.691805920708774</v>
      </c>
    </row>
    <row r="2370" spans="1:66" x14ac:dyDescent="0.25">
      <c r="A2370">
        <v>68.3</v>
      </c>
      <c r="B2370" t="b">
        <v>1</v>
      </c>
      <c r="BE2370">
        <v>0.80788934426229508</v>
      </c>
      <c r="BF2370">
        <v>77.099999999999994</v>
      </c>
      <c r="BG2370">
        <v>77.51207487405496</v>
      </c>
      <c r="BH2370">
        <v>77.867529523947866</v>
      </c>
      <c r="BI2370">
        <v>114.1992442875913</v>
      </c>
      <c r="BJ2370">
        <v>77.357636772884916</v>
      </c>
      <c r="BK2370">
        <v>77.724461091312733</v>
      </c>
      <c r="BL2370">
        <v>76.291575659842948</v>
      </c>
      <c r="BM2370">
        <f ca="1"/>
        <v>75.063959606219882</v>
      </c>
      <c r="BN2370">
        <v>78.702046962660901</v>
      </c>
    </row>
    <row r="2371" spans="1:66" x14ac:dyDescent="0.25">
      <c r="A2371">
        <v>68.099999999999994</v>
      </c>
      <c r="B2371" t="b">
        <v>1</v>
      </c>
      <c r="BE2371">
        <v>0.80823087431693985</v>
      </c>
      <c r="BF2371">
        <v>77.099999999999994</v>
      </c>
      <c r="BG2371">
        <v>77.523986802167713</v>
      </c>
      <c r="BH2371">
        <v>77.881853458680595</v>
      </c>
      <c r="BI2371">
        <v>114.32242035513315</v>
      </c>
      <c r="BJ2371">
        <v>77.366791559742609</v>
      </c>
      <c r="BK2371">
        <v>77.737889120554925</v>
      </c>
      <c r="BL2371">
        <v>76.302923927396733</v>
      </c>
      <c r="BM2371">
        <f ca="1"/>
        <v>75.073177902269279</v>
      </c>
      <c r="BN2371">
        <v>78.712293451097707</v>
      </c>
    </row>
    <row r="2372" spans="1:66" x14ac:dyDescent="0.25">
      <c r="A2372">
        <v>68</v>
      </c>
      <c r="B2372" t="b">
        <v>1</v>
      </c>
      <c r="BE2372">
        <v>0.80857240437158473</v>
      </c>
      <c r="BF2372">
        <v>77.099999999999994</v>
      </c>
      <c r="BG2372">
        <v>77.535911727183944</v>
      </c>
      <c r="BH2372">
        <v>77.896195661255675</v>
      </c>
      <c r="BI2372">
        <v>114.445815987974</v>
      </c>
      <c r="BJ2372">
        <v>77.375953865026986</v>
      </c>
      <c r="BK2372">
        <v>77.75133333504462</v>
      </c>
      <c r="BL2372">
        <v>76.314282304771737</v>
      </c>
      <c r="BM2372">
        <f ca="1"/>
        <v>75.082403404872949</v>
      </c>
      <c r="BN2372">
        <v>78.722545405713731</v>
      </c>
    </row>
    <row r="2373" spans="1:66" x14ac:dyDescent="0.25">
      <c r="A2373">
        <v>67.599999999999994</v>
      </c>
      <c r="B2373" t="b">
        <v>1</v>
      </c>
      <c r="BE2373">
        <v>0.8089139344262295</v>
      </c>
      <c r="BF2373">
        <v>77.099999999999994</v>
      </c>
      <c r="BG2373">
        <v>77.547849696232603</v>
      </c>
      <c r="BH2373">
        <v>77.910556197492355</v>
      </c>
      <c r="BI2373">
        <v>114.56943197027618</v>
      </c>
      <c r="BJ2373">
        <v>77.385123717851613</v>
      </c>
      <c r="BK2373">
        <v>77.764793793006206</v>
      </c>
      <c r="BL2373">
        <v>76.325650819035758</v>
      </c>
      <c r="BM2373">
        <f ca="1"/>
        <v>75.091636139408891</v>
      </c>
      <c r="BN2373">
        <v>78.73280284628828</v>
      </c>
    </row>
    <row r="2374" spans="1:66" x14ac:dyDescent="0.25">
      <c r="A2374">
        <v>67.599999999999994</v>
      </c>
      <c r="B2374" t="b">
        <v>1</v>
      </c>
      <c r="BE2374">
        <v>0.80925546448087426</v>
      </c>
      <c r="BF2374">
        <v>77.099999999999994</v>
      </c>
      <c r="BG2374">
        <v>77.559800756679465</v>
      </c>
      <c r="BH2374">
        <v>77.924935133549511</v>
      </c>
      <c r="BI2374">
        <v>114.69326909041052</v>
      </c>
      <c r="BJ2374">
        <v>77.394301147470301</v>
      </c>
      <c r="BK2374">
        <v>77.77827055296143</v>
      </c>
      <c r="BL2374">
        <v>76.337029497377642</v>
      </c>
      <c r="BM2374">
        <f ca="1"/>
        <v>75.100876131373312</v>
      </c>
      <c r="BN2374">
        <v>78.743065792685897</v>
      </c>
    </row>
    <row r="2375" spans="1:66" x14ac:dyDescent="0.25">
      <c r="A2375">
        <v>67.400000000000006</v>
      </c>
      <c r="B2375" t="b">
        <v>1</v>
      </c>
      <c r="BE2375">
        <v>0.80959699453551914</v>
      </c>
      <c r="BF2375">
        <v>77.2</v>
      </c>
      <c r="BG2375">
        <v>77.57176495612886</v>
      </c>
      <c r="BH2375">
        <v>77.939332535927889</v>
      </c>
      <c r="BI2375">
        <v>114.81732814098642</v>
      </c>
      <c r="BJ2375">
        <v>77.403486183278133</v>
      </c>
      <c r="BK2375">
        <v>77.791763673731339</v>
      </c>
      <c r="BL2375">
        <v>76.348418367107953</v>
      </c>
      <c r="BM2375">
        <f ca="1"/>
        <v>75.110123406381405</v>
      </c>
      <c r="BN2375">
        <v>78.753334264856932</v>
      </c>
    </row>
    <row r="2376" spans="1:66" x14ac:dyDescent="0.25">
      <c r="A2376">
        <v>67.099999999999994</v>
      </c>
      <c r="B2376" t="b">
        <v>1</v>
      </c>
      <c r="BE2376">
        <v>0.80993852459016391</v>
      </c>
      <c r="BF2376">
        <v>77.2</v>
      </c>
      <c r="BG2376">
        <v>77.583742342425225</v>
      </c>
      <c r="BH2376">
        <v>77.953748471472565</v>
      </c>
      <c r="BI2376">
        <v>114.94160991888211</v>
      </c>
      <c r="BJ2376">
        <v>77.412678854812327</v>
      </c>
      <c r="BK2376">
        <v>77.805273214438529</v>
      </c>
      <c r="BL2376">
        <v>76.359817455659808</v>
      </c>
      <c r="BM2376">
        <f ca="1"/>
        <v>75.119377990168161</v>
      </c>
      <c r="BN2376">
        <v>78.763608282838106</v>
      </c>
    </row>
    <row r="2377" spans="1:66" x14ac:dyDescent="0.25">
      <c r="A2377">
        <v>66.8</v>
      </c>
      <c r="B2377" t="b">
        <v>1</v>
      </c>
      <c r="BE2377">
        <v>0.81028005464480879</v>
      </c>
      <c r="BF2377">
        <v>77.2</v>
      </c>
      <c r="BG2377">
        <v>77.595732963654854</v>
      </c>
      <c r="BH2377">
        <v>77.968183007375444</v>
      </c>
      <c r="BI2377">
        <v>115.06611522527578</v>
      </c>
      <c r="BJ2377">
        <v>77.421879191753334</v>
      </c>
      <c r="BK2377">
        <v>77.818799234509157</v>
      </c>
      <c r="BL2377">
        <v>76.371226790589589</v>
      </c>
      <c r="BM2377">
        <f ca="1"/>
        <v>75.128639908589165</v>
      </c>
      <c r="BN2377">
        <v>78.773887866753086</v>
      </c>
    </row>
    <row r="2378" spans="1:66" x14ac:dyDescent="0.25">
      <c r="A2378">
        <v>66.5</v>
      </c>
      <c r="B2378" t="b">
        <v>1</v>
      </c>
      <c r="BE2378">
        <v>0.81062158469945356</v>
      </c>
      <c r="BF2378">
        <v>77.2</v>
      </c>
      <c r="BG2378">
        <v>77.607736868147597</v>
      </c>
      <c r="BH2378">
        <v>77.98263621117755</v>
      </c>
      <c r="BI2378">
        <v>115.19084486567606</v>
      </c>
      <c r="BJ2378">
        <v>77.431087223925815</v>
      </c>
      <c r="BK2378">
        <v>77.83234179367517</v>
      </c>
      <c r="BL2378">
        <v>76.382646399577794</v>
      </c>
      <c r="BM2378">
        <f ca="1"/>
        <v>75.137909187621389</v>
      </c>
      <c r="BN2378">
        <v>78.784173036813002</v>
      </c>
    </row>
    <row r="2379" spans="1:66" x14ac:dyDescent="0.25">
      <c r="A2379">
        <v>66.2</v>
      </c>
      <c r="B2379" t="b">
        <v>1</v>
      </c>
      <c r="BE2379">
        <v>0.81096311475409832</v>
      </c>
      <c r="BF2379">
        <v>77.2</v>
      </c>
      <c r="BG2379">
        <v>77.619754104478588</v>
      </c>
      <c r="BH2379">
        <v>77.997108150771822</v>
      </c>
      <c r="BI2379">
        <v>115.31579964995373</v>
      </c>
      <c r="BJ2379">
        <v>77.440302981299581</v>
      </c>
      <c r="BK2379">
        <v>77.845900951976446</v>
      </c>
      <c r="BL2379">
        <v>76.394076310429725</v>
      </c>
      <c r="BM2379">
        <f ca="1"/>
        <v>75.147185853364064</v>
      </c>
      <c r="BN2379">
        <v>78.794463813317066</v>
      </c>
    </row>
    <row r="2380" spans="1:66" x14ac:dyDescent="0.25">
      <c r="A2380">
        <v>65.8</v>
      </c>
      <c r="B2380" t="b">
        <v>1</v>
      </c>
      <c r="BE2380">
        <v>0.8113046448087432</v>
      </c>
      <c r="BF2380">
        <v>77.2</v>
      </c>
      <c r="BG2380">
        <v>77.631784721469884</v>
      </c>
      <c r="BH2380">
        <v>78.011598894405253</v>
      </c>
      <c r="BI2380">
        <v>115.44098039237306</v>
      </c>
      <c r="BJ2380">
        <v>77.449526493990646</v>
      </c>
      <c r="BK2380">
        <v>77.859476769762921</v>
      </c>
      <c r="BL2380">
        <v>76.405516551076389</v>
      </c>
      <c r="BM2380">
        <f ca="1"/>
        <v>75.156469932039442</v>
      </c>
      <c r="BN2380">
        <v>78.804760216653136</v>
      </c>
    </row>
    <row r="2381" spans="1:66" x14ac:dyDescent="0.25">
      <c r="A2381">
        <v>55</v>
      </c>
      <c r="B2381" t="b">
        <v>1</v>
      </c>
      <c r="BE2381">
        <v>0.81164617486338797</v>
      </c>
      <c r="BF2381">
        <v>77.2</v>
      </c>
      <c r="BG2381">
        <v>77.643828768192293</v>
      </c>
      <c r="BH2381">
        <v>78.026108510681624</v>
      </c>
      <c r="BI2381">
        <v>115.56638791162358</v>
      </c>
      <c r="BJ2381">
        <v>77.458757792262276</v>
      </c>
      <c r="BK2381">
        <v>77.873069307696809</v>
      </c>
      <c r="BL2381">
        <v>76.416967149575157</v>
      </c>
      <c r="BM2381">
        <f ca="1"/>
        <v>75.16576144999361</v>
      </c>
      <c r="BN2381">
        <v>78.815062267298259</v>
      </c>
    </row>
    <row r="2382" spans="1:66" x14ac:dyDescent="0.25">
      <c r="A2382">
        <v>54.3</v>
      </c>
      <c r="B2382" t="b">
        <v>1</v>
      </c>
      <c r="BE2382">
        <v>0.81198770491803274</v>
      </c>
      <c r="BF2382">
        <v>77.2</v>
      </c>
      <c r="BG2382">
        <v>77.6558862939671</v>
      </c>
      <c r="BH2382">
        <v>78.040637068564067</v>
      </c>
      <c r="BI2382">
        <v>115.69202303085235</v>
      </c>
      <c r="BJ2382">
        <v>77.467996906526011</v>
      </c>
      <c r="BK2382">
        <v>77.886678626754872</v>
      </c>
      <c r="BL2382">
        <v>76.428428134110732</v>
      </c>
      <c r="BM2382">
        <f ca="1"/>
        <v>75.175060433697425</v>
      </c>
      <c r="BN2382">
        <v>78.825369985819322</v>
      </c>
    </row>
    <row r="2383" spans="1:66" x14ac:dyDescent="0.25">
      <c r="A2383">
        <v>54.2</v>
      </c>
      <c r="B2383" t="b">
        <v>1</v>
      </c>
      <c r="BE2383">
        <v>0.81232923497267762</v>
      </c>
      <c r="BF2383">
        <v>77.3</v>
      </c>
      <c r="BG2383">
        <v>77.667957348367835</v>
      </c>
      <c r="BH2383">
        <v>78.055184637377579</v>
      </c>
      <c r="BI2383">
        <v>115.81788657769644</v>
      </c>
      <c r="BJ2383">
        <v>77.477243867342608</v>
      </c>
      <c r="BK2383">
        <v>77.900304788230613</v>
      </c>
      <c r="BL2383">
        <v>76.43989953299581</v>
      </c>
      <c r="BM2383">
        <f ca="1"/>
        <v>75.184366909747283</v>
      </c>
      <c r="BN2383">
        <v>78.835683392873534</v>
      </c>
    </row>
    <row r="2384" spans="1:66" x14ac:dyDescent="0.25">
      <c r="A2384">
        <v>53.1</v>
      </c>
      <c r="B2384" t="b">
        <v>1</v>
      </c>
      <c r="BE2384">
        <v>0.81267076502732238</v>
      </c>
      <c r="BF2384">
        <v>77.3</v>
      </c>
      <c r="BG2384">
        <v>77.680041981222033</v>
      </c>
      <c r="BH2384">
        <v>78.06975128681141</v>
      </c>
      <c r="BI2384">
        <v>115.9439793843153</v>
      </c>
      <c r="BJ2384">
        <v>77.486498705423216</v>
      </c>
      <c r="BK2384">
        <v>77.913947853736516</v>
      </c>
      <c r="BL2384">
        <v>76.451381374671982</v>
      </c>
      <c r="BM2384">
        <f ca="1"/>
        <v>75.193680904865985</v>
      </c>
      <c r="BN2384">
        <v>78.846002509209143</v>
      </c>
    </row>
    <row r="2385" spans="1:66" x14ac:dyDescent="0.25">
      <c r="A2385">
        <v>53.1</v>
      </c>
      <c r="B2385" t="b">
        <v>1</v>
      </c>
      <c r="BE2385">
        <v>0.81301229508196726</v>
      </c>
      <c r="BF2385">
        <v>77.3</v>
      </c>
      <c r="BG2385">
        <v>77.692140242613121</v>
      </c>
      <c r="BH2385">
        <v>78.084337086922275</v>
      </c>
      <c r="BI2385">
        <v>116.07030228742424</v>
      </c>
      <c r="BJ2385">
        <v>77.495761451630401</v>
      </c>
      <c r="BK2385">
        <v>77.927607885206399</v>
      </c>
      <c r="BL2385">
        <v>76.462873687710513</v>
      </c>
      <c r="BM2385">
        <f ca="1"/>
        <v>75.203002445903579</v>
      </c>
      <c r="BN2385">
        <v>78.85632735566594</v>
      </c>
    </row>
    <row r="2386" spans="1:66" x14ac:dyDescent="0.25">
      <c r="A2386">
        <v>52.4</v>
      </c>
      <c r="B2386" t="b">
        <v>1</v>
      </c>
      <c r="BE2386">
        <v>0.81335382513661203</v>
      </c>
      <c r="BF2386">
        <v>77.3</v>
      </c>
      <c r="BG2386">
        <v>77.704252182882129</v>
      </c>
      <c r="BH2386">
        <v>78.098942108136285</v>
      </c>
      <c r="BI2386">
        <v>116.1968561283273</v>
      </c>
      <c r="BJ2386">
        <v>77.505032136979139</v>
      </c>
      <c r="BK2386">
        <v>77.941284944897589</v>
      </c>
      <c r="BL2386">
        <v>76.474376500813207</v>
      </c>
      <c r="BM2386">
        <f ca="1"/>
        <v>75.21233155983829</v>
      </c>
      <c r="BN2386">
        <v>78.866657953175917</v>
      </c>
    </row>
    <row r="2387" spans="1:66" x14ac:dyDescent="0.25">
      <c r="A2387">
        <v>52.2</v>
      </c>
      <c r="B2387" t="b">
        <v>1</v>
      </c>
      <c r="BE2387">
        <v>0.8136953551912568</v>
      </c>
      <c r="BF2387">
        <v>77.3</v>
      </c>
      <c r="BG2387">
        <v>77.716377852629606</v>
      </c>
      <c r="BH2387">
        <v>78.113566421251974</v>
      </c>
      <c r="BI2387">
        <v>116.3236417529512</v>
      </c>
      <c r="BJ2387">
        <v>77.514310792638</v>
      </c>
      <c r="BK2387">
        <v>77.954979095393369</v>
      </c>
      <c r="BL2387">
        <v>76.485889842813236</v>
      </c>
      <c r="BM2387">
        <f ca="1"/>
        <v>75.221668273777297</v>
      </c>
      <c r="BN2387">
        <v>78.876994322763835</v>
      </c>
    </row>
    <row r="2388" spans="1:66" x14ac:dyDescent="0.25">
      <c r="A2388">
        <v>51.9</v>
      </c>
      <c r="B2388" t="b">
        <v>1</v>
      </c>
      <c r="BE2388">
        <v>0.81403688524590168</v>
      </c>
      <c r="BF2388">
        <v>77.3</v>
      </c>
      <c r="BG2388">
        <v>77.728517302717464</v>
      </c>
      <c r="BH2388">
        <v>78.128210097443031</v>
      </c>
      <c r="BI2388">
        <v>116.45066001187921</v>
      </c>
      <c r="BJ2388">
        <v>77.523597449930151</v>
      </c>
      <c r="BK2388">
        <v>77.968690399605265</v>
      </c>
      <c r="BL2388">
        <v>76.497413742675946</v>
      </c>
      <c r="BM2388">
        <f ca="1"/>
        <v>75.231012614957763</v>
      </c>
      <c r="BN2388">
        <v>78.887336485547877</v>
      </c>
    </row>
    <row r="2389" spans="1:66" x14ac:dyDescent="0.25">
      <c r="A2389">
        <v>51.5</v>
      </c>
      <c r="B2389" t="b">
        <v>1</v>
      </c>
      <c r="BE2389">
        <v>0.81437841530054644</v>
      </c>
      <c r="BF2389">
        <v>77.3</v>
      </c>
      <c r="BG2389">
        <v>77.740670584270774</v>
      </c>
      <c r="BH2389">
        <v>78.142873208260866</v>
      </c>
      <c r="BI2389">
        <v>116.57791176038511</v>
      </c>
      <c r="BJ2389">
        <v>77.532892140334482</v>
      </c>
      <c r="BK2389">
        <v>77.982418920775402</v>
      </c>
      <c r="BL2389">
        <v>76.508948229499737</v>
      </c>
      <c r="BM2389">
        <f ca="1"/>
        <v>75.24036461074752</v>
      </c>
      <c r="BN2389">
        <v>78.897684462740216</v>
      </c>
    </row>
    <row r="2390" spans="1:66" x14ac:dyDescent="0.25">
      <c r="A2390">
        <v>51.5</v>
      </c>
      <c r="B2390" t="b">
        <v>1</v>
      </c>
      <c r="BE2390">
        <v>0.81471994535519121</v>
      </c>
      <c r="BF2390">
        <v>77.3</v>
      </c>
      <c r="BG2390">
        <v>77.752837748679724</v>
      </c>
      <c r="BH2390">
        <v>78.157555825637402</v>
      </c>
      <c r="BI2390">
        <v>116.7053978584681</v>
      </c>
      <c r="BJ2390">
        <v>77.542194895486716</v>
      </c>
      <c r="BK2390">
        <v>77.996164722478852</v>
      </c>
      <c r="BL2390">
        <v>76.520493332516963</v>
      </c>
      <c r="BM2390">
        <f ca="1"/>
        <v>75.249724288646135</v>
      </c>
      <c r="BN2390">
        <v>78.908038275647726</v>
      </c>
    </row>
    <row r="2391" spans="1:66" x14ac:dyDescent="0.25">
      <c r="A2391">
        <v>51.6</v>
      </c>
      <c r="B2391" t="b">
        <v>1</v>
      </c>
      <c r="BE2391">
        <v>0.81506147540983609</v>
      </c>
      <c r="BF2391">
        <v>77.3</v>
      </c>
      <c r="BG2391">
        <v>77.765018847601553</v>
      </c>
      <c r="BH2391">
        <v>78.172258021887941</v>
      </c>
      <c r="BI2391">
        <v>116.83311917088758</v>
      </c>
      <c r="BJ2391">
        <v>77.551505747180528</v>
      </c>
      <c r="BK2391">
        <v>78.009927868626164</v>
      </c>
      <c r="BL2391">
        <v>76.532049081094698</v>
      </c>
      <c r="BM2391">
        <f ca="1"/>
        <v>75.259091676285777</v>
      </c>
      <c r="BN2391">
        <v>78.918397945672467</v>
      </c>
    </row>
    <row r="2392" spans="1:66" x14ac:dyDescent="0.25">
      <c r="A2392">
        <v>51.2</v>
      </c>
      <c r="B2392" t="b">
        <v>1</v>
      </c>
      <c r="BE2392">
        <v>0.81540300546448086</v>
      </c>
      <c r="BF2392">
        <v>77.3</v>
      </c>
      <c r="BG2392">
        <v>77.777213932962354</v>
      </c>
      <c r="BH2392">
        <v>78.186979869713753</v>
      </c>
      <c r="BI2392">
        <v>116.96107656719812</v>
      </c>
      <c r="BJ2392">
        <v>77.560824727368626</v>
      </c>
      <c r="BK2392">
        <v>78.023708423465607</v>
      </c>
      <c r="BL2392">
        <v>76.543615504735698</v>
      </c>
      <c r="BM2392">
        <f ca="1"/>
        <v>75.268466801432055</v>
      </c>
      <c r="BN2392">
        <v>78.928763494312449</v>
      </c>
    </row>
    <row r="2393" spans="1:66" x14ac:dyDescent="0.25">
      <c r="A2393">
        <v>51.1</v>
      </c>
      <c r="B2393" t="b">
        <v>1</v>
      </c>
      <c r="BE2393">
        <v>0.81574453551912574</v>
      </c>
      <c r="BF2393">
        <v>77.400000000000006</v>
      </c>
      <c r="BG2393">
        <v>77.789423056959066</v>
      </c>
      <c r="BH2393">
        <v>78.201721442204899</v>
      </c>
      <c r="BI2393">
        <v>117.08927092178531</v>
      </c>
      <c r="BJ2393">
        <v>77.570151868163947</v>
      </c>
      <c r="BK2393">
        <v>78.037506451585799</v>
      </c>
      <c r="BL2393">
        <v>76.555192633079201</v>
      </c>
      <c r="BM2393">
        <f ca="1"/>
        <v>75.27784969198504</v>
      </c>
      <c r="BN2393">
        <v>78.939134943162244</v>
      </c>
    </row>
    <row r="2394" spans="1:66" x14ac:dyDescent="0.25">
      <c r="A2394">
        <v>58</v>
      </c>
      <c r="B2394" t="b">
        <v>1</v>
      </c>
      <c r="BE2394">
        <v>0.8160860655737705</v>
      </c>
      <c r="BF2394">
        <v>77.400000000000006</v>
      </c>
      <c r="BG2394">
        <v>77.801646272061532</v>
      </c>
      <c r="BH2394">
        <v>78.21648281284341</v>
      </c>
      <c r="BI2394">
        <v>117.21770311390135</v>
      </c>
      <c r="BJ2394">
        <v>77.579487201840763</v>
      </c>
      <c r="BK2394">
        <v>78.051322017918011</v>
      </c>
      <c r="BL2394">
        <v>76.566780495901895</v>
      </c>
      <c r="BM2394">
        <f ca="1"/>
        <v>75.287240375980105</v>
      </c>
      <c r="BN2394">
        <v>78.949512313913587</v>
      </c>
    </row>
    <row r="2395" spans="1:66" x14ac:dyDescent="0.25">
      <c r="A2395">
        <v>57</v>
      </c>
      <c r="B2395" t="b">
        <v>1</v>
      </c>
      <c r="BE2395">
        <v>0.81642759562841527</v>
      </c>
      <c r="BF2395">
        <v>77.400000000000006</v>
      </c>
      <c r="BG2395">
        <v>77.813883631014249</v>
      </c>
      <c r="BH2395">
        <v>78.231264055505562</v>
      </c>
      <c r="BI2395">
        <v>117.34637402770139</v>
      </c>
      <c r="BJ2395">
        <v>77.588830760835847</v>
      </c>
      <c r="BK2395">
        <v>78.065155187738824</v>
      </c>
      <c r="BL2395">
        <v>76.578379123118751</v>
      </c>
      <c r="BM2395">
        <f ca="1"/>
        <v>75.296638881588947</v>
      </c>
      <c r="BN2395">
        <v>78.959895628356065</v>
      </c>
    </row>
    <row r="2396" spans="1:66" x14ac:dyDescent="0.25">
      <c r="A2396">
        <v>55</v>
      </c>
      <c r="B2396" t="b">
        <v>1</v>
      </c>
      <c r="BE2396">
        <v>0.81676912568306015</v>
      </c>
      <c r="BF2396">
        <v>77.400000000000006</v>
      </c>
      <c r="BG2396">
        <v>77.826135186838599</v>
      </c>
      <c r="BH2396">
        <v>78.24606524446537</v>
      </c>
      <c r="BI2396">
        <v>117.47528455228006</v>
      </c>
      <c r="BJ2396">
        <v>77.598182577749625</v>
      </c>
      <c r="BK2396">
        <v>78.079006026672516</v>
      </c>
      <c r="BL2396">
        <v>76.589988544783949</v>
      </c>
      <c r="BM2396">
        <f ca="1"/>
        <v>75.306045237120443</v>
      </c>
      <c r="BN2396">
        <v>78.970284908377735</v>
      </c>
    </row>
    <row r="2397" spans="1:66" x14ac:dyDescent="0.25">
      <c r="A2397">
        <v>62.9</v>
      </c>
      <c r="B2397" t="b">
        <v>1</v>
      </c>
      <c r="BE2397">
        <v>0.81711065573770492</v>
      </c>
      <c r="BF2397">
        <v>77.5</v>
      </c>
      <c r="BG2397">
        <v>77.838400992834636</v>
      </c>
      <c r="BH2397">
        <v>78.260886454397152</v>
      </c>
      <c r="BI2397">
        <v>117.6044355817081</v>
      </c>
      <c r="BJ2397">
        <v>77.607542685347397</v>
      </c>
      <c r="BK2397">
        <v>78.092874600693648</v>
      </c>
      <c r="BL2397">
        <v>76.601608791091792</v>
      </c>
      <c r="BM2397">
        <f ca="1"/>
        <v>75.315459471021697</v>
      </c>
      <c r="BN2397">
        <v>78.98068017596583</v>
      </c>
    </row>
    <row r="2398" spans="1:66" x14ac:dyDescent="0.25">
      <c r="A2398">
        <v>62</v>
      </c>
      <c r="B2398" t="b">
        <v>1</v>
      </c>
      <c r="BE2398">
        <v>0.81745218579234968</v>
      </c>
      <c r="BF2398">
        <v>77.5</v>
      </c>
      <c r="BG2398">
        <v>77.850681102583323</v>
      </c>
      <c r="BH2398">
        <v>78.27572776037853</v>
      </c>
      <c r="BI2398">
        <v>117.73382801506993</v>
      </c>
      <c r="BJ2398">
        <v>77.616911116560445</v>
      </c>
      <c r="BK2398">
        <v>78.106760976129664</v>
      </c>
      <c r="BL2398">
        <v>76.613239892377607</v>
      </c>
      <c r="BM2398">
        <f ca="1"/>
        <v>75.324881611878908</v>
      </c>
      <c r="BN2398">
        <v>78.9910814532074</v>
      </c>
    </row>
    <row r="2399" spans="1:66" x14ac:dyDescent="0.25">
      <c r="A2399">
        <v>69</v>
      </c>
      <c r="B2399" t="b">
        <v>1</v>
      </c>
      <c r="BE2399">
        <v>0.81779371584699456</v>
      </c>
      <c r="BF2399">
        <v>77.5</v>
      </c>
      <c r="BG2399">
        <v>77.862975569948389</v>
      </c>
      <c r="BH2399">
        <v>78.290589237893428</v>
      </c>
      <c r="BI2399">
        <v>117.86346275650091</v>
      </c>
      <c r="BJ2399">
        <v>77.626287904487299</v>
      </c>
      <c r="BK2399">
        <v>78.120665219663366</v>
      </c>
      <c r="BL2399">
        <v>76.624881879118647</v>
      </c>
      <c r="BM2399">
        <f ca="1"/>
        <v>75.334311688418424</v>
      </c>
      <c r="BN2399">
        <v>79.001488762289966</v>
      </c>
    </row>
    <row r="2400" spans="1:66" x14ac:dyDescent="0.25">
      <c r="A2400">
        <v>59.2</v>
      </c>
      <c r="B2400" t="b">
        <v>1</v>
      </c>
      <c r="BE2400">
        <v>0.81813524590163933</v>
      </c>
      <c r="BF2400">
        <v>77.5</v>
      </c>
      <c r="BG2400">
        <v>77.875284449078535</v>
      </c>
      <c r="BH2400">
        <v>78.305470962835145</v>
      </c>
      <c r="BI2400">
        <v>117.99334071522532</v>
      </c>
      <c r="BJ2400">
        <v>77.635673082394916</v>
      </c>
      <c r="BK2400">
        <v>78.134587398335654</v>
      </c>
      <c r="BL2400">
        <v>76.636534781935097</v>
      </c>
      <c r="BM2400">
        <f ca="1"/>
        <v>75.343749729507621</v>
      </c>
      <c r="BN2400">
        <v>79.011902125502274</v>
      </c>
    </row>
    <row r="2401" spans="1:66" x14ac:dyDescent="0.25">
      <c r="A2401">
        <v>58.9</v>
      </c>
      <c r="B2401" t="b">
        <v>1</v>
      </c>
      <c r="BE2401">
        <v>0.81847677595628421</v>
      </c>
      <c r="BF2401">
        <v>77.5</v>
      </c>
      <c r="BG2401">
        <v>77.887607794409405</v>
      </c>
      <c r="BH2401">
        <v>78.320373011509133</v>
      </c>
      <c r="BI2401">
        <v>118.12346280559476</v>
      </c>
      <c r="BJ2401">
        <v>77.645066683719904</v>
      </c>
      <c r="BK2401">
        <v>78.148527579548116</v>
      </c>
      <c r="BL2401">
        <v>76.64819863159093</v>
      </c>
      <c r="BM2401">
        <f ca="1"/>
        <v>75.353195764156013</v>
      </c>
      <c r="BN2401">
        <v>79.022321565234847</v>
      </c>
    </row>
    <row r="2402" spans="1:66" x14ac:dyDescent="0.25">
      <c r="A2402">
        <v>58</v>
      </c>
      <c r="B2402" t="b">
        <v>1</v>
      </c>
      <c r="BE2402">
        <v>0.81881830601092898</v>
      </c>
      <c r="BF2402">
        <v>77.5</v>
      </c>
      <c r="BG2402">
        <v>77.89994566066575</v>
      </c>
      <c r="BH2402">
        <v>78.335295460636473</v>
      </c>
      <c r="BI2402">
        <v>118.2538299471265</v>
      </c>
      <c r="BJ2402">
        <v>77.654468742069767</v>
      </c>
      <c r="BK2402">
        <v>78.162485831065595</v>
      </c>
      <c r="BL2402">
        <v>76.659873458994895</v>
      </c>
      <c r="BM2402">
        <f ca="1"/>
        <v>75.362649821516172</v>
      </c>
      <c r="BN2402">
        <v>79.032747103980824</v>
      </c>
    </row>
    <row r="2403" spans="1:66" x14ac:dyDescent="0.25">
      <c r="A2403">
        <v>56.5</v>
      </c>
      <c r="B2403" t="b">
        <v>1</v>
      </c>
      <c r="BE2403">
        <v>0.81915983606557374</v>
      </c>
      <c r="BF2403">
        <v>77.5</v>
      </c>
      <c r="BG2403">
        <v>77.912298102863588</v>
      </c>
      <c r="BH2403">
        <v>78.350238387356384</v>
      </c>
      <c r="BI2403">
        <v>118.38444306454281</v>
      </c>
      <c r="BJ2403">
        <v>77.663879291224092</v>
      </c>
      <c r="BK2403">
        <v>78.176462221019008</v>
      </c>
      <c r="BL2403">
        <v>76.67155929520149</v>
      </c>
      <c r="BM2403">
        <f ca="1"/>
        <v>75.372111930884699</v>
      </c>
      <c r="BN2403">
        <v>79.043178764336517</v>
      </c>
    </row>
    <row r="2404" spans="1:66" x14ac:dyDescent="0.25">
      <c r="A2404">
        <v>55.3</v>
      </c>
      <c r="B2404" t="b">
        <v>1</v>
      </c>
      <c r="BE2404">
        <v>0.81950136612021862</v>
      </c>
      <c r="BF2404">
        <v>77.5</v>
      </c>
      <c r="BG2404">
        <v>77.924665176312203</v>
      </c>
      <c r="BH2404">
        <v>78.36520186923002</v>
      </c>
      <c r="BI2404">
        <v>118.51530308781007</v>
      </c>
      <c r="BJ2404">
        <v>77.673298365135864</v>
      </c>
      <c r="BK2404">
        <v>78.190456817908</v>
      </c>
      <c r="BL2404">
        <v>76.683256171411898</v>
      </c>
      <c r="BM2404">
        <f ca="1"/>
        <v>75.381582121703346</v>
      </c>
      <c r="BN2404">
        <v>79.053616569002259</v>
      </c>
    </row>
    <row r="2405" spans="1:66" x14ac:dyDescent="0.25">
      <c r="A2405">
        <v>54.5</v>
      </c>
      <c r="B2405" t="b">
        <v>1</v>
      </c>
      <c r="BE2405">
        <v>0.81984289617486339</v>
      </c>
      <c r="BF2405">
        <v>77.5</v>
      </c>
      <c r="BG2405">
        <v>77.937046936616511</v>
      </c>
      <c r="BH2405">
        <v>78.380185984243028</v>
      </c>
      <c r="BI2405">
        <v>118.64641095217846</v>
      </c>
      <c r="BJ2405">
        <v>77.682725997932693</v>
      </c>
      <c r="BK2405">
        <v>78.204469690603588</v>
      </c>
      <c r="BL2405">
        <v>76.694964118974937</v>
      </c>
      <c r="BM2405">
        <f ca="1"/>
        <v>75.391060423559949</v>
      </c>
      <c r="BN2405">
        <v>79.064060540782947</v>
      </c>
    </row>
    <row r="2406" spans="1:66" x14ac:dyDescent="0.25">
      <c r="A2406">
        <v>54</v>
      </c>
      <c r="B2406" t="b">
        <v>1</v>
      </c>
      <c r="BE2406">
        <v>0.82018442622950816</v>
      </c>
      <c r="BF2406">
        <v>77.5</v>
      </c>
      <c r="BG2406">
        <v>77.949443439678987</v>
      </c>
      <c r="BH2406">
        <v>78.395190810808927</v>
      </c>
      <c r="BI2406">
        <v>118.77776759822234</v>
      </c>
      <c r="BJ2406">
        <v>77.692162223918146</v>
      </c>
      <c r="BK2406">
        <v>78.218500908351089</v>
      </c>
      <c r="BL2406">
        <v>76.706683169388114</v>
      </c>
      <c r="BM2406">
        <f ca="1"/>
        <v>75.400546866189444</v>
      </c>
      <c r="BN2406">
        <v>79.074510702588896</v>
      </c>
    </row>
    <row r="2407" spans="1:66" x14ac:dyDescent="0.25">
      <c r="A2407">
        <v>53.8</v>
      </c>
      <c r="B2407" t="b">
        <v>1</v>
      </c>
      <c r="BE2407">
        <v>0.82052595628415304</v>
      </c>
      <c r="BF2407">
        <v>77.5</v>
      </c>
      <c r="BG2407">
        <v>77.961854741702126</v>
      </c>
      <c r="BH2407">
        <v>78.41021642777244</v>
      </c>
      <c r="BI2407">
        <v>118.9093739718805</v>
      </c>
      <c r="BJ2407">
        <v>77.701607077572888</v>
      </c>
      <c r="BK2407">
        <v>78.232550540772749</v>
      </c>
      <c r="BL2407">
        <v>76.718413354298519</v>
      </c>
      <c r="BM2407">
        <f ca="1"/>
        <v>75.410041479475026</v>
      </c>
      <c r="BN2407">
        <v>79.084967077436488</v>
      </c>
    </row>
    <row r="2408" spans="1:66" x14ac:dyDescent="0.25">
      <c r="A2408">
        <v>53.7</v>
      </c>
      <c r="B2408" t="b">
        <v>1</v>
      </c>
      <c r="BE2408">
        <v>0.8208674863387978</v>
      </c>
      <c r="BF2408">
        <v>77.599999999999994</v>
      </c>
      <c r="BG2408">
        <v>77.974280899190447</v>
      </c>
      <c r="BH2408">
        <v>78.425262914412414</v>
      </c>
      <c r="BI2408">
        <v>119.04123102449702</v>
      </c>
      <c r="BJ2408">
        <v>77.711060593556184</v>
      </c>
      <c r="BK2408">
        <v>78.246618657870656</v>
      </c>
      <c r="BL2408">
        <v>76.730154705503907</v>
      </c>
      <c r="BM2408">
        <f ca="1"/>
        <v>75.419544293449107</v>
      </c>
      <c r="BN2408">
        <v>79.095429688448874</v>
      </c>
    </row>
    <row r="2409" spans="1:66" x14ac:dyDescent="0.25">
      <c r="A2409">
        <v>54</v>
      </c>
      <c r="B2409" t="b">
        <v>1</v>
      </c>
      <c r="BE2409">
        <v>0.82120901639344257</v>
      </c>
      <c r="BF2409">
        <v>77.599999999999994</v>
      </c>
      <c r="BG2409">
        <v>77.986721968952907</v>
      </c>
      <c r="BH2409">
        <v>78.44033035044562</v>
      </c>
      <c r="BI2409">
        <v>119.17333971286276</v>
      </c>
      <c r="BJ2409">
        <v>77.720522806707052</v>
      </c>
      <c r="BK2409">
        <v>78.260705330029523</v>
      </c>
      <c r="BL2409">
        <v>76.741907254953659</v>
      </c>
      <c r="BM2409">
        <f ca="1"/>
        <v>75.429055338294333</v>
      </c>
      <c r="BN2409">
        <v>79.105898558856808</v>
      </c>
    </row>
    <row r="2410" spans="1:66" x14ac:dyDescent="0.25">
      <c r="A2410">
        <v>54.9</v>
      </c>
      <c r="B2410" t="b">
        <v>1</v>
      </c>
      <c r="BE2410">
        <v>0.82155054644808745</v>
      </c>
      <c r="BF2410">
        <v>77.599999999999994</v>
      </c>
      <c r="BG2410">
        <v>77.999178008105019</v>
      </c>
      <c r="BH2410">
        <v>78.455418816029237</v>
      </c>
      <c r="BI2410">
        <v>119.30570099925679</v>
      </c>
      <c r="BJ2410">
        <v>77.729993752045687</v>
      </c>
      <c r="BK2410">
        <v>78.274810628019537</v>
      </c>
      <c r="BL2410">
        <v>76.7536710347498</v>
      </c>
      <c r="BM2410">
        <f ca="1"/>
        <v>75.438574644344769</v>
      </c>
      <c r="BN2410">
        <v>79.116373711999273</v>
      </c>
    </row>
    <row r="2411" spans="1:66" x14ac:dyDescent="0.25">
      <c r="A2411">
        <v>56</v>
      </c>
      <c r="B2411" t="b">
        <v>1</v>
      </c>
      <c r="BE2411">
        <v>0.82189207650273222</v>
      </c>
      <c r="BF2411">
        <v>77.599999999999994</v>
      </c>
      <c r="BG2411">
        <v>78.011649074071215</v>
      </c>
      <c r="BH2411">
        <v>78.470528391764873</v>
      </c>
      <c r="BI2411">
        <v>119.43831585148845</v>
      </c>
      <c r="BJ2411">
        <v>77.739473464774662</v>
      </c>
      <c r="BK2411">
        <v>78.288934622999307</v>
      </c>
      <c r="BL2411">
        <v>76.765446077148013</v>
      </c>
      <c r="BM2411">
        <f ca="1"/>
        <v>75.448102242086904</v>
      </c>
      <c r="BN2411">
        <v>79.126855171324308</v>
      </c>
    </row>
    <row r="2412" spans="1:66" x14ac:dyDescent="0.25">
      <c r="A2412">
        <v>57.3</v>
      </c>
      <c r="B2412" t="b">
        <v>1</v>
      </c>
      <c r="BE2412">
        <v>0.82223360655737709</v>
      </c>
      <c r="BF2412">
        <v>77.599999999999994</v>
      </c>
      <c r="BG2412">
        <v>78.024135224587127</v>
      </c>
      <c r="BH2412">
        <v>78.485659158701822</v>
      </c>
      <c r="BI2412">
        <v>119.57118524294012</v>
      </c>
      <c r="BJ2412">
        <v>77.748961980280441</v>
      </c>
      <c r="BK2412">
        <v>78.303077386518737</v>
      </c>
      <c r="BL2412">
        <v>76.777232414558739</v>
      </c>
      <c r="BM2412">
        <f ca="1"/>
        <v>75.457638162160762</v>
      </c>
      <c r="BN2412">
        <v>79.137342960389702</v>
      </c>
    </row>
    <row r="2413" spans="1:66" x14ac:dyDescent="0.25">
      <c r="A2413">
        <v>57.3</v>
      </c>
      <c r="B2413" t="b">
        <v>1</v>
      </c>
      <c r="BE2413">
        <v>0.82257513661202186</v>
      </c>
      <c r="BF2413">
        <v>77.599999999999994</v>
      </c>
      <c r="BG2413">
        <v>78.03663651770195</v>
      </c>
      <c r="BH2413">
        <v>78.500811198339903</v>
      </c>
      <c r="BI2413">
        <v>119.70431015260955</v>
      </c>
      <c r="BJ2413">
        <v>77.758459334134642</v>
      </c>
      <c r="BK2413">
        <v>78.317238990521972</v>
      </c>
      <c r="BL2413">
        <v>76.789030079548084</v>
      </c>
      <c r="BM2413">
        <f ca="1"/>
        <v>75.467182435360982</v>
      </c>
      <c r="BN2413">
        <v>79.147837102863775</v>
      </c>
    </row>
    <row r="2414" spans="1:66" x14ac:dyDescent="0.25">
      <c r="A2414">
        <v>56.6</v>
      </c>
      <c r="B2414" t="b">
        <v>1</v>
      </c>
      <c r="BE2414">
        <v>0.82291666666666663</v>
      </c>
      <c r="BF2414">
        <v>77.599999999999994</v>
      </c>
      <c r="BG2414">
        <v>78.049153011780717</v>
      </c>
      <c r="BH2414">
        <v>78.515984592633686</v>
      </c>
      <c r="BI2414">
        <v>119.83769156515366</v>
      </c>
      <c r="BJ2414">
        <v>77.767965562095398</v>
      </c>
      <c r="BK2414">
        <v>78.331419507350361</v>
      </c>
      <c r="BL2414">
        <v>76.800839104839014</v>
      </c>
      <c r="BM2414">
        <f ca="1"/>
        <v>75.476735092637924</v>
      </c>
      <c r="BN2414">
        <v>79.158337622526147</v>
      </c>
    </row>
    <row r="2415" spans="1:66" x14ac:dyDescent="0.25">
      <c r="A2415">
        <v>56.4</v>
      </c>
      <c r="B2415" t="b">
        <v>1</v>
      </c>
      <c r="BE2415">
        <v>0.82325819672131151</v>
      </c>
      <c r="BF2415">
        <v>77.7</v>
      </c>
      <c r="BG2415">
        <v>78.061684765506783</v>
      </c>
      <c r="BH2415">
        <v>78.531179423995297</v>
      </c>
      <c r="BI2415">
        <v>119.97133047093202</v>
      </c>
      <c r="BJ2415">
        <v>77.777480700108796</v>
      </c>
      <c r="BK2415">
        <v>78.345619009745533</v>
      </c>
      <c r="BL2415">
        <v>76.81265952331232</v>
      </c>
      <c r="BM2415">
        <f ca="1"/>
        <v>75.486296165098864</v>
      </c>
      <c r="BN2415">
        <v>79.168844543268534</v>
      </c>
    </row>
    <row r="2416" spans="1:66" x14ac:dyDescent="0.25">
      <c r="A2416">
        <v>56</v>
      </c>
      <c r="B2416" t="b">
        <v>1</v>
      </c>
      <c r="BE2416">
        <v>0.82359972677595628</v>
      </c>
      <c r="BF2416">
        <v>77.7</v>
      </c>
      <c r="BG2416">
        <v>78.074231837884071</v>
      </c>
      <c r="BH2416">
        <v>78.546395775298166</v>
      </c>
      <c r="BI2416">
        <v>120.10522786605081</v>
      </c>
      <c r="BJ2416">
        <v>77.78700478431027</v>
      </c>
      <c r="BK2416">
        <v>78.359837570852306</v>
      </c>
      <c r="BL2416">
        <v>76.824491368007713</v>
      </c>
      <c r="BM2416">
        <f ca="1"/>
        <v>75.495865684008976</v>
      </c>
      <c r="BN2416">
        <v>79.179357889095428</v>
      </c>
    </row>
    <row r="2417" spans="1:66" x14ac:dyDescent="0.25">
      <c r="A2417">
        <v>55.4</v>
      </c>
      <c r="B2417" t="b">
        <v>1</v>
      </c>
      <c r="BE2417">
        <v>0.82394125683060104</v>
      </c>
      <c r="BF2417">
        <v>77.7</v>
      </c>
      <c r="BG2417">
        <v>78.086794288239588</v>
      </c>
      <c r="BH2417">
        <v>78.561633729880455</v>
      </c>
      <c r="BI2417">
        <v>120.2393847524077</v>
      </c>
      <c r="BJ2417">
        <v>77.796537851025946</v>
      </c>
      <c r="BK2417">
        <v>78.374075264221815</v>
      </c>
      <c r="BL2417">
        <v>76.836334672124906</v>
      </c>
      <c r="BM2417">
        <f ca="1"/>
        <v>75.505443680792624</v>
      </c>
      <c r="BN2417">
        <v>79.189877684125037</v>
      </c>
    </row>
    <row r="2418" spans="1:66" x14ac:dyDescent="0.25">
      <c r="A2418">
        <v>55</v>
      </c>
      <c r="B2418" t="b">
        <v>1</v>
      </c>
      <c r="BE2418">
        <v>0.82428278688524592</v>
      </c>
      <c r="BF2418">
        <v>77.7</v>
      </c>
      <c r="BG2418">
        <v>78.099372176225856</v>
      </c>
      <c r="BH2418">
        <v>78.576893371548877</v>
      </c>
      <c r="BI2418">
        <v>120.37380213773662</v>
      </c>
      <c r="BJ2418">
        <v>77.80607993677414</v>
      </c>
      <c r="BK2418">
        <v>78.388332163814582</v>
      </c>
      <c r="BL2418">
        <v>76.848189469024717</v>
      </c>
      <c r="BM2418">
        <f ca="1"/>
        <v>75.515030187034384</v>
      </c>
      <c r="BN2418">
        <v>79.200403952589923</v>
      </c>
    </row>
    <row r="2419" spans="1:66" x14ac:dyDescent="0.25">
      <c r="A2419">
        <v>54.3</v>
      </c>
      <c r="B2419" t="b">
        <v>1</v>
      </c>
      <c r="BE2419">
        <v>0.82462431693989069</v>
      </c>
      <c r="BF2419">
        <v>77.7</v>
      </c>
      <c r="BG2419">
        <v>78.111965561823311</v>
      </c>
      <c r="BH2419">
        <v>78.592174784581729</v>
      </c>
      <c r="BI2419">
        <v>120.50848103565313</v>
      </c>
      <c r="BJ2419">
        <v>77.815631078266762</v>
      </c>
      <c r="BK2419">
        <v>78.402608344003653</v>
      </c>
      <c r="BL2419">
        <v>76.860055792230128</v>
      </c>
      <c r="BM2419">
        <f ca="1"/>
        <v>75.524625234480325</v>
      </c>
      <c r="BN2419">
        <v>79.2109367188379</v>
      </c>
    </row>
    <row r="2420" spans="1:66" x14ac:dyDescent="0.25">
      <c r="A2420">
        <v>53.6</v>
      </c>
      <c r="B2420" t="b">
        <v>1</v>
      </c>
      <c r="BE2420">
        <v>0.82496584699453557</v>
      </c>
      <c r="BF2420">
        <v>77.7</v>
      </c>
      <c r="BG2420">
        <v>78.124574505342878</v>
      </c>
      <c r="BH2420">
        <v>78.607478053733175</v>
      </c>
      <c r="BI2420">
        <v>120.64342246570054</v>
      </c>
      <c r="BJ2420">
        <v>77.825191312410766</v>
      </c>
      <c r="BK2420">
        <v>78.416903879577745</v>
      </c>
      <c r="BL2420">
        <v>76.871933675427385</v>
      </c>
      <c r="BM2420">
        <f ca="1"/>
        <v>75.534228855039046</v>
      </c>
      <c r="BN2420">
        <v>79.221476007332797</v>
      </c>
    </row>
    <row r="2421" spans="1:66" x14ac:dyDescent="0.25">
      <c r="A2421">
        <v>53.1</v>
      </c>
      <c r="B2421" t="b">
        <v>1</v>
      </c>
      <c r="BE2421">
        <v>0.82530737704918034</v>
      </c>
      <c r="BF2421">
        <v>77.8</v>
      </c>
      <c r="BG2421">
        <v>78.137199067428412</v>
      </c>
      <c r="BH2421">
        <v>78.622803264236396</v>
      </c>
      <c r="BI2421">
        <v>120.77862745339586</v>
      </c>
      <c r="BJ2421">
        <v>77.834760676309628</v>
      </c>
      <c r="BK2421">
        <v>78.43121884574434</v>
      </c>
      <c r="BL2421">
        <v>76.883823152467187</v>
      </c>
      <c r="BM2421">
        <f ca="1"/>
        <v>75.54384108078294</v>
      </c>
      <c r="BN2421">
        <v>79.232021842655314</v>
      </c>
    </row>
    <row r="2422" spans="1:66" x14ac:dyDescent="0.25">
      <c r="A2422">
        <v>52.5</v>
      </c>
      <c r="B2422" t="b">
        <v>1</v>
      </c>
      <c r="BE2422">
        <v>0.8256489071038251</v>
      </c>
      <c r="BF2422">
        <v>77.8</v>
      </c>
      <c r="BG2422">
        <v>78.149839309059246</v>
      </c>
      <c r="BH2422">
        <v>78.638150501807488</v>
      </c>
      <c r="BI2422">
        <v>120.91409703027692</v>
      </c>
      <c r="BJ2422">
        <v>77.844339207264824</v>
      </c>
      <c r="BK2422">
        <v>78.445553318132994</v>
      </c>
      <c r="BL2422">
        <v>76.895724257365728</v>
      </c>
      <c r="BM2422">
        <f ca="1"/>
        <v>75.553461943949415</v>
      </c>
      <c r="BN2422">
        <v>79.242574249503747</v>
      </c>
    </row>
    <row r="2423" spans="1:66" x14ac:dyDescent="0.25">
      <c r="A2423">
        <v>51.9</v>
      </c>
      <c r="B2423" t="b">
        <v>1</v>
      </c>
      <c r="BE2423">
        <v>0.82599043715846998</v>
      </c>
      <c r="BF2423">
        <v>77.8</v>
      </c>
      <c r="BG2423">
        <v>78.162495291552744</v>
      </c>
      <c r="BH2423">
        <v>78.653519852649012</v>
      </c>
      <c r="BI2423">
        <v>121.0498322339494</v>
      </c>
      <c r="BJ2423">
        <v>77.853926942777306</v>
      </c>
      <c r="BK2423">
        <v>78.45990737279854</v>
      </c>
      <c r="BL2423">
        <v>76.907637024305899</v>
      </c>
      <c r="BM2423">
        <f ca="1"/>
        <v>75.563091476942034</v>
      </c>
      <c r="BN2423">
        <v>79.253133252694951</v>
      </c>
    </row>
    <row r="2424" spans="1:66" x14ac:dyDescent="0.25">
      <c r="A2424">
        <v>51.4</v>
      </c>
      <c r="B2424" t="b">
        <v>1</v>
      </c>
      <c r="BE2424">
        <v>0.82633196721311475</v>
      </c>
      <c r="BF2424">
        <v>77.8</v>
      </c>
      <c r="BG2424">
        <v>78.175167076566893</v>
      </c>
      <c r="BH2424">
        <v>78.668911403454132</v>
      </c>
      <c r="BI2424">
        <v>121.18583410813442</v>
      </c>
      <c r="BJ2424">
        <v>77.863523920548985</v>
      </c>
      <c r="BK2424">
        <v>78.474281086224323</v>
      </c>
      <c r="BL2424">
        <v>76.919561487638333</v>
      </c>
      <c r="BM2424">
        <f ca="1"/>
        <v>75.572729712331707</v>
      </c>
      <c r="BN2424">
        <v>79.263698877165041</v>
      </c>
    </row>
    <row r="2425" spans="1:66" x14ac:dyDescent="0.25">
      <c r="A2425">
        <v>58</v>
      </c>
      <c r="B2425" t="b">
        <v>1</v>
      </c>
      <c r="BE2425">
        <v>0.82667349726775952</v>
      </c>
      <c r="BF2425">
        <v>77.8</v>
      </c>
      <c r="BG2425">
        <v>78.187854726102913</v>
      </c>
      <c r="BH2425">
        <v>78.684325241409994</v>
      </c>
      <c r="BI2425">
        <v>121.32210370271694</v>
      </c>
      <c r="BJ2425">
        <v>77.873130178484388</v>
      </c>
      <c r="BK2425">
        <v>78.488674535325544</v>
      </c>
      <c r="BL2425">
        <v>76.931497681882718</v>
      </c>
      <c r="BM2425">
        <f ca="1"/>
        <v>75.582376682857969</v>
      </c>
      <c r="BN2425">
        <v>79.274271147970353</v>
      </c>
    </row>
    <row r="2426" spans="1:66" x14ac:dyDescent="0.25">
      <c r="A2426">
        <v>52</v>
      </c>
      <c r="B2426" t="b">
        <v>1</v>
      </c>
      <c r="BE2426">
        <v>0.82701502732240439</v>
      </c>
      <c r="BF2426">
        <v>77.8</v>
      </c>
      <c r="BG2426">
        <v>78.200558302507901</v>
      </c>
      <c r="BH2426">
        <v>78.699761454201777</v>
      </c>
      <c r="BI2426">
        <v>121.45864207379428</v>
      </c>
      <c r="BJ2426">
        <v>77.882745754691953</v>
      </c>
      <c r="BK2426">
        <v>78.503087797452579</v>
      </c>
      <c r="BL2426">
        <v>76.943445641728829</v>
      </c>
      <c r="BM2426">
        <f ca="1"/>
        <v>75.592032421430261</v>
      </c>
      <c r="BN2426">
        <v>79.284850090288188</v>
      </c>
    </row>
    <row r="2427" spans="1:66" x14ac:dyDescent="0.25">
      <c r="A2427">
        <v>49.6</v>
      </c>
      <c r="B2427" t="b">
        <v>1</v>
      </c>
      <c r="BE2427">
        <v>0.82735655737704916</v>
      </c>
      <c r="BF2427">
        <v>77.8</v>
      </c>
      <c r="BG2427">
        <v>78.213277868477391</v>
      </c>
      <c r="BH2427">
        <v>78.715220130016547</v>
      </c>
      <c r="BI2427">
        <v>121.59545028372507</v>
      </c>
      <c r="BJ2427">
        <v>77.892370687485823</v>
      </c>
      <c r="BK2427">
        <v>78.517520950394299</v>
      </c>
      <c r="BL2427">
        <v>76.955405402037727</v>
      </c>
      <c r="BM2427">
        <f ca="1"/>
        <v>75.601696961129036</v>
      </c>
      <c r="BN2427">
        <v>79.295435729417733</v>
      </c>
    </row>
    <row r="2428" spans="1:66" x14ac:dyDescent="0.25">
      <c r="A2428">
        <v>48.9</v>
      </c>
      <c r="B2428" t="b">
        <v>1</v>
      </c>
      <c r="BE2428">
        <v>0.82769808743169404</v>
      </c>
      <c r="BF2428">
        <v>77.8</v>
      </c>
      <c r="BG2428">
        <v>78.226013487058182</v>
      </c>
      <c r="BH2428">
        <v>78.730701357547048</v>
      </c>
      <c r="BI2428">
        <v>121.73252940117919</v>
      </c>
      <c r="BJ2428">
        <v>77.902005015387275</v>
      </c>
      <c r="BK2428">
        <v>78.531974072381558</v>
      </c>
      <c r="BL2428">
        <v>76.967376997843004</v>
      </c>
      <c r="BM2428">
        <f ca="1"/>
        <v>75.611370335207155</v>
      </c>
      <c r="BN2428">
        <v>79.306028090780941</v>
      </c>
    </row>
    <row r="2429" spans="1:66" x14ac:dyDescent="0.25">
      <c r="A2429">
        <v>82.8</v>
      </c>
      <c r="B2429" t="b">
        <v>1</v>
      </c>
      <c r="BE2429">
        <v>0.82803961748633881</v>
      </c>
      <c r="BF2429">
        <v>77.8</v>
      </c>
      <c r="BG2429">
        <v>78.238765221650951</v>
      </c>
      <c r="BH2429">
        <v>78.746205225995922</v>
      </c>
      <c r="BI2429">
        <v>121.86988050118744</v>
      </c>
      <c r="BJ2429">
        <v>77.911648777126274</v>
      </c>
      <c r="BK2429">
        <v>78.546447242090494</v>
      </c>
      <c r="BL2429">
        <v>76.979360464351913</v>
      </c>
      <c r="BM2429">
        <f ca="1"/>
        <v>75.621052577091078</v>
      </c>
      <c r="BN2429">
        <v>79.316627199923346</v>
      </c>
    </row>
    <row r="2430" spans="1:66" x14ac:dyDescent="0.25">
      <c r="A2430">
        <v>82.6</v>
      </c>
      <c r="B2430" t="b">
        <v>1</v>
      </c>
      <c r="BE2430">
        <v>0.82838114754098358</v>
      </c>
      <c r="BF2430">
        <v>77.8</v>
      </c>
      <c r="BG2430">
        <v>78.251533136012966</v>
      </c>
      <c r="BH2430">
        <v>78.761731825079238</v>
      </c>
      <c r="BI2430">
        <v>122.0075046651925</v>
      </c>
      <c r="BJ2430">
        <v>77.92130201164322</v>
      </c>
      <c r="BK2430">
        <v>78.560940538646165</v>
      </c>
      <c r="BL2430">
        <v>76.991355836946653</v>
      </c>
      <c r="BM2430">
        <f ca="1"/>
        <v>75.630743720382199</v>
      </c>
      <c r="BN2430">
        <v>79.327233082514965</v>
      </c>
    </row>
    <row r="2431" spans="1:66" x14ac:dyDescent="0.25">
      <c r="A2431">
        <v>82.4</v>
      </c>
      <c r="B2431" t="b">
        <v>1</v>
      </c>
      <c r="BE2431">
        <v>0.82872267759562845</v>
      </c>
      <c r="BF2431">
        <v>77.900000000000006</v>
      </c>
      <c r="BG2431">
        <v>78.264317294260948</v>
      </c>
      <c r="BH2431">
        <v>78.77728124503102</v>
      </c>
      <c r="BI2431">
        <v>122.14540298109986</v>
      </c>
      <c r="BJ2431">
        <v>77.930964758090383</v>
      </c>
      <c r="BK2431">
        <v>78.575454041625861</v>
      </c>
      <c r="BL2431">
        <v>77.003363151185511</v>
      </c>
      <c r="BM2431">
        <f ca="1"/>
        <v>75.640443798858072</v>
      </c>
      <c r="BN2431">
        <v>79.337845764351215</v>
      </c>
    </row>
    <row r="2432" spans="1:66" x14ac:dyDescent="0.25">
      <c r="A2432">
        <v>82</v>
      </c>
      <c r="B2432" t="b">
        <v>1</v>
      </c>
      <c r="BE2432">
        <v>0.82906420765027322</v>
      </c>
      <c r="BF2432">
        <v>77.900000000000006</v>
      </c>
      <c r="BG2432">
        <v>78.277117760873736</v>
      </c>
      <c r="BH2432">
        <v>78.792853576606916</v>
      </c>
      <c r="BI2432">
        <v>122.28357654332929</v>
      </c>
      <c r="BJ2432">
        <v>77.940637055833619</v>
      </c>
      <c r="BK2432">
        <v>78.589987831062757</v>
      </c>
      <c r="BL2432">
        <v>77.015382442804096</v>
      </c>
      <c r="BM2432">
        <f ca="1"/>
        <v>75.650152846473802</v>
      </c>
      <c r="BN2432">
        <v>79.348465271353788</v>
      </c>
    </row>
    <row r="2433" spans="1:66" x14ac:dyDescent="0.25">
      <c r="A2433">
        <v>82.1</v>
      </c>
      <c r="B2433" t="b">
        <v>1</v>
      </c>
      <c r="BE2433">
        <v>0.82940573770491799</v>
      </c>
      <c r="BF2433">
        <v>77.900000000000006</v>
      </c>
      <c r="BG2433">
        <v>78.289934600695233</v>
      </c>
      <c r="BH2433">
        <v>78.808448911088547</v>
      </c>
      <c r="BI2433">
        <v>122.42202645286724</v>
      </c>
      <c r="BJ2433">
        <v>77.950318944454011</v>
      </c>
      <c r="BK2433">
        <v>78.604541987449451</v>
      </c>
      <c r="BL2433">
        <v>77.027413747716665</v>
      </c>
      <c r="BM2433">
        <f ca="1"/>
        <v>75.659870897363291</v>
      </c>
      <c r="BN2433">
        <v>79.359091629571552</v>
      </c>
    </row>
    <row r="2434" spans="1:66" x14ac:dyDescent="0.25">
      <c r="A2434">
        <v>81.900000000000006</v>
      </c>
      <c r="B2434" t="b">
        <v>1</v>
      </c>
      <c r="BE2434">
        <v>0.82974726775956287</v>
      </c>
      <c r="BF2434">
        <v>77.900000000000006</v>
      </c>
      <c r="BG2434">
        <v>78.302767878937118</v>
      </c>
      <c r="BH2434">
        <v>78.824067340287542</v>
      </c>
      <c r="BI2434">
        <v>122.56075381731928</v>
      </c>
      <c r="BJ2434">
        <v>77.960010463749526</v>
      </c>
      <c r="BK2434">
        <v>78.619116591741545</v>
      </c>
      <c r="BL2434">
        <v>77.03945710201728</v>
      </c>
      <c r="BM2434">
        <f ca="1"/>
        <v>75.669597985840653</v>
      </c>
      <c r="BN2434">
        <v>79.369724865181468</v>
      </c>
    </row>
    <row r="2435" spans="1:66" x14ac:dyDescent="0.25">
      <c r="A2435">
        <v>81.599999999999994</v>
      </c>
      <c r="B2435" t="b">
        <v>1</v>
      </c>
      <c r="BE2435">
        <v>0.83008879781420764</v>
      </c>
      <c r="BF2435">
        <v>78</v>
      </c>
      <c r="BG2435">
        <v>78.315617661181832</v>
      </c>
      <c r="BH2435">
        <v>78.839708956549728</v>
      </c>
      <c r="BI2435">
        <v>122.69975975096324</v>
      </c>
      <c r="BJ2435">
        <v>77.969711653736638</v>
      </c>
      <c r="BK2435">
        <v>78.63371172536128</v>
      </c>
      <c r="BL2435">
        <v>77.051512541981097</v>
      </c>
      <c r="BM2435">
        <f ca="1"/>
        <v>75.67933414640143</v>
      </c>
      <c r="BN2435">
        <v>79.380365004489533</v>
      </c>
    </row>
    <row r="2436" spans="1:66" x14ac:dyDescent="0.25">
      <c r="A2436">
        <v>81.3</v>
      </c>
      <c r="B2436" t="b">
        <v>1</v>
      </c>
      <c r="BE2436">
        <v>0.83043032786885251</v>
      </c>
      <c r="BF2436">
        <v>78</v>
      </c>
      <c r="BG2436">
        <v>78.328484013385349</v>
      </c>
      <c r="BH2436">
        <v>78.855373852759413</v>
      </c>
      <c r="BI2436">
        <v>122.83904537480308</v>
      </c>
      <c r="BJ2436">
        <v>77.979422554652103</v>
      </c>
      <c r="BK2436">
        <v>78.648327470201224</v>
      </c>
      <c r="BL2436">
        <v>77.063580104065679</v>
      </c>
      <c r="BM2436">
        <f ca="1"/>
        <v>75.689079413724087</v>
      </c>
      <c r="BN2436">
        <v>79.391012073931634</v>
      </c>
    </row>
    <row r="2437" spans="1:66" x14ac:dyDescent="0.25">
      <c r="A2437">
        <v>89</v>
      </c>
      <c r="B2437" t="b">
        <v>1</v>
      </c>
      <c r="BE2437">
        <v>0.83077185792349728</v>
      </c>
      <c r="BF2437">
        <v>78</v>
      </c>
      <c r="BG2437">
        <v>78.341367001880215</v>
      </c>
      <c r="BH2437">
        <v>78.87106212234356</v>
      </c>
      <c r="BI2437">
        <v>122.97861181662294</v>
      </c>
      <c r="BJ2437">
        <v>77.989143206954566</v>
      </c>
      <c r="BK2437">
        <v>78.662963908628015</v>
      </c>
      <c r="BL2437">
        <v>77.07565982491225</v>
      </c>
      <c r="BM2437">
        <f ca="1"/>
        <v>75.698833822671276</v>
      </c>
      <c r="BN2437">
        <v>79.401666100074621</v>
      </c>
    </row>
    <row r="2438" spans="1:66" x14ac:dyDescent="0.25">
      <c r="A2438">
        <v>88</v>
      </c>
      <c r="B2438" t="b">
        <v>1</v>
      </c>
      <c r="BE2438">
        <v>0.83111338797814205</v>
      </c>
      <c r="BF2438">
        <v>78</v>
      </c>
      <c r="BG2438">
        <v>78.354266693378463</v>
      </c>
      <c r="BH2438">
        <v>78.886773859276218</v>
      </c>
      <c r="BI2438">
        <v>123.11846021104211</v>
      </c>
      <c r="BJ2438">
        <v>77.998873651326349</v>
      </c>
      <c r="BK2438">
        <v>78.67762112348602</v>
      </c>
      <c r="BL2438">
        <v>77.087751741346977</v>
      </c>
      <c r="BM2438">
        <f ca="1"/>
        <v>75.708597408291311</v>
      </c>
      <c r="BN2438">
        <v>79.412327109617109</v>
      </c>
    </row>
    <row r="2439" spans="1:66" x14ac:dyDescent="0.25">
      <c r="A2439">
        <v>81</v>
      </c>
      <c r="B2439" t="b">
        <v>1</v>
      </c>
      <c r="BE2439">
        <v>0.83145491803278693</v>
      </c>
      <c r="BF2439">
        <v>78</v>
      </c>
      <c r="BG2439">
        <v>78.367183154974583</v>
      </c>
      <c r="BH2439">
        <v>78.902509158082779</v>
      </c>
      <c r="BI2439">
        <v>123.2585916995703</v>
      </c>
      <c r="BJ2439">
        <v>78.008613928675203</v>
      </c>
      <c r="BK2439">
        <v>78.692299198101196</v>
      </c>
      <c r="BL2439">
        <v>77.099855890382344</v>
      </c>
      <c r="BM2439">
        <f ca="1"/>
        <v>75.718370205819454</v>
      </c>
      <c r="BN2439">
        <v>79.422995129390557</v>
      </c>
    </row>
    <row r="2440" spans="1:66" x14ac:dyDescent="0.25">
      <c r="A2440">
        <v>81</v>
      </c>
      <c r="B2440" t="b">
        <v>1</v>
      </c>
      <c r="BE2440">
        <v>0.83179644808743169</v>
      </c>
      <c r="BF2440">
        <v>78</v>
      </c>
      <c r="BG2440">
        <v>78.380116454148549</v>
      </c>
      <c r="BH2440">
        <v>78.918268113844348</v>
      </c>
      <c r="BI2440">
        <v>123.3990074306634</v>
      </c>
      <c r="BJ2440">
        <v>78.018364080135967</v>
      </c>
      <c r="BK2440">
        <v>78.706998216284859</v>
      </c>
      <c r="BL2440">
        <v>77.111972309218359</v>
      </c>
      <c r="BM2440">
        <f ca="1"/>
        <v>75.728152250679457</v>
      </c>
      <c r="BN2440">
        <v>79.433670186360132</v>
      </c>
    </row>
    <row r="2441" spans="1:66" x14ac:dyDescent="0.25">
      <c r="A2441">
        <v>79.400000000000006</v>
      </c>
      <c r="B2441" t="b">
        <v>1</v>
      </c>
      <c r="BE2441">
        <v>0.83213797814207646</v>
      </c>
      <c r="BF2441">
        <v>78</v>
      </c>
      <c r="BG2441">
        <v>78.393066658768817</v>
      </c>
      <c r="BH2441">
        <v>78.934050822202266</v>
      </c>
      <c r="BI2441">
        <v>123.53970855978022</v>
      </c>
      <c r="BJ2441">
        <v>78.028124147072518</v>
      </c>
      <c r="BK2441">
        <v>78.721718262337575</v>
      </c>
      <c r="BL2441">
        <v>77.124101035244024</v>
      </c>
      <c r="BM2441">
        <f ca="1"/>
        <v>75.737943578484831</v>
      </c>
      <c r="BN2441">
        <v>79.444352307625749</v>
      </c>
    </row>
    <row r="2442" spans="1:66" x14ac:dyDescent="0.25">
      <c r="A2442">
        <v>79.5</v>
      </c>
      <c r="B2442" t="b">
        <v>1</v>
      </c>
      <c r="BE2442">
        <v>0.83247950819672134</v>
      </c>
      <c r="BF2442">
        <v>78</v>
      </c>
      <c r="BG2442">
        <v>78.406033837095549</v>
      </c>
      <c r="BH2442">
        <v>78.949857379362726</v>
      </c>
      <c r="BI2442">
        <v>123.68069624943945</v>
      </c>
      <c r="BJ2442">
        <v>78.03789417107933</v>
      </c>
      <c r="BK2442">
        <v>78.736459421053027</v>
      </c>
      <c r="BL2442">
        <v>77.136242106038594</v>
      </c>
      <c r="BM2442">
        <f ca="1"/>
        <v>75.747744225040449</v>
      </c>
      <c r="BN2442">
        <v>79.455041520423023</v>
      </c>
    </row>
    <row r="2443" spans="1:66" x14ac:dyDescent="0.25">
      <c r="A2443">
        <v>79.400000000000006</v>
      </c>
      <c r="B2443" t="b">
        <v>1</v>
      </c>
      <c r="BE2443">
        <v>0.83282103825136611</v>
      </c>
      <c r="BF2443">
        <v>78</v>
      </c>
      <c r="BG2443">
        <v>78.419018057783504</v>
      </c>
      <c r="BH2443">
        <v>78.965687882100923</v>
      </c>
      <c r="BI2443">
        <v>123.82197166927702</v>
      </c>
      <c r="BJ2443">
        <v>78.047674193983482</v>
      </c>
      <c r="BK2443">
        <v>78.751221777721994</v>
      </c>
      <c r="BL2443">
        <v>77.148395559372943</v>
      </c>
      <c r="BM2443">
        <f ca="1"/>
        <v>75.757554226343828</v>
      </c>
      <c r="BN2443">
        <v>79.465737852124278</v>
      </c>
    </row>
    <row r="2444" spans="1:66" x14ac:dyDescent="0.25">
      <c r="A2444">
        <v>79.099999999999994</v>
      </c>
      <c r="B2444" t="b">
        <v>1</v>
      </c>
      <c r="BE2444">
        <v>0.83316256830601088</v>
      </c>
      <c r="BF2444">
        <v>78</v>
      </c>
      <c r="BG2444">
        <v>78.432019389885383</v>
      </c>
      <c r="BH2444">
        <v>78.98154242776603</v>
      </c>
      <c r="BI2444">
        <v>123.96353599610482</v>
      </c>
      <c r="BJ2444">
        <v>78.057464257846391</v>
      </c>
      <c r="BK2444">
        <v>78.766005418136288</v>
      </c>
      <c r="BL2444">
        <v>77.160561433210972</v>
      </c>
      <c r="BM2444">
        <f ca="1"/>
        <v>75.767373618586745</v>
      </c>
      <c r="BN2444">
        <v>79.476441330239524</v>
      </c>
    </row>
    <row r="2445" spans="1:66" x14ac:dyDescent="0.25">
      <c r="A2445">
        <v>74.900000000000006</v>
      </c>
      <c r="B2445" t="b">
        <v>1</v>
      </c>
      <c r="BE2445">
        <v>0.83350409836065575</v>
      </c>
      <c r="BF2445">
        <v>78</v>
      </c>
      <c r="BG2445">
        <v>78.44503790285475</v>
      </c>
      <c r="BH2445">
        <v>78.997421114285601</v>
      </c>
      <c r="BI2445">
        <v>124.10539041396912</v>
      </c>
      <c r="BJ2445">
        <v>78.06726440496567</v>
      </c>
      <c r="BK2445">
        <v>78.780810428592773</v>
      </c>
      <c r="BL2445">
        <v>77.172739765710958</v>
      </c>
      <c r="BM2445">
        <f ca="1"/>
        <v>75.777202438156593</v>
      </c>
      <c r="BN2445">
        <v>79.487151982417487</v>
      </c>
    </row>
    <row r="2446" spans="1:66" x14ac:dyDescent="0.25">
      <c r="A2446">
        <v>74.7</v>
      </c>
      <c r="B2446" t="b">
        <v>1</v>
      </c>
      <c r="BE2446">
        <v>0.83384562841530052</v>
      </c>
      <c r="BF2446">
        <v>78</v>
      </c>
      <c r="BG2446">
        <v>78.458073666549495</v>
      </c>
      <c r="BH2446">
        <v>79.013324040170218</v>
      </c>
      <c r="BI2446">
        <v>124.24753611421008</v>
      </c>
      <c r="BJ2446">
        <v>78.077074677877008</v>
      </c>
      <c r="BK2446">
        <v>78.795636895897445</v>
      </c>
      <c r="BL2446">
        <v>77.184930595226973</v>
      </c>
      <c r="BM2446">
        <f ca="1"/>
        <v>75.78704072163795</v>
      </c>
      <c r="BN2446">
        <v>79.497869836446654</v>
      </c>
    </row>
    <row r="2447" spans="1:66" x14ac:dyDescent="0.25">
      <c r="A2447">
        <v>74.599999999999994</v>
      </c>
      <c r="B2447" t="b">
        <v>1</v>
      </c>
      <c r="BE2447">
        <v>0.8341871584699454</v>
      </c>
      <c r="BF2447">
        <v>78</v>
      </c>
      <c r="BG2447">
        <v>78.47112675123492</v>
      </c>
      <c r="BH2447">
        <v>79.029251304518382</v>
      </c>
      <c r="BI2447">
        <v>124.38997429552195</v>
      </c>
      <c r="BJ2447">
        <v>78.086895119355972</v>
      </c>
      <c r="BK2447">
        <v>78.810484907369471</v>
      </c>
      <c r="BL2447">
        <v>77.197133960310254</v>
      </c>
      <c r="BM2447">
        <f ca="1"/>
        <v>75.796888505814067</v>
      </c>
      <c r="BN2447">
        <v>79.508594920256229</v>
      </c>
    </row>
    <row r="2448" spans="1:66" x14ac:dyDescent="0.25">
      <c r="A2448">
        <v>74.5</v>
      </c>
      <c r="B2448" t="b">
        <v>1</v>
      </c>
      <c r="BE2448">
        <v>0.83452868852459017</v>
      </c>
      <c r="BF2448">
        <v>78</v>
      </c>
      <c r="BG2448">
        <v>78.484197227586989</v>
      </c>
      <c r="BH2448">
        <v>79.045203007021186</v>
      </c>
      <c r="BI2448">
        <v>124.53270616401342</v>
      </c>
      <c r="BJ2448">
        <v>78.096725772420058</v>
      </c>
      <c r="BK2448">
        <v>78.825354550845432</v>
      </c>
      <c r="BL2448">
        <v>77.209349899710702</v>
      </c>
      <c r="BM2448">
        <f ca="1"/>
        <v>75.806745827668379</v>
      </c>
      <c r="BN2448">
        <v>79.519327261917226</v>
      </c>
    </row>
    <row r="2449" spans="1:66" x14ac:dyDescent="0.25">
      <c r="A2449">
        <v>74.5</v>
      </c>
      <c r="B2449" t="b">
        <v>1</v>
      </c>
      <c r="BE2449">
        <v>0.83487021857923494</v>
      </c>
      <c r="BF2449">
        <v>78</v>
      </c>
      <c r="BG2449">
        <v>78.497285166695661</v>
      </c>
      <c r="BH2449">
        <v>79.061179247966919</v>
      </c>
      <c r="BI2449">
        <v>124.67573293326923</v>
      </c>
      <c r="BJ2449">
        <v>78.106566680330445</v>
      </c>
      <c r="BK2449">
        <v>78.840245914683393</v>
      </c>
      <c r="BL2449">
        <v>77.221578452378225</v>
      </c>
      <c r="BM2449">
        <f ca="1"/>
        <v>75.816612724386033</v>
      </c>
      <c r="BN2449">
        <v>79.530066889643535</v>
      </c>
    </row>
    <row r="2450" spans="1:66" x14ac:dyDescent="0.25">
      <c r="A2450">
        <v>74.5</v>
      </c>
      <c r="B2450" t="b">
        <v>1</v>
      </c>
      <c r="BE2450">
        <v>0.83521174863387981</v>
      </c>
      <c r="BF2450">
        <v>78</v>
      </c>
      <c r="BG2450">
        <v>78.510390640068252</v>
      </c>
      <c r="BH2450">
        <v>79.077180128246411</v>
      </c>
      <c r="BI2450">
        <v>124.81905582441189</v>
      </c>
      <c r="BJ2450">
        <v>78.116417886594078</v>
      </c>
      <c r="BK2450">
        <v>78.855159087767191</v>
      </c>
      <c r="BL2450">
        <v>77.233819657464238</v>
      </c>
      <c r="BM2450">
        <f ca="1"/>
        <v>75.826489233355431</v>
      </c>
      <c r="BN2450">
        <v>79.540813831792917</v>
      </c>
    </row>
    <row r="2451" spans="1:66" x14ac:dyDescent="0.25">
      <c r="A2451">
        <v>71.8</v>
      </c>
      <c r="B2451" t="b">
        <v>1</v>
      </c>
      <c r="BE2451">
        <v>0.83555327868852458</v>
      </c>
      <c r="BF2451">
        <v>78</v>
      </c>
      <c r="BG2451">
        <v>78.523513719632788</v>
      </c>
      <c r="BH2451">
        <v>79.093205749357466</v>
      </c>
      <c r="BI2451">
        <v>124.96267606616416</v>
      </c>
      <c r="BJ2451">
        <v>78.126279434965511</v>
      </c>
      <c r="BK2451">
        <v>78.870094159510671</v>
      </c>
      <c r="BL2451">
        <v>77.246073554323146</v>
      </c>
      <c r="BM2451">
        <f ca="1"/>
        <v>75.83637539216987</v>
      </c>
      <c r="BN2451">
        <v>79.551568116868111</v>
      </c>
    </row>
    <row r="2452" spans="1:66" x14ac:dyDescent="0.25">
      <c r="A2452">
        <v>72.3</v>
      </c>
      <c r="B2452" t="b">
        <v>1</v>
      </c>
      <c r="BE2452">
        <v>0.83589480874316935</v>
      </c>
      <c r="BF2452">
        <v>78</v>
      </c>
      <c r="BG2452">
        <v>78.536654477741251</v>
      </c>
      <c r="BH2452">
        <v>79.109256213410177</v>
      </c>
      <c r="BI2452">
        <v>125.1065948949125</v>
      </c>
      <c r="BJ2452">
        <v>78.13615136944891</v>
      </c>
      <c r="BK2452">
        <v>78.885051219861978</v>
      </c>
      <c r="BL2452">
        <v>77.258340182513763</v>
      </c>
      <c r="BM2452">
        <f ca="1"/>
        <v>75.846271238629029</v>
      </c>
      <c r="BN2452">
        <v>79.562329773517916</v>
      </c>
    </row>
    <row r="2453" spans="1:66" x14ac:dyDescent="0.25">
      <c r="A2453">
        <v>73.7</v>
      </c>
      <c r="B2453" t="b">
        <v>1</v>
      </c>
      <c r="BE2453">
        <v>0.83623633879781423</v>
      </c>
      <c r="BF2453">
        <v>78</v>
      </c>
      <c r="BG2453">
        <v>78.549812987173297</v>
      </c>
      <c r="BH2453">
        <v>79.125331623131601</v>
      </c>
      <c r="BI2453">
        <v>125.25081355477077</v>
      </c>
      <c r="BJ2453">
        <v>78.146033734300147</v>
      </c>
      <c r="BK2453">
        <v>78.900030359307991</v>
      </c>
      <c r="BL2453">
        <v>77.270619581800844</v>
      </c>
      <c r="BM2453">
        <f ca="1"/>
        <v>75.856176810740621</v>
      </c>
      <c r="BN2453">
        <v>79.573098830538271</v>
      </c>
    </row>
    <row r="2454" spans="1:66" x14ac:dyDescent="0.25">
      <c r="A2454">
        <v>73.8</v>
      </c>
      <c r="B2454" t="b">
        <v>1</v>
      </c>
      <c r="BE2454">
        <v>0.83657786885245899</v>
      </c>
      <c r="BF2454">
        <v>78</v>
      </c>
      <c r="BG2454">
        <v>78.562989321139455</v>
      </c>
      <c r="BH2454">
        <v>79.14143208187113</v>
      </c>
      <c r="BI2454">
        <v>125.39533329764468</v>
      </c>
      <c r="BJ2454">
        <v>78.155926574028641</v>
      </c>
      <c r="BK2454">
        <v>78.915031668878626</v>
      </c>
      <c r="BL2454">
        <v>77.282911792156597</v>
      </c>
      <c r="BM2454">
        <f ca="1"/>
        <v>75.866092146721954</v>
      </c>
      <c r="BN2454">
        <v>79.58387531687336</v>
      </c>
    </row>
    <row r="2455" spans="1:66" x14ac:dyDescent="0.25">
      <c r="A2455">
        <v>74.2</v>
      </c>
      <c r="B2455" t="b">
        <v>1</v>
      </c>
      <c r="BE2455">
        <v>0.83691939890710387</v>
      </c>
      <c r="BF2455">
        <v>78</v>
      </c>
      <c r="BG2455">
        <v>78.576183553284793</v>
      </c>
      <c r="BH2455">
        <v>79.157557693605597</v>
      </c>
      <c r="BI2455">
        <v>125.54015538329726</v>
      </c>
      <c r="BJ2455">
        <v>78.165829933399564</v>
      </c>
      <c r="BK2455">
        <v>78.930055240151347</v>
      </c>
      <c r="BL2455">
        <v>77.295216853762128</v>
      </c>
      <c r="BM2455">
        <f ca="1"/>
        <v>75.876017285001666</v>
      </c>
      <c r="BN2455">
        <v>79.594659261616727</v>
      </c>
    </row>
    <row r="2456" spans="1:66" x14ac:dyDescent="0.25">
      <c r="A2456">
        <v>69.099999999999994</v>
      </c>
      <c r="B2456" t="b">
        <v>1</v>
      </c>
      <c r="BE2456">
        <v>0.83726092896174864</v>
      </c>
      <c r="BF2456">
        <v>78</v>
      </c>
      <c r="BG2456">
        <v>78.58939575769233</v>
      </c>
      <c r="BH2456">
        <v>79.173708562944043</v>
      </c>
      <c r="BI2456">
        <v>125.68528107941442</v>
      </c>
      <c r="BJ2456">
        <v>78.175743857435762</v>
      </c>
      <c r="BK2456">
        <v>78.945101165255579</v>
      </c>
      <c r="BL2456">
        <v>77.307534807009077</v>
      </c>
      <c r="BM2456">
        <f ca="1"/>
        <v>75.885952264221217</v>
      </c>
      <c r="BN2456">
        <v>79.605450694012333</v>
      </c>
    </row>
    <row r="2457" spans="1:66" x14ac:dyDescent="0.25">
      <c r="A2457">
        <v>73.900000000000006</v>
      </c>
      <c r="B2457" t="b">
        <v>1</v>
      </c>
      <c r="BE2457">
        <v>0.83760245901639341</v>
      </c>
      <c r="BF2457">
        <v>78</v>
      </c>
      <c r="BG2457">
        <v>78.602626008886759</v>
      </c>
      <c r="BH2457">
        <v>79.189884795133437</v>
      </c>
      <c r="BI2457">
        <v>125.83071166167181</v>
      </c>
      <c r="BJ2457">
        <v>78.185668391419966</v>
      </c>
      <c r="BK2457">
        <v>78.960169536877331</v>
      </c>
      <c r="BL2457">
        <v>77.319865692501097</v>
      </c>
      <c r="BM2457">
        <f ca="1"/>
        <v>75.895897123236693</v>
      </c>
      <c r="BN2457">
        <v>79.616249643455788</v>
      </c>
    </row>
    <row r="2458" spans="1:66" x14ac:dyDescent="0.25">
      <c r="A2458">
        <v>73.7</v>
      </c>
      <c r="B2458" t="b">
        <v>1</v>
      </c>
      <c r="BE2458">
        <v>0.83794398907103829</v>
      </c>
      <c r="BF2458">
        <v>78</v>
      </c>
      <c r="BG2458">
        <v>78.615874381837955</v>
      </c>
      <c r="BH2458">
        <v>79.206086496063818</v>
      </c>
      <c r="BI2458">
        <v>125.97644841380205</v>
      </c>
      <c r="BJ2458">
        <v>78.195603580896801</v>
      </c>
      <c r="BK2458">
        <v>78.975260448263725</v>
      </c>
      <c r="BL2458">
        <v>77.332209551055413</v>
      </c>
      <c r="BM2458">
        <f ca="1"/>
        <v>75.905851901120386</v>
      </c>
      <c r="BN2458">
        <v>79.627056139495451</v>
      </c>
    </row>
    <row r="2459" spans="1:66" x14ac:dyDescent="0.25">
      <c r="A2459">
        <v>72.7</v>
      </c>
      <c r="B2459" t="b">
        <v>1</v>
      </c>
      <c r="BE2459">
        <v>0.83828551912568305</v>
      </c>
      <c r="BF2459">
        <v>78</v>
      </c>
      <c r="BG2459">
        <v>78.629140951964587</v>
      </c>
      <c r="BH2459">
        <v>79.222313772273324</v>
      </c>
      <c r="BI2459">
        <v>126.12249262766247</v>
      </c>
      <c r="BJ2459">
        <v>78.205549471674843</v>
      </c>
      <c r="BK2459">
        <v>78.990373993227635</v>
      </c>
      <c r="BL2459">
        <v>77.34456642370445</v>
      </c>
      <c r="BM2459">
        <f ca="1"/>
        <v>75.915816637162507</v>
      </c>
      <c r="BN2459">
        <v>79.63787021183353</v>
      </c>
    </row>
    <row r="2460" spans="1:66" x14ac:dyDescent="0.25">
      <c r="A2460">
        <v>71.5</v>
      </c>
      <c r="B2460" t="b">
        <v>1</v>
      </c>
      <c r="BE2460">
        <v>0.83862704918032782</v>
      </c>
      <c r="BF2460">
        <v>78</v>
      </c>
      <c r="BG2460">
        <v>78.642425795137981</v>
      </c>
      <c r="BH2460">
        <v>79.238566730954176</v>
      </c>
      <c r="BI2460">
        <v>126.26884560330414</v>
      </c>
      <c r="BJ2460">
        <v>78.215506109828993</v>
      </c>
      <c r="BK2460">
        <v>79.005510266152356</v>
      </c>
      <c r="BL2460">
        <v>77.356936351697385</v>
      </c>
      <c r="BM2460">
        <f ca="1"/>
        <v>75.925791370872972</v>
      </c>
      <c r="BN2460">
        <v>79.648691890327299</v>
      </c>
    </row>
    <row r="2461" spans="1:66" x14ac:dyDescent="0.25">
      <c r="A2461">
        <v>64.099999999999994</v>
      </c>
      <c r="B2461" t="b">
        <v>1</v>
      </c>
      <c r="BE2461">
        <v>0.8389685792349727</v>
      </c>
      <c r="BF2461">
        <v>78</v>
      </c>
      <c r="BG2461">
        <v>78.655728987685549</v>
      </c>
      <c r="BH2461">
        <v>79.254845479957325</v>
      </c>
      <c r="BI2461">
        <v>126.41550864904124</v>
      </c>
      <c r="BJ2461">
        <v>78.225473541702371</v>
      </c>
      <c r="BK2461">
        <v>79.02066936199634</v>
      </c>
      <c r="BL2461">
        <v>77.369319376501736</v>
      </c>
      <c r="BM2461">
        <f ca="1"/>
        <v>75.93577614198297</v>
      </c>
      <c r="BN2461">
        <v>79.659521204990313</v>
      </c>
    </row>
    <row r="2462" spans="1:66" x14ac:dyDescent="0.25">
      <c r="A2462">
        <v>63.8</v>
      </c>
      <c r="B2462" t="b">
        <v>1</v>
      </c>
      <c r="BE2462">
        <v>0.83931010928961747</v>
      </c>
      <c r="BF2462">
        <v>78</v>
      </c>
      <c r="BG2462">
        <v>78.669050606394933</v>
      </c>
      <c r="BH2462">
        <v>79.271150127798776</v>
      </c>
      <c r="BI2462">
        <v>126.56248308152099</v>
      </c>
      <c r="BJ2462">
        <v>78.235451813908696</v>
      </c>
      <c r="BK2462">
        <v>79.035851376297956</v>
      </c>
      <c r="BL2462">
        <v>77.381715539805015</v>
      </c>
      <c r="BM2462">
        <f ca="1"/>
        <v>75.945770990446917</v>
      </c>
      <c r="BN2462">
        <v>79.670358185993464</v>
      </c>
    </row>
    <row r="2463" spans="1:66" x14ac:dyDescent="0.25">
      <c r="A2463">
        <v>63.5</v>
      </c>
      <c r="B2463" t="b">
        <v>1</v>
      </c>
      <c r="BE2463">
        <v>0.83965163934426235</v>
      </c>
      <c r="BF2463">
        <v>78</v>
      </c>
      <c r="BG2463">
        <v>78.682390728517419</v>
      </c>
      <c r="BH2463">
        <v>79.287480783664549</v>
      </c>
      <c r="BI2463">
        <v>126.70977022579494</v>
      </c>
      <c r="BJ2463">
        <v>78.245440973334368</v>
      </c>
      <c r="BK2463">
        <v>79.051056405180375</v>
      </c>
      <c r="BL2463">
        <v>77.394124883516398</v>
      </c>
      <c r="BM2463">
        <f ca="1"/>
        <v>75.955775956444015</v>
      </c>
      <c r="BN2463">
        <v>79.681202863666343</v>
      </c>
    </row>
    <row r="2464" spans="1:66" x14ac:dyDescent="0.25">
      <c r="A2464">
        <v>63.2</v>
      </c>
      <c r="B2464" t="b">
        <v>1</v>
      </c>
      <c r="BE2464">
        <v>0.83999316939890711</v>
      </c>
      <c r="BF2464">
        <v>78</v>
      </c>
      <c r="BG2464">
        <v>78.695749431772043</v>
      </c>
      <c r="BH2464">
        <v>79.303837557416571</v>
      </c>
      <c r="BI2464">
        <v>126.85737141539028</v>
      </c>
      <c r="BJ2464">
        <v>78.255441067140822</v>
      </c>
      <c r="BK2464">
        <v>79.066284545356325</v>
      </c>
      <c r="BL2464">
        <v>77.406547449768297</v>
      </c>
      <c r="BM2464">
        <f ca="1"/>
        <v>75.965791080380185</v>
      </c>
      <c r="BN2464">
        <v>79.692055268498279</v>
      </c>
    </row>
    <row r="2465" spans="1:66" x14ac:dyDescent="0.25">
      <c r="A2465">
        <v>62.7</v>
      </c>
      <c r="B2465" t="b">
        <v>1</v>
      </c>
      <c r="BE2465">
        <v>0.84033469945355188</v>
      </c>
      <c r="BF2465">
        <v>78</v>
      </c>
      <c r="BG2465">
        <v>78.709126794349388</v>
      </c>
      <c r="BH2465">
        <v>79.320220559598468</v>
      </c>
      <c r="BI2465">
        <v>127.00528799238261</v>
      </c>
      <c r="BJ2465">
        <v>78.265452142766634</v>
      </c>
      <c r="BK2465">
        <v>79.081535894133154</v>
      </c>
      <c r="BL2465">
        <v>77.41898328091807</v>
      </c>
      <c r="BM2465">
        <f ca="1"/>
        <v>75.975816402889748</v>
      </c>
      <c r="BN2465">
        <v>79.702915431139729</v>
      </c>
    </row>
    <row r="2466" spans="1:66" x14ac:dyDescent="0.25">
      <c r="A2466">
        <v>62.5</v>
      </c>
      <c r="B2466" t="b">
        <v>1</v>
      </c>
      <c r="BE2466">
        <v>0.84067622950819676</v>
      </c>
      <c r="BF2466">
        <v>78.099999999999994</v>
      </c>
      <c r="BG2466">
        <v>78.722522894915514</v>
      </c>
      <c r="BH2466">
        <v>79.336629901440844</v>
      </c>
      <c r="BI2466">
        <v>127.15352130746901</v>
      </c>
      <c r="BJ2466">
        <v>78.275474247929978</v>
      </c>
      <c r="BK2466">
        <v>79.096810549417697</v>
      </c>
      <c r="BL2466">
        <v>77.431432419549751</v>
      </c>
      <c r="BM2466">
        <f ca="1"/>
        <v>75.985851964837309</v>
      </c>
      <c r="BN2466">
        <v>79.713783382403378</v>
      </c>
    </row>
    <row r="2467" spans="1:66" x14ac:dyDescent="0.25">
      <c r="A2467">
        <v>62</v>
      </c>
      <c r="B2467" t="b">
        <v>1</v>
      </c>
      <c r="BE2467">
        <v>0.84101775956284153</v>
      </c>
      <c r="BF2467">
        <v>78.099999999999994</v>
      </c>
      <c r="BG2467">
        <v>78.735937812615802</v>
      </c>
      <c r="BH2467">
        <v>79.353065694867524</v>
      </c>
      <c r="BI2467">
        <v>127.30207272004192</v>
      </c>
      <c r="BJ2467">
        <v>78.285507430630744</v>
      </c>
      <c r="BK2467">
        <v>79.112108609721375</v>
      </c>
      <c r="BL2467">
        <v>77.443894908475627</v>
      </c>
      <c r="BM2467">
        <f ca="1"/>
        <v>75.995897807319608</v>
      </c>
      <c r="BN2467">
        <v>79.724659153265407</v>
      </c>
    </row>
    <row r="2468" spans="1:66" x14ac:dyDescent="0.25">
      <c r="A2468">
        <v>61.8</v>
      </c>
      <c r="B2468" t="b">
        <v>1</v>
      </c>
      <c r="BE2468">
        <v>0.84135928961748629</v>
      </c>
      <c r="BF2468">
        <v>78.099999999999994</v>
      </c>
      <c r="BG2468">
        <v>78.749371627079228</v>
      </c>
      <c r="BH2468">
        <v>79.369528052501295</v>
      </c>
      <c r="BI2468">
        <v>127.45094359826419</v>
      </c>
      <c r="BJ2468">
        <v>78.29555173915297</v>
      </c>
      <c r="BK2468">
        <v>79.127430174165269</v>
      </c>
      <c r="BL2468">
        <v>77.456370790738134</v>
      </c>
      <c r="BM2468">
        <f ca="1"/>
        <v>76.005953971667296</v>
      </c>
      <c r="BN2468">
        <v>79.735542774866843</v>
      </c>
    </row>
    <row r="2469" spans="1:66" x14ac:dyDescent="0.25">
      <c r="A2469">
        <v>61.4</v>
      </c>
      <c r="B2469" t="b">
        <v>1</v>
      </c>
      <c r="BE2469">
        <v>0.84170081967213117</v>
      </c>
      <c r="BF2469">
        <v>78.099999999999994</v>
      </c>
      <c r="BG2469">
        <v>78.762824418422156</v>
      </c>
      <c r="BH2469">
        <v>79.386017087669728</v>
      </c>
      <c r="BI2469">
        <v>127.60013531914458</v>
      </c>
      <c r="BJ2469">
        <v>78.305607222067195</v>
      </c>
      <c r="BK2469">
        <v>79.142775342485209</v>
      </c>
      <c r="BL2469">
        <v>77.468860109611413</v>
      </c>
      <c r="BM2469">
        <f ca="1"/>
        <v>76.016020499446896</v>
      </c>
      <c r="BN2469">
        <v>79.746434278514727</v>
      </c>
    </row>
    <row r="2470" spans="1:66" x14ac:dyDescent="0.25">
      <c r="A2470">
        <v>61</v>
      </c>
      <c r="B2470" t="b">
        <v>1</v>
      </c>
      <c r="BE2470">
        <v>0.84204234972677594</v>
      </c>
      <c r="BF2470">
        <v>78.099999999999994</v>
      </c>
      <c r="BG2470">
        <v>78.776296267252476</v>
      </c>
      <c r="BH2470">
        <v>79.402532914411239</v>
      </c>
      <c r="BI2470">
        <v>127.74964926861401</v>
      </c>
      <c r="BJ2470">
        <v>78.315673928232798</v>
      </c>
      <c r="BK2470">
        <v>79.158144215037012</v>
      </c>
      <c r="BL2470">
        <v>77.481362908603188</v>
      </c>
      <c r="BM2470">
        <f ca="1"/>
        <v>76.026097432462578</v>
      </c>
      <c r="BN2470">
        <v>79.7573336956834</v>
      </c>
    </row>
    <row r="2471" spans="1:66" x14ac:dyDescent="0.25">
      <c r="A2471">
        <v>67</v>
      </c>
      <c r="B2471" t="b">
        <v>1</v>
      </c>
      <c r="BE2471">
        <v>0.84238387978142082</v>
      </c>
      <c r="BF2471">
        <v>78.099999999999994</v>
      </c>
      <c r="BG2471">
        <v>78.789787254673868</v>
      </c>
      <c r="BH2471">
        <v>79.419075647481151</v>
      </c>
      <c r="BI2471">
        <v>127.89948684160318</v>
      </c>
      <c r="BJ2471">
        <v>78.325751906800406</v>
      </c>
      <c r="BK2471">
        <v>79.173536892801735</v>
      </c>
      <c r="BL2471">
        <v>77.493879231456461</v>
      </c>
      <c r="BM2471">
        <f ca="1"/>
        <v>76.036184812758208</v>
      </c>
      <c r="BN2471">
        <v>79.768241058015889</v>
      </c>
    </row>
    <row r="2472" spans="1:66" x14ac:dyDescent="0.25">
      <c r="A2472">
        <v>59.7</v>
      </c>
      <c r="B2472" t="b">
        <v>1</v>
      </c>
      <c r="BE2472">
        <v>0.84272540983606559</v>
      </c>
      <c r="BF2472">
        <v>78.099999999999994</v>
      </c>
      <c r="BG2472">
        <v>78.803297462289805</v>
      </c>
      <c r="BH2472">
        <v>79.435645402357707</v>
      </c>
      <c r="BI2472">
        <v>128.0496494421202</v>
      </c>
      <c r="BJ2472">
        <v>78.335841207214301</v>
      </c>
      <c r="BK2472">
        <v>79.188953477390939</v>
      </c>
      <c r="BL2472">
        <v>77.506409122151325</v>
      </c>
      <c r="BM2472">
        <f ca="1"/>
        <v>76.04628268261915</v>
      </c>
      <c r="BN2472">
        <v>79.779156397325082</v>
      </c>
    </row>
    <row r="2473" spans="1:66" x14ac:dyDescent="0.25">
      <c r="A2473">
        <v>59.6</v>
      </c>
      <c r="B2473" t="b">
        <v>1</v>
      </c>
      <c r="BE2473">
        <v>0.84306693989071035</v>
      </c>
      <c r="BF2473">
        <v>78.099999999999994</v>
      </c>
      <c r="BG2473">
        <v>78.816826972207934</v>
      </c>
      <c r="BH2473">
        <v>79.452242295248439</v>
      </c>
      <c r="BI2473">
        <v>128.20013848332999</v>
      </c>
      <c r="BJ2473">
        <v>78.345941879214863</v>
      </c>
      <c r="BK2473">
        <v>79.204394071052093</v>
      </c>
      <c r="BL2473">
        <v>77.518952624906802</v>
      </c>
      <c r="BM2473">
        <f ca="1"/>
        <v>76.056391084574315</v>
      </c>
      <c r="BN2473">
        <v>79.790079745595165</v>
      </c>
    </row>
    <row r="2474" spans="1:66" x14ac:dyDescent="0.25">
      <c r="A2474">
        <v>59.4</v>
      </c>
      <c r="B2474" t="b">
        <v>1</v>
      </c>
      <c r="BE2474">
        <v>0.84340846994535523</v>
      </c>
      <c r="BF2474">
        <v>78.099999999999994</v>
      </c>
      <c r="BG2474">
        <v>78.830375867044182</v>
      </c>
      <c r="BH2474">
        <v>79.468866443096204</v>
      </c>
      <c r="BI2474">
        <v>128.35095538763377</v>
      </c>
      <c r="BJ2474">
        <v>78.356053972841153</v>
      </c>
      <c r="BK2474">
        <v>79.219858776673945</v>
      </c>
      <c r="BL2474">
        <v>77.531509784182575</v>
      </c>
      <c r="BM2474">
        <f ca="1"/>
        <v>76.066510061398063</v>
      </c>
      <c r="BN2474">
        <v>79.801011134982872</v>
      </c>
    </row>
    <row r="2475" spans="1:66" x14ac:dyDescent="0.25">
      <c r="A2475">
        <v>58.9</v>
      </c>
      <c r="B2475" t="b">
        <v>1</v>
      </c>
      <c r="BE2475">
        <v>0.84375</v>
      </c>
      <c r="BF2475">
        <v>78.099999999999994</v>
      </c>
      <c r="BG2475">
        <v>78.843944229927203</v>
      </c>
      <c r="BH2475">
        <v>79.485517963585707</v>
      </c>
      <c r="BI2475">
        <v>128.50210158674975</v>
      </c>
      <c r="BJ2475">
        <v>78.366177538433263</v>
      </c>
      <c r="BK2475">
        <v>79.235347697792008</v>
      </c>
      <c r="BL2475">
        <v>77.544080644680918</v>
      </c>
      <c r="BM2475">
        <f ca="1"/>
        <v>76.076639656112178</v>
      </c>
      <c r="BN2475">
        <v>79.811950597818907</v>
      </c>
    </row>
    <row r="2476" spans="1:66" x14ac:dyDescent="0.25">
      <c r="A2476">
        <v>58.6</v>
      </c>
      <c r="B2476" t="b">
        <v>1</v>
      </c>
      <c r="BE2476">
        <v>0.84409153005464477</v>
      </c>
      <c r="BF2476">
        <v>78.099999999999994</v>
      </c>
      <c r="BG2476">
        <v>78.857532144502628</v>
      </c>
      <c r="BH2476">
        <v>79.502196975149516</v>
      </c>
      <c r="BI2476">
        <v>128.65357852179483</v>
      </c>
      <c r="BJ2476">
        <v>78.376312626634899</v>
      </c>
      <c r="BK2476">
        <v>79.250860938594144</v>
      </c>
      <c r="BL2476">
        <v>77.556665251348491</v>
      </c>
      <c r="BM2476">
        <f ca="1"/>
        <v>76.086779911987961</v>
      </c>
      <c r="BN2476">
        <v>79.822898166609235</v>
      </c>
    </row>
    <row r="2477" spans="1:66" x14ac:dyDescent="0.25">
      <c r="A2477">
        <v>71.599999999999994</v>
      </c>
      <c r="B2477" t="b">
        <v>1</v>
      </c>
      <c r="BE2477">
        <v>0.84443306010928965</v>
      </c>
      <c r="BF2477">
        <v>78.099999999999994</v>
      </c>
      <c r="BG2477">
        <v>78.87113969493754</v>
      </c>
      <c r="BH2477">
        <v>79.518903596975107</v>
      </c>
      <c r="BI2477">
        <v>128.805387643367</v>
      </c>
      <c r="BJ2477">
        <v>78.386459288395969</v>
      </c>
      <c r="BK2477">
        <v>79.266398603926092</v>
      </c>
      <c r="BL2477">
        <v>77.569263649378257</v>
      </c>
      <c r="BM2477">
        <f ca="1"/>
        <v>76.096930872548185</v>
      </c>
      <c r="BN2477">
        <v>79.833853874036464</v>
      </c>
    </row>
    <row r="2478" spans="1:66" x14ac:dyDescent="0.25">
      <c r="A2478">
        <v>71.400000000000006</v>
      </c>
      <c r="B2478" t="b">
        <v>1</v>
      </c>
      <c r="BE2478">
        <v>0.84477459016393441</v>
      </c>
      <c r="BF2478">
        <v>78.2</v>
      </c>
      <c r="BG2478">
        <v>78.884766965924925</v>
      </c>
      <c r="BH2478">
        <v>79.535637949010805</v>
      </c>
      <c r="BI2478">
        <v>128.95753041162845</v>
      </c>
      <c r="BJ2478">
        <v>78.396617574975167</v>
      </c>
      <c r="BK2478">
        <v>79.281960799297153</v>
      </c>
      <c r="BL2478">
        <v>77.581875884211343</v>
      </c>
      <c r="BM2478">
        <f ca="1"/>
        <v>76.107092581569191</v>
      </c>
      <c r="BN2478">
        <v>79.844817752961291</v>
      </c>
    </row>
    <row r="2479" spans="1:66" x14ac:dyDescent="0.25">
      <c r="A2479">
        <v>71.2</v>
      </c>
      <c r="B2479" t="b">
        <v>1</v>
      </c>
      <c r="BE2479">
        <v>0.84511612021857918</v>
      </c>
      <c r="BF2479">
        <v>78.2</v>
      </c>
      <c r="BG2479">
        <v>78.898414042688017</v>
      </c>
      <c r="BH2479">
        <v>79.552400151972648</v>
      </c>
      <c r="BI2479">
        <v>129.11000829639025</v>
      </c>
      <c r="BJ2479">
        <v>78.406787537942463</v>
      </c>
      <c r="BK2479">
        <v>79.297547630885859</v>
      </c>
      <c r="BL2479">
        <v>77.594502001538956</v>
      </c>
      <c r="BM2479">
        <f ca="1"/>
        <v>76.117265083082884</v>
      </c>
      <c r="BN2479">
        <v>79.85578983642381</v>
      </c>
    </row>
    <row r="2480" spans="1:66" x14ac:dyDescent="0.25">
      <c r="A2480">
        <v>71.3</v>
      </c>
      <c r="B2480" t="b">
        <v>1</v>
      </c>
      <c r="BE2480">
        <v>0.84545765027322406</v>
      </c>
      <c r="BF2480">
        <v>78.2</v>
      </c>
      <c r="BG2480">
        <v>78.912081010985162</v>
      </c>
      <c r="BH2480">
        <v>79.569190327351038</v>
      </c>
      <c r="BI2480">
        <v>129.26282277719727</v>
      </c>
      <c r="BJ2480">
        <v>78.41696922918193</v>
      </c>
      <c r="BK2480">
        <v>79.313159205545873</v>
      </c>
      <c r="BL2480">
        <v>77.607142047304364</v>
      </c>
      <c r="BM2480">
        <f ca="1"/>
        <v>76.127448421378958</v>
      </c>
      <c r="BN2480">
        <v>79.866770157645021</v>
      </c>
    </row>
    <row r="2481" spans="1:66" x14ac:dyDescent="0.25">
      <c r="A2481">
        <v>76</v>
      </c>
      <c r="B2481" t="b">
        <v>1</v>
      </c>
      <c r="BE2481">
        <v>0.84579918032786883</v>
      </c>
      <c r="BF2481">
        <v>78.2</v>
      </c>
      <c r="BG2481">
        <v>78.925767957114076</v>
      </c>
      <c r="BH2481">
        <v>79.586008597417347</v>
      </c>
      <c r="BI2481">
        <v>129.41597534341426</v>
      </c>
      <c r="BJ2481">
        <v>78.427162700894229</v>
      </c>
      <c r="BK2481">
        <v>79.328795630811655</v>
      </c>
      <c r="BL2481">
        <v>77.619796067704755</v>
      </c>
      <c r="BM2481">
        <f ca="1"/>
        <v>76.137642641006835</v>
      </c>
      <c r="BN2481">
        <v>79.877758750028207</v>
      </c>
    </row>
    <row r="2482" spans="1:66" x14ac:dyDescent="0.25">
      <c r="A2482">
        <v>73</v>
      </c>
      <c r="B2482" t="b">
        <v>1</v>
      </c>
      <c r="BE2482">
        <v>0.84614071038251371</v>
      </c>
      <c r="BF2482">
        <v>78.2</v>
      </c>
      <c r="BG2482">
        <v>78.939474967916681</v>
      </c>
      <c r="BH2482">
        <v>79.602855085231084</v>
      </c>
      <c r="BI2482">
        <v>129.56946749431327</v>
      </c>
      <c r="BJ2482">
        <v>78.437368005599453</v>
      </c>
      <c r="BK2482">
        <v>79.344457014904492</v>
      </c>
      <c r="BL2482">
        <v>77.632464109193279</v>
      </c>
      <c r="BM2482">
        <f ca="1"/>
        <v>76.147847786778001</v>
      </c>
      <c r="BN2482">
        <v>79.88875564716038</v>
      </c>
    </row>
    <row r="2483" spans="1:66" x14ac:dyDescent="0.25">
      <c r="A2483">
        <v>70</v>
      </c>
      <c r="B2483" t="b">
        <v>1</v>
      </c>
      <c r="BE2483">
        <v>0.84648224043715847</v>
      </c>
      <c r="BF2483">
        <v>78.2</v>
      </c>
      <c r="BG2483">
        <v>78.953202130783708</v>
      </c>
      <c r="BH2483">
        <v>79.619729914646172</v>
      </c>
      <c r="BI2483">
        <v>129.72330073916135</v>
      </c>
      <c r="BJ2483">
        <v>78.447585196139698</v>
      </c>
      <c r="BK2483">
        <v>79.36014346673845</v>
      </c>
      <c r="BL2483">
        <v>77.645146218481017</v>
      </c>
      <c r="BM2483">
        <f ca="1"/>
        <v>76.158063903767996</v>
      </c>
      <c r="BN2483">
        <v>79.899760882813723</v>
      </c>
    </row>
    <row r="2484" spans="1:66" x14ac:dyDescent="0.25">
      <c r="A2484">
        <v>69.8</v>
      </c>
      <c r="B2484" t="b">
        <v>1</v>
      </c>
      <c r="BE2484">
        <v>0.84682377049180324</v>
      </c>
      <c r="BF2484">
        <v>78.2</v>
      </c>
      <c r="BG2484">
        <v>78.96694953365963</v>
      </c>
      <c r="BH2484">
        <v>79.636633210318607</v>
      </c>
      <c r="BI2484">
        <v>129.87747659730982</v>
      </c>
      <c r="BJ2484">
        <v>78.457814325681937</v>
      </c>
      <c r="BK2484">
        <v>79.375855095926312</v>
      </c>
      <c r="BL2484">
        <v>77.657842442539007</v>
      </c>
      <c r="BM2484">
        <f ca="1"/>
        <v>76.16829103731871</v>
      </c>
      <c r="BN2484">
        <v>79.910774490947105</v>
      </c>
    </row>
    <row r="2485" spans="1:66" x14ac:dyDescent="0.25">
      <c r="A2485">
        <v>69.5</v>
      </c>
      <c r="B2485" t="b">
        <v>1</v>
      </c>
      <c r="BE2485">
        <v>0.84716530054644812</v>
      </c>
      <c r="BF2485">
        <v>78.2</v>
      </c>
      <c r="BG2485">
        <v>78.980717265047147</v>
      </c>
      <c r="BH2485">
        <v>79.653565097712843</v>
      </c>
      <c r="BI2485">
        <v>130.03199659828431</v>
      </c>
      <c r="BJ2485">
        <v>78.468055447720758</v>
      </c>
      <c r="BK2485">
        <v>79.391592012785821</v>
      </c>
      <c r="BL2485">
        <v>77.670552828600236</v>
      </c>
      <c r="BM2485">
        <f ca="1"/>
        <v>76.178529233040493</v>
      </c>
      <c r="BN2485">
        <v>79.921796505707562</v>
      </c>
    </row>
    <row r="2486" spans="1:66" x14ac:dyDescent="0.25">
      <c r="A2486">
        <v>69.3</v>
      </c>
      <c r="B2486" t="b">
        <v>1</v>
      </c>
      <c r="BE2486">
        <v>0.84750683060109289</v>
      </c>
      <c r="BF2486">
        <v>78.2</v>
      </c>
      <c r="BG2486">
        <v>78.994505414012281</v>
      </c>
      <c r="BH2486">
        <v>79.670525703109305</v>
      </c>
      <c r="BI2486">
        <v>130.18686228187559</v>
      </c>
      <c r="BJ2486">
        <v>78.478308616081165</v>
      </c>
      <c r="BK2486">
        <v>79.407354328345733</v>
      </c>
      <c r="BL2486">
        <v>77.683277424161702</v>
      </c>
      <c r="BM2486">
        <f ca="1"/>
        <v>76.188778536814439</v>
      </c>
      <c r="BN2486">
        <v>79.932826961431729</v>
      </c>
    </row>
    <row r="2487" spans="1:66" x14ac:dyDescent="0.25">
      <c r="A2487">
        <v>68.900000000000006</v>
      </c>
      <c r="B2487" t="b">
        <v>1</v>
      </c>
      <c r="BE2487">
        <v>0.84784836065573765</v>
      </c>
      <c r="BF2487">
        <v>78.3</v>
      </c>
      <c r="BG2487">
        <v>79.008314070189215</v>
      </c>
      <c r="BH2487">
        <v>79.687515153611571</v>
      </c>
      <c r="BI2487">
        <v>130.3420751982319</v>
      </c>
      <c r="BJ2487">
        <v>78.488573884921394</v>
      </c>
      <c r="BK2487">
        <v>79.423142154352078</v>
      </c>
      <c r="BL2487">
        <v>77.696016276986512</v>
      </c>
      <c r="BM2487">
        <f ca="1"/>
        <v>76.199038994794677</v>
      </c>
      <c r="BN2487">
        <v>79.943865892647466</v>
      </c>
    </row>
    <row r="2488" spans="1:66" x14ac:dyDescent="0.25">
      <c r="A2488">
        <v>68.3</v>
      </c>
      <c r="B2488" t="b">
        <v>1</v>
      </c>
      <c r="BE2488">
        <v>0.84818989071038253</v>
      </c>
      <c r="BF2488">
        <v>78.3</v>
      </c>
      <c r="BG2488">
        <v>79.022143323785272</v>
      </c>
      <c r="BH2488">
        <v>79.704533577153413</v>
      </c>
      <c r="BI2488">
        <v>130.49763690795191</v>
      </c>
      <c r="BJ2488">
        <v>78.498851308735865</v>
      </c>
      <c r="BK2488">
        <v>79.438955603274493</v>
      </c>
      <c r="BL2488">
        <v>77.70876943510595</v>
      </c>
      <c r="BM2488">
        <f ca="1"/>
        <v>76.20931065341054</v>
      </c>
      <c r="BN2488">
        <v>79.954913334075343</v>
      </c>
    </row>
    <row r="2489" spans="1:66" x14ac:dyDescent="0.25">
      <c r="A2489">
        <v>68</v>
      </c>
      <c r="B2489" t="b">
        <v>1</v>
      </c>
      <c r="BE2489">
        <v>0.8485314207650273</v>
      </c>
      <c r="BF2489">
        <v>78.3</v>
      </c>
      <c r="BG2489">
        <v>79.035993265585802</v>
      </c>
      <c r="BH2489">
        <v>79.721581102506448</v>
      </c>
      <c r="BI2489">
        <v>130.65354898217888</v>
      </c>
      <c r="BJ2489">
        <v>78.509140942357988</v>
      </c>
      <c r="BK2489">
        <v>79.454794788312569</v>
      </c>
      <c r="BL2489">
        <v>77.721536946821601</v>
      </c>
      <c r="BM2489">
        <f ca="1"/>
        <v>76.21959355936896</v>
      </c>
      <c r="BN2489">
        <v>79.965969320630137</v>
      </c>
    </row>
    <row r="2490" spans="1:66" x14ac:dyDescent="0.25">
      <c r="A2490">
        <v>67.900000000000006</v>
      </c>
      <c r="B2490" t="b">
        <v>1</v>
      </c>
      <c r="BE2490">
        <v>0.84887295081967218</v>
      </c>
      <c r="BF2490">
        <v>78.3</v>
      </c>
      <c r="BG2490">
        <v>79.049863986959394</v>
      </c>
      <c r="BH2490">
        <v>79.738657859287159</v>
      </c>
      <c r="BI2490">
        <v>130.80981300269593</v>
      </c>
      <c r="BJ2490">
        <v>78.51944284096318</v>
      </c>
      <c r="BK2490">
        <v>79.470659823402286</v>
      </c>
      <c r="BL2490">
        <v>77.734318860707461</v>
      </c>
      <c r="BM2490">
        <f ca="1"/>
        <v>76.229887759656734</v>
      </c>
      <c r="BN2490">
        <v>79.977033887422479</v>
      </c>
    </row>
    <row r="2491" spans="1:66" x14ac:dyDescent="0.25">
      <c r="A2491">
        <v>67.7</v>
      </c>
      <c r="B2491" t="b">
        <v>1</v>
      </c>
      <c r="BE2491">
        <v>0.84921448087431695</v>
      </c>
      <c r="BF2491">
        <v>78.3</v>
      </c>
      <c r="BG2491">
        <v>79.063755579862985</v>
      </c>
      <c r="BH2491">
        <v>79.755763977964875</v>
      </c>
      <c r="BI2491">
        <v>130.96643056202214</v>
      </c>
      <c r="BJ2491">
        <v>78.529757060071773</v>
      </c>
      <c r="BK2491">
        <v>79.486550823222515</v>
      </c>
      <c r="BL2491">
        <v>77.747115225612134</v>
      </c>
      <c r="BM2491">
        <f ca="1"/>
        <v>76.240193301542902</v>
      </c>
      <c r="BN2491">
        <v>79.988107069760389</v>
      </c>
    </row>
    <row r="2492" spans="1:66" x14ac:dyDescent="0.25">
      <c r="A2492">
        <v>67.400000000000006</v>
      </c>
      <c r="B2492" t="b">
        <v>1</v>
      </c>
      <c r="BE2492">
        <v>0.84955601092896171</v>
      </c>
      <c r="BF2492">
        <v>78.3</v>
      </c>
      <c r="BG2492">
        <v>79.077668136846953</v>
      </c>
      <c r="BH2492">
        <v>79.772899589869098</v>
      </c>
      <c r="BI2492">
        <v>131.12340326351026</v>
      </c>
      <c r="BJ2492">
        <v>78.540083655552067</v>
      </c>
      <c r="BK2492">
        <v>79.502467903201691</v>
      </c>
      <c r="BL2492">
        <v>77.759926090660954</v>
      </c>
      <c r="BM2492">
        <f ca="1"/>
        <v>76.250510232581092</v>
      </c>
      <c r="BN2492">
        <v>79.999188903150895</v>
      </c>
    </row>
    <row r="2493" spans="1:66" x14ac:dyDescent="0.25">
      <c r="A2493">
        <v>58.9</v>
      </c>
      <c r="B2493" t="b">
        <v>1</v>
      </c>
      <c r="BE2493">
        <v>0.84989754098360659</v>
      </c>
      <c r="BF2493">
        <v>78.3</v>
      </c>
      <c r="BG2493">
        <v>79.091601751060395</v>
      </c>
      <c r="BH2493">
        <v>79.79006482719717</v>
      </c>
      <c r="BI2493">
        <v>131.28073272144493</v>
      </c>
      <c r="BJ2493">
        <v>78.550422683623268</v>
      </c>
      <c r="BK2493">
        <v>79.51841117952435</v>
      </c>
      <c r="BL2493">
        <v>77.772751505258256</v>
      </c>
      <c r="BM2493">
        <f ca="1"/>
        <v>76.260838600611962</v>
      </c>
      <c r="BN2493">
        <v>80.010279423301611</v>
      </c>
    </row>
    <row r="2494" spans="1:66" x14ac:dyDescent="0.25">
      <c r="A2494">
        <v>58.4</v>
      </c>
      <c r="B2494" t="b">
        <v>1</v>
      </c>
      <c r="BE2494">
        <v>0.85023907103825136</v>
      </c>
      <c r="BF2494">
        <v>78.3</v>
      </c>
      <c r="BG2494">
        <v>79.105556516256485</v>
      </c>
      <c r="BH2494">
        <v>79.807259823022306</v>
      </c>
      <c r="BI2494">
        <v>131.43842056114229</v>
      </c>
      <c r="BJ2494">
        <v>78.560774200858674</v>
      </c>
      <c r="BK2494">
        <v>79.53438076913794</v>
      </c>
      <c r="BL2494">
        <v>77.785591519089536</v>
      </c>
      <c r="BM2494">
        <f ca="1"/>
        <v>76.271178453765586</v>
      </c>
      <c r="BN2494">
        <v>80.021378666122416</v>
      </c>
    </row>
    <row r="2495" spans="1:66" x14ac:dyDescent="0.25">
      <c r="A2495">
        <v>57.6</v>
      </c>
      <c r="B2495" t="b">
        <v>1</v>
      </c>
      <c r="BE2495">
        <v>0.85058060109289613</v>
      </c>
      <c r="BF2495">
        <v>78.3</v>
      </c>
      <c r="BG2495">
        <v>79.119532526797684</v>
      </c>
      <c r="BH2495">
        <v>79.824484711301096</v>
      </c>
      <c r="BI2495">
        <v>131.59646841905092</v>
      </c>
      <c r="BJ2495">
        <v>78.57113826418869</v>
      </c>
      <c r="BK2495">
        <v>79.550376789759596</v>
      </c>
      <c r="BL2495">
        <v>77.79844618212374</v>
      </c>
      <c r="BM2495">
        <f ca="1"/>
        <v>76.281529840463904</v>
      </c>
      <c r="BN2495">
        <v>80.032486667727085</v>
      </c>
    </row>
    <row r="2496" spans="1:66" x14ac:dyDescent="0.25">
      <c r="A2496">
        <v>56.5</v>
      </c>
      <c r="B2496" t="b">
        <v>1</v>
      </c>
      <c r="BE2496">
        <v>0.85092213114754101</v>
      </c>
      <c r="BF2496">
        <v>78.3</v>
      </c>
      <c r="BG2496">
        <v>79.133529877661402</v>
      </c>
      <c r="BH2496">
        <v>79.841739626881747</v>
      </c>
      <c r="BI2496">
        <v>131.75487794285362</v>
      </c>
      <c r="BJ2496">
        <v>78.581514930904007</v>
      </c>
      <c r="BK2496">
        <v>79.566399359883079</v>
      </c>
      <c r="BL2496">
        <v>77.811315544615496</v>
      </c>
      <c r="BM2496">
        <f ca="1"/>
        <v>76.291892809423231</v>
      </c>
      <c r="BN2496">
        <v>80.043603464434923</v>
      </c>
    </row>
    <row r="2497" spans="1:66" x14ac:dyDescent="0.25">
      <c r="A2497">
        <v>55</v>
      </c>
      <c r="B2497" t="b">
        <v>1</v>
      </c>
      <c r="BE2497">
        <v>0.85126366120218577</v>
      </c>
      <c r="BF2497">
        <v>78.400000000000006</v>
      </c>
      <c r="BG2497">
        <v>79.147548664445083</v>
      </c>
      <c r="BH2497">
        <v>79.859024705511899</v>
      </c>
      <c r="BI2497">
        <v>131.91365079157032</v>
      </c>
      <c r="BJ2497">
        <v>78.591904258658715</v>
      </c>
      <c r="BK2497">
        <v>79.582448598785646</v>
      </c>
      <c r="BL2497">
        <v>77.824199657107442</v>
      </c>
      <c r="BM2497">
        <f ca="1"/>
        <v>76.302267409656721</v>
      </c>
      <c r="BN2497">
        <v>80.054729092772476</v>
      </c>
    </row>
    <row r="2498" spans="1:66" x14ac:dyDescent="0.25">
      <c r="A2498">
        <v>53.6</v>
      </c>
      <c r="B2498" t="b">
        <v>1</v>
      </c>
      <c r="BE2498">
        <v>0.85160519125683065</v>
      </c>
      <c r="BF2498">
        <v>78.400000000000006</v>
      </c>
      <c r="BG2498">
        <v>79.161588983372155</v>
      </c>
      <c r="BH2498">
        <v>79.87634008384687</v>
      </c>
      <c r="BI2498">
        <v>132.0727886356627</v>
      </c>
      <c r="BJ2498">
        <v>78.602306305473576</v>
      </c>
      <c r="BK2498">
        <v>79.598524626535209</v>
      </c>
      <c r="BL2498">
        <v>77.837098570432531</v>
      </c>
      <c r="BM2498">
        <f ca="1"/>
        <v>76.312653690476949</v>
      </c>
      <c r="BN2498">
        <v>80.065863589475228</v>
      </c>
    </row>
    <row r="2499" spans="1:66" x14ac:dyDescent="0.25">
      <c r="A2499">
        <v>52.6</v>
      </c>
      <c r="B2499" t="b">
        <v>1</v>
      </c>
      <c r="BE2499">
        <v>0.85194672131147542</v>
      </c>
      <c r="BF2499">
        <v>78.400000000000006</v>
      </c>
      <c r="BG2499">
        <v>79.175650931297398</v>
      </c>
      <c r="BH2499">
        <v>79.893685899458006</v>
      </c>
      <c r="BI2499">
        <v>132.23229315713925</v>
      </c>
      <c r="BJ2499">
        <v>78.612721129739171</v>
      </c>
      <c r="BK2499">
        <v>79.614627563997331</v>
      </c>
      <c r="BL2499">
        <v>77.850012335716315</v>
      </c>
      <c r="BM2499">
        <f ca="1"/>
        <v>76.323051701498386</v>
      </c>
      <c r="BN2499">
        <v>80.077006991489327</v>
      </c>
    </row>
    <row r="2500" spans="1:66" x14ac:dyDescent="0.25">
      <c r="A2500">
        <v>51.4</v>
      </c>
      <c r="B2500" t="b">
        <v>1</v>
      </c>
      <c r="BE2500">
        <v>0.85228825136612019</v>
      </c>
      <c r="BF2500">
        <v>78.400000000000006</v>
      </c>
      <c r="BG2500">
        <v>79.189734605712601</v>
      </c>
      <c r="BH2500">
        <v>79.911062290840775</v>
      </c>
      <c r="BI2500">
        <v>132.39216604966222</v>
      </c>
      <c r="BJ2500">
        <v>78.62314879021929</v>
      </c>
      <c r="BK2500">
        <v>79.630757532842566</v>
      </c>
      <c r="BL2500">
        <v>77.862941004379422</v>
      </c>
      <c r="BM2500">
        <f ca="1"/>
        <v>76.333461492640069</v>
      </c>
      <c r="BN2500">
        <v>80.088159335973302</v>
      </c>
    </row>
    <row r="2501" spans="1:66" x14ac:dyDescent="0.25">
      <c r="A2501">
        <v>50</v>
      </c>
      <c r="B2501" t="b">
        <v>1</v>
      </c>
      <c r="BE2501">
        <v>0.85262978142076506</v>
      </c>
      <c r="BF2501">
        <v>78.400000000000006</v>
      </c>
      <c r="BG2501">
        <v>79.203840104752373</v>
      </c>
      <c r="BH2501">
        <v>79.928469397423058</v>
      </c>
      <c r="BI2501">
        <v>132.55240901865548</v>
      </c>
      <c r="BJ2501">
        <v>78.633589346054151</v>
      </c>
      <c r="BK2501">
        <v>79.646914655553587</v>
      </c>
      <c r="BL2501">
        <v>77.875884628139843</v>
      </c>
      <c r="BM2501">
        <f ca="1"/>
        <v>76.343883114128161</v>
      </c>
      <c r="BN2501">
        <v>80.09932066029981</v>
      </c>
    </row>
    <row r="2502" spans="1:66" x14ac:dyDescent="0.25">
      <c r="A2502">
        <v>47.8</v>
      </c>
      <c r="B2502" t="b">
        <v>1</v>
      </c>
      <c r="BE2502">
        <v>0.85297131147540983</v>
      </c>
      <c r="BF2502">
        <v>78.400000000000006</v>
      </c>
      <c r="BG2502">
        <v>79.217967527200003</v>
      </c>
      <c r="BH2502">
        <v>79.945907359574306</v>
      </c>
      <c r="BI2502">
        <v>132.7130237814134</v>
      </c>
      <c r="BJ2502">
        <v>78.644042856763775</v>
      </c>
      <c r="BK2502">
        <v>79.663099055432724</v>
      </c>
      <c r="BL2502">
        <v>77.888843259015388</v>
      </c>
      <c r="BM2502">
        <f ca="1"/>
        <v>76.35431661649865</v>
      </c>
      <c r="BN2502">
        <v>80.110491002057429</v>
      </c>
    </row>
    <row r="2503" spans="1:66" x14ac:dyDescent="0.25">
      <c r="A2503">
        <v>46</v>
      </c>
      <c r="B2503" t="b">
        <v>1</v>
      </c>
      <c r="BE2503">
        <v>0.8533128415300546</v>
      </c>
      <c r="BF2503">
        <v>78.5</v>
      </c>
      <c r="BG2503">
        <v>79.232116972492946</v>
      </c>
      <c r="BH2503">
        <v>79.963376318613214</v>
      </c>
      <c r="BI2503">
        <v>132.87401206721171</v>
      </c>
      <c r="BJ2503">
        <v>78.654509382251376</v>
      </c>
      <c r="BK2503">
        <v>79.679310856609249</v>
      </c>
      <c r="BL2503">
        <v>77.901816949326147</v>
      </c>
      <c r="BM2503">
        <f ca="1"/>
        <v>76.364762050599907</v>
      </c>
      <c r="BN2503">
        <v>80.121670399052434</v>
      </c>
    </row>
    <row r="2504" spans="1:66" x14ac:dyDescent="0.25">
      <c r="A2504">
        <v>45.6</v>
      </c>
      <c r="B2504" t="b">
        <v>1</v>
      </c>
      <c r="BE2504">
        <v>0.85365437158469948</v>
      </c>
      <c r="BF2504">
        <v>78.5</v>
      </c>
      <c r="BG2504">
        <v>79.246288540729253</v>
      </c>
      <c r="BH2504">
        <v>79.980876416817125</v>
      </c>
      <c r="BI2504">
        <v>133.03537561741896</v>
      </c>
      <c r="BJ2504">
        <v>78.664988982806832</v>
      </c>
      <c r="BK2504">
        <v>79.695550184047079</v>
      </c>
      <c r="BL2504">
        <v>77.914805751696903</v>
      </c>
      <c r="BM2504">
        <f ca="1"/>
        <v>76.375219467595556</v>
      </c>
      <c r="BN2504">
        <v>80.13285888931064</v>
      </c>
    </row>
    <row r="2505" spans="1:66" x14ac:dyDescent="0.25">
      <c r="A2505">
        <v>45.9</v>
      </c>
      <c r="B2505" t="b">
        <v>1</v>
      </c>
      <c r="BE2505">
        <v>0.85399590163934425</v>
      </c>
      <c r="BF2505">
        <v>78.5</v>
      </c>
      <c r="BG2505">
        <v>79.260482332673234</v>
      </c>
      <c r="BH2505">
        <v>79.998407797430815</v>
      </c>
      <c r="BI2505">
        <v>133.19711618560947</v>
      </c>
      <c r="BJ2505">
        <v>78.67548171911001</v>
      </c>
      <c r="BK2505">
        <v>79.711817163552212</v>
      </c>
      <c r="BL2505">
        <v>77.927809719059653</v>
      </c>
      <c r="BM2505">
        <f ca="1"/>
        <v>76.385688918967006</v>
      </c>
      <c r="BN2505">
        <v>80.144056511079171</v>
      </c>
    </row>
    <row r="2506" spans="1:66" x14ac:dyDescent="0.25">
      <c r="A2506">
        <v>46.4</v>
      </c>
      <c r="B2506" t="b">
        <v>1</v>
      </c>
      <c r="BE2506">
        <v>0.85433743169398912</v>
      </c>
      <c r="BF2506">
        <v>78.5</v>
      </c>
      <c r="BG2506">
        <v>79.274698449761587</v>
      </c>
      <c r="BH2506">
        <v>80.015970604674806</v>
      </c>
      <c r="BI2506">
        <v>133.35923553767793</v>
      </c>
      <c r="BJ2506">
        <v>78.685987652234431</v>
      </c>
      <c r="BK2506">
        <v>79.728111921780609</v>
      </c>
      <c r="BL2506">
        <v>77.940828904656115</v>
      </c>
      <c r="BM2506">
        <f ca="1"/>
        <v>76.396170456516373</v>
      </c>
      <c r="BN2506">
        <v>80.155263302828345</v>
      </c>
    </row>
    <row r="2507" spans="1:66" x14ac:dyDescent="0.25">
      <c r="A2507">
        <v>47.1</v>
      </c>
      <c r="B2507" t="b">
        <v>1</v>
      </c>
      <c r="BE2507">
        <v>0.85467896174863389</v>
      </c>
      <c r="BF2507">
        <v>78.5</v>
      </c>
      <c r="BG2507">
        <v>79.288936994109548</v>
      </c>
      <c r="BH2507">
        <v>80.033564983754985</v>
      </c>
      <c r="BI2507">
        <v>133.52173545195475</v>
      </c>
      <c r="BJ2507">
        <v>78.696506843650695</v>
      </c>
      <c r="BK2507">
        <v>79.744434586245916</v>
      </c>
      <c r="BL2507">
        <v>77.953863362040295</v>
      </c>
      <c r="BM2507">
        <f ca="1"/>
        <v>76.406664132369201</v>
      </c>
      <c r="BN2507">
        <v>80.166479303253567</v>
      </c>
    </row>
    <row r="2508" spans="1:66" x14ac:dyDescent="0.25">
      <c r="A2508">
        <v>48.4</v>
      </c>
      <c r="B2508" t="b">
        <v>1</v>
      </c>
      <c r="BE2508">
        <v>0.85502049180327866</v>
      </c>
      <c r="BF2508">
        <v>78.5</v>
      </c>
      <c r="BG2508">
        <v>79.303198068517077</v>
      </c>
      <c r="BH2508">
        <v>80.051191080871504</v>
      </c>
      <c r="BI2508">
        <v>133.68461771932343</v>
      </c>
      <c r="BJ2508">
        <v>78.707039355230123</v>
      </c>
      <c r="BK2508">
        <v>79.760785285327358</v>
      </c>
      <c r="BL2508">
        <v>77.966913145081008</v>
      </c>
      <c r="BM2508">
        <f ca="1"/>
        <v>76.417169998977286</v>
      </c>
      <c r="BN2508">
        <v>80.177704551277145</v>
      </c>
    </row>
    <row r="2509" spans="1:66" x14ac:dyDescent="0.25">
      <c r="A2509">
        <v>82.4</v>
      </c>
      <c r="B2509" t="b">
        <v>1</v>
      </c>
      <c r="BE2509">
        <v>0.85536202185792354</v>
      </c>
      <c r="BF2509">
        <v>78.5</v>
      </c>
      <c r="BG2509">
        <v>79.317481776475177</v>
      </c>
      <c r="BH2509">
        <v>80.068849043227971</v>
      </c>
      <c r="BI2509">
        <v>133.84788414333886</v>
      </c>
      <c r="BJ2509">
        <v>78.717585249248387</v>
      </c>
      <c r="BK2509">
        <v>79.777164148277691</v>
      </c>
      <c r="BL2509">
        <v>77.979978307964544</v>
      </c>
      <c r="BM2509">
        <f ca="1"/>
        <v>76.427688109121533</v>
      </c>
      <c r="BN2509">
        <v>80.188939086050269</v>
      </c>
    </row>
    <row r="2510" spans="1:66" x14ac:dyDescent="0.25">
      <c r="A2510">
        <v>82.3</v>
      </c>
      <c r="B2510" t="b">
        <v>1</v>
      </c>
      <c r="BE2510">
        <v>0.85570355191256831</v>
      </c>
      <c r="BF2510">
        <v>78.5</v>
      </c>
      <c r="BG2510">
        <v>79.331788222172094</v>
      </c>
      <c r="BH2510">
        <v>80.086539019040771</v>
      </c>
      <c r="BI2510">
        <v>134.01153654034695</v>
      </c>
      <c r="BJ2510">
        <v>78.728144588389057</v>
      </c>
      <c r="BK2510">
        <v>79.793571305231339</v>
      </c>
      <c r="BL2510">
        <v>77.993058905197216</v>
      </c>
      <c r="BM2510">
        <f ca="1"/>
        <v>76.438218515914826</v>
      </c>
      <c r="BN2510">
        <v>80.200182946954911</v>
      </c>
    </row>
    <row r="2511" spans="1:66" x14ac:dyDescent="0.25">
      <c r="A2511">
        <v>81.900000000000006</v>
      </c>
      <c r="B2511" t="b">
        <v>1</v>
      </c>
      <c r="BE2511">
        <v>0.85604508196721307</v>
      </c>
      <c r="BF2511">
        <v>78.599999999999994</v>
      </c>
      <c r="BG2511">
        <v>79.346117510499894</v>
      </c>
      <c r="BH2511">
        <v>80.104261157548436</v>
      </c>
      <c r="BI2511">
        <v>134.17557673960619</v>
      </c>
      <c r="BJ2511">
        <v>78.738717435747489</v>
      </c>
      <c r="BK2511">
        <v>79.810006887212523</v>
      </c>
      <c r="BL2511">
        <v>78.006154991608085</v>
      </c>
      <c r="BM2511">
        <f ca="1"/>
        <v>76.448761272804987</v>
      </c>
      <c r="BN2511">
        <v>80.211436173605762</v>
      </c>
    </row>
    <row r="2512" spans="1:66" x14ac:dyDescent="0.25">
      <c r="A2512">
        <v>81.7</v>
      </c>
      <c r="B2512" t="b">
        <v>1</v>
      </c>
      <c r="BE2512">
        <v>0.85638661202185795</v>
      </c>
      <c r="BF2512">
        <v>78.599999999999994</v>
      </c>
      <c r="BG2512">
        <v>79.36046974706089</v>
      </c>
      <c r="BH2512">
        <v>80.122015609021432</v>
      </c>
      <c r="BI2512">
        <v>134.3400065834102</v>
      </c>
      <c r="BJ2512">
        <v>78.749303854834437</v>
      </c>
      <c r="BK2512">
        <v>79.826471026143551</v>
      </c>
      <c r="BL2512">
        <v>78.01926662235158</v>
      </c>
      <c r="BM2512">
        <f ca="1"/>
        <v>76.459316433577655</v>
      </c>
      <c r="BN2512">
        <v>80.222698805852247</v>
      </c>
    </row>
    <row r="2513" spans="1:66" x14ac:dyDescent="0.25">
      <c r="A2513">
        <v>81.7</v>
      </c>
      <c r="B2513" t="b">
        <v>1</v>
      </c>
      <c r="BE2513">
        <v>0.85672814207650272</v>
      </c>
      <c r="BF2513">
        <v>78.599999999999994</v>
      </c>
      <c r="BG2513">
        <v>79.374845038174172</v>
      </c>
      <c r="BH2513">
        <v>80.139802524771625</v>
      </c>
      <c r="BI2513">
        <v>134.50482792721172</v>
      </c>
      <c r="BJ2513">
        <v>78.759903909579904</v>
      </c>
      <c r="BK2513">
        <v>79.842963854853139</v>
      </c>
      <c r="BL2513">
        <v>78.032393852910261</v>
      </c>
      <c r="BM2513">
        <f ca="1"/>
        <v>76.469884052359347</v>
      </c>
      <c r="BN2513">
        <v>80.233970883780444</v>
      </c>
    </row>
    <row r="2514" spans="1:66" x14ac:dyDescent="0.25">
      <c r="A2514">
        <v>81.5</v>
      </c>
      <c r="B2514" t="b">
        <v>1</v>
      </c>
      <c r="BE2514">
        <v>0.85706967213114749</v>
      </c>
      <c r="BF2514">
        <v>78.599999999999994</v>
      </c>
      <c r="BG2514">
        <v>79.389243490882293</v>
      </c>
      <c r="BH2514">
        <v>80.157622057162115</v>
      </c>
      <c r="BI2514">
        <v>134.67004263974854</v>
      </c>
      <c r="BJ2514">
        <v>78.770517664336921</v>
      </c>
      <c r="BK2514">
        <v>79.859485507084869</v>
      </c>
      <c r="BL2514">
        <v>78.045536739097486</v>
      </c>
      <c r="BM2514">
        <f ca="1"/>
        <v>76.480464183620384</v>
      </c>
      <c r="BN2514">
        <v>80.24525244771516</v>
      </c>
    </row>
    <row r="2515" spans="1:66" x14ac:dyDescent="0.25">
      <c r="A2515">
        <v>81.400000000000006</v>
      </c>
      <c r="B2515" t="b">
        <v>1</v>
      </c>
      <c r="BE2515">
        <v>0.85741120218579236</v>
      </c>
      <c r="BF2515">
        <v>78.599999999999994</v>
      </c>
      <c r="BG2515">
        <v>79.403665212957989</v>
      </c>
      <c r="BH2515">
        <v>80.175474359616956</v>
      </c>
      <c r="BI2515">
        <v>134.83565260317044</v>
      </c>
      <c r="BJ2515">
        <v>78.781145183885513</v>
      </c>
      <c r="BK2515">
        <v>79.876036117505834</v>
      </c>
      <c r="BL2515">
        <v>78.0586953370603</v>
      </c>
      <c r="BM2515">
        <f ca="1"/>
        <v>76.491056882178057</v>
      </c>
      <c r="BN2515">
        <v>80.256543538221962</v>
      </c>
    </row>
    <row r="2516" spans="1:66" x14ac:dyDescent="0.25">
      <c r="A2516">
        <v>81.099999999999994</v>
      </c>
      <c r="B2516" t="b">
        <v>1</v>
      </c>
      <c r="BE2516">
        <v>0.85775273224043713</v>
      </c>
      <c r="BF2516">
        <v>78.599999999999994</v>
      </c>
      <c r="BG2516">
        <v>79.418110312910912</v>
      </c>
      <c r="BH2516">
        <v>80.19335958663153</v>
      </c>
      <c r="BI2516">
        <v>135.00165971316775</v>
      </c>
      <c r="BJ2516">
        <v>78.791786533436508</v>
      </c>
      <c r="BK2516">
        <v>79.892615821715125</v>
      </c>
      <c r="BL2516">
        <v>78.071869703282104</v>
      </c>
      <c r="BM2516">
        <f ca="1"/>
        <v>76.501662203199601</v>
      </c>
      <c r="BN2516">
        <v>80.267844196109181</v>
      </c>
    </row>
    <row r="2517" spans="1:66" x14ac:dyDescent="0.25">
      <c r="A2517">
        <v>89</v>
      </c>
      <c r="B2517" t="b">
        <v>1</v>
      </c>
      <c r="BE2517">
        <v>0.85809426229508201</v>
      </c>
      <c r="BF2517">
        <v>78.7</v>
      </c>
      <c r="BG2517">
        <v>79.432578899994624</v>
      </c>
      <c r="BH2517">
        <v>80.211277893782253</v>
      </c>
      <c r="BI2517">
        <v>135.16806587910185</v>
      </c>
      <c r="BJ2517">
        <v>78.802441778635625</v>
      </c>
      <c r="BK2517">
        <v>79.909224756252783</v>
      </c>
      <c r="BL2517">
        <v>78.085059894585555</v>
      </c>
      <c r="BM2517">
        <f ca="1"/>
        <v>76.512280202205332</v>
      </c>
      <c r="BN2517">
        <v>80.279154462430057</v>
      </c>
    </row>
    <row r="2518" spans="1:66" x14ac:dyDescent="0.25">
      <c r="A2518">
        <v>88</v>
      </c>
      <c r="B2518" t="b">
        <v>1</v>
      </c>
      <c r="BE2518">
        <v>0.85843579234972678</v>
      </c>
      <c r="BF2518">
        <v>78.7</v>
      </c>
      <c r="BG2518">
        <v>79.44707108421342</v>
      </c>
      <c r="BH2518">
        <v>80.229229437737033</v>
      </c>
      <c r="BI2518">
        <v>135.33487302413656</v>
      </c>
      <c r="BJ2518">
        <v>78.81311098556742</v>
      </c>
      <c r="BK2518">
        <v>79.925863058608527</v>
      </c>
      <c r="BL2518">
        <v>78.098265968135394</v>
      </c>
      <c r="BM2518">
        <f ca="1"/>
        <v>76.522910935071863</v>
      </c>
      <c r="BN2518">
        <v>80.290474378484788</v>
      </c>
    </row>
    <row r="2519" spans="1:66" x14ac:dyDescent="0.25">
      <c r="A2519">
        <v>85</v>
      </c>
      <c r="B2519" t="b">
        <v>1</v>
      </c>
      <c r="BE2519">
        <v>0.85877732240437155</v>
      </c>
      <c r="BF2519">
        <v>78.7</v>
      </c>
      <c r="BG2519">
        <v>79.4615869763295</v>
      </c>
      <c r="BH2519">
        <v>80.247214376265745</v>
      </c>
      <c r="BI2519">
        <v>135.50208308537185</v>
      </c>
      <c r="BJ2519">
        <v>78.823794220759353</v>
      </c>
      <c r="BK2519">
        <v>79.942530867230801</v>
      </c>
      <c r="BL2519">
        <v>78.1114879814414</v>
      </c>
      <c r="BM2519">
        <f ca="1"/>
        <v>76.533554458035226</v>
      </c>
      <c r="BN2519">
        <v>80.301803985822716</v>
      </c>
    </row>
    <row r="2520" spans="1:66" x14ac:dyDescent="0.25">
      <c r="A2520">
        <v>83</v>
      </c>
      <c r="B2520" t="b">
        <v>1</v>
      </c>
      <c r="BE2520">
        <v>0.85911885245901642</v>
      </c>
      <c r="BF2520">
        <v>78.7</v>
      </c>
      <c r="BG2520">
        <v>79.476126687869993</v>
      </c>
      <c r="BH2520">
        <v>80.265232868250479</v>
      </c>
      <c r="BI2520">
        <v>135.66969801397869</v>
      </c>
      <c r="BJ2520">
        <v>78.834491551185906</v>
      </c>
      <c r="BK2520">
        <v>79.959228321535775</v>
      </c>
      <c r="BL2520">
        <v>78.124725992361206</v>
      </c>
      <c r="BM2520">
        <f ca="1"/>
        <v>76.54421082769413</v>
      </c>
      <c r="BN2520">
        <v>80.313143326244415</v>
      </c>
    </row>
    <row r="2521" spans="1:66" x14ac:dyDescent="0.25">
      <c r="A2521">
        <v>82</v>
      </c>
      <c r="B2521" t="b">
        <v>1</v>
      </c>
      <c r="BE2521">
        <v>0.85946038251366119</v>
      </c>
      <c r="BF2521">
        <v>78.7</v>
      </c>
      <c r="BG2521">
        <v>79.490690331134189</v>
      </c>
      <c r="BH2521">
        <v>80.283285073696263</v>
      </c>
      <c r="BI2521">
        <v>135.83771977533544</v>
      </c>
      <c r="BJ2521">
        <v>78.845203044272736</v>
      </c>
      <c r="BK2521">
        <v>79.975955561916578</v>
      </c>
      <c r="BL2521">
        <v>78.137980059103356</v>
      </c>
      <c r="BM2521">
        <f ca="1"/>
        <v>76.554880101013225</v>
      </c>
      <c r="BN2521">
        <v>80.324492441803898</v>
      </c>
    </row>
    <row r="2522" spans="1:66" x14ac:dyDescent="0.25">
      <c r="A2522">
        <v>79.900000000000006</v>
      </c>
      <c r="B2522" t="b">
        <v>1</v>
      </c>
      <c r="BE2522">
        <v>0.85980191256830596</v>
      </c>
      <c r="BF2522">
        <v>78.7</v>
      </c>
      <c r="BG2522">
        <v>79.505278019200901</v>
      </c>
      <c r="BH2522">
        <v>80.301371153741769</v>
      </c>
      <c r="BI2522">
        <v>136.00615034916649</v>
      </c>
      <c r="BJ2522">
        <v>78.85592876790092</v>
      </c>
      <c r="BK2522">
        <v>79.992712729752625</v>
      </c>
      <c r="BL2522">
        <v>78.151250240230212</v>
      </c>
      <c r="BM2522">
        <f ca="1"/>
        <v>76.565562335326391</v>
      </c>
      <c r="BN2522">
        <v>80.335851374810801</v>
      </c>
    </row>
    <row r="2523" spans="1:66" x14ac:dyDescent="0.25">
      <c r="A2523">
        <v>79.8</v>
      </c>
      <c r="B2523" t="b">
        <v>1</v>
      </c>
      <c r="BE2523">
        <v>0.86014344262295084</v>
      </c>
      <c r="BF2523">
        <v>78.7</v>
      </c>
      <c r="BG2523">
        <v>79.51988986593571</v>
      </c>
      <c r="BH2523">
        <v>80.319491270670369</v>
      </c>
      <c r="BI2523">
        <v>136.17499172968201</v>
      </c>
      <c r="BJ2523">
        <v>78.866668790411111</v>
      </c>
      <c r="BK2523">
        <v>80.009499967418947</v>
      </c>
      <c r="BL2523">
        <v>78.16453659466103</v>
      </c>
      <c r="BM2523">
        <f ca="1"/>
        <v>76.576257588340027</v>
      </c>
      <c r="BN2523">
        <v>80.347220167832646</v>
      </c>
    </row>
    <row r="2524" spans="1:66" x14ac:dyDescent="0.25">
      <c r="A2524">
        <v>79.599999999999994</v>
      </c>
      <c r="B2524" t="b">
        <v>1</v>
      </c>
      <c r="BE2524">
        <v>0.86048497267759561</v>
      </c>
      <c r="BF2524">
        <v>78.7</v>
      </c>
      <c r="BG2524">
        <v>79.534525985998599</v>
      </c>
      <c r="BH2524">
        <v>80.337645587920733</v>
      </c>
      <c r="BI2524">
        <v>136.34424592571958</v>
      </c>
      <c r="BJ2524">
        <v>78.877423180607977</v>
      </c>
      <c r="BK2524">
        <v>80.026317418295704</v>
      </c>
      <c r="BL2524">
        <v>78.177839181674983</v>
      </c>
      <c r="BM2524">
        <f ca="1"/>
        <v>76.586965918136556</v>
      </c>
      <c r="BN2524">
        <v>80.358598863696983</v>
      </c>
    </row>
    <row r="2525" spans="1:66" x14ac:dyDescent="0.25">
      <c r="A2525">
        <v>83.4</v>
      </c>
      <c r="B2525" t="b">
        <v>1</v>
      </c>
      <c r="BE2525">
        <v>0.86082650273224048</v>
      </c>
      <c r="BF2525">
        <v>78.7</v>
      </c>
      <c r="BG2525">
        <v>79.549186494851355</v>
      </c>
      <c r="BH2525">
        <v>80.355834270098484</v>
      </c>
      <c r="BI2525">
        <v>136.5139149608878</v>
      </c>
      <c r="BJ2525">
        <v>78.888192007764459</v>
      </c>
      <c r="BK2525">
        <v>80.043165226777944</v>
      </c>
      <c r="BL2525">
        <v>78.191158060914262</v>
      </c>
      <c r="BM2525">
        <f ca="1"/>
        <v>76.597687383177728</v>
      </c>
      <c r="BN2525">
        <v>80.36998750549381</v>
      </c>
    </row>
    <row r="2526" spans="1:66" x14ac:dyDescent="0.25">
      <c r="A2526">
        <v>83.2</v>
      </c>
      <c r="B2526" t="b">
        <v>1</v>
      </c>
      <c r="BE2526">
        <v>0.86116803278688525</v>
      </c>
      <c r="BF2526">
        <v>78.7</v>
      </c>
      <c r="BG2526">
        <v>79.563871508765303</v>
      </c>
      <c r="BH2526">
        <v>80.374057482986913</v>
      </c>
      <c r="BI2526">
        <v>136.6840008737112</v>
      </c>
      <c r="BJ2526">
        <v>78.898975341626198</v>
      </c>
      <c r="BK2526">
        <v>80.060043538285186</v>
      </c>
      <c r="BL2526">
        <v>78.204493292387156</v>
      </c>
      <c r="BM2526">
        <f ca="1"/>
        <v>76.60842204230805</v>
      </c>
      <c r="BN2526">
        <v>80.381386136577689</v>
      </c>
    </row>
    <row r="2527" spans="1:66" x14ac:dyDescent="0.25">
      <c r="A2527">
        <v>83</v>
      </c>
      <c r="B2527" t="b">
        <v>1</v>
      </c>
      <c r="BE2527">
        <v>0.86150956284153002</v>
      </c>
      <c r="BF2527">
        <v>78.7</v>
      </c>
      <c r="BG2527">
        <v>79.578581144829073</v>
      </c>
      <c r="BH2527">
        <v>80.392315393558917</v>
      </c>
      <c r="BI2527">
        <v>136.85450571777741</v>
      </c>
      <c r="BJ2527">
        <v>78.909773252416016</v>
      </c>
      <c r="BK2527">
        <v>80.076952499271357</v>
      </c>
      <c r="BL2527">
        <v>78.217844936471266</v>
      </c>
      <c r="BM2527">
        <f ca="1"/>
        <v>76.619169954758405</v>
      </c>
      <c r="BN2527">
        <v>80.392794800570272</v>
      </c>
    </row>
    <row r="2528" spans="1:66" x14ac:dyDescent="0.25">
      <c r="A2528">
        <v>82.7</v>
      </c>
      <c r="B2528" t="b">
        <v>1</v>
      </c>
      <c r="BE2528">
        <v>0.8618510928961749</v>
      </c>
      <c r="BF2528">
        <v>78.7</v>
      </c>
      <c r="BG2528">
        <v>79.593315520956324</v>
      </c>
      <c r="BH2528">
        <v>80.410608169988279</v>
      </c>
      <c r="BI2528">
        <v>137.02543156188591</v>
      </c>
      <c r="BJ2528">
        <v>78.920585810838475</v>
      </c>
      <c r="BK2528">
        <v>80.093892257234856</v>
      </c>
      <c r="BL2528">
        <v>78.231213053916662</v>
      </c>
      <c r="BM2528">
        <f ca="1"/>
        <v>76.629931180149498</v>
      </c>
      <c r="BN2528">
        <v>80.404213541362452</v>
      </c>
    </row>
    <row r="2529" spans="1:66" x14ac:dyDescent="0.25">
      <c r="A2529">
        <v>82.6</v>
      </c>
      <c r="B2529" t="b">
        <v>1</v>
      </c>
      <c r="BE2529">
        <v>0.86219262295081966</v>
      </c>
      <c r="BF2529">
        <v>78.7</v>
      </c>
      <c r="BG2529">
        <v>79.608074755893796</v>
      </c>
      <c r="BH2529">
        <v>80.428935981661084</v>
      </c>
      <c r="BI2529">
        <v>137.19678049019842</v>
      </c>
      <c r="BJ2529">
        <v>78.931413088084312</v>
      </c>
      <c r="BK2529">
        <v>80.110862960728497</v>
      </c>
      <c r="BL2529">
        <v>78.244597705849102</v>
      </c>
      <c r="BM2529">
        <f ca="1"/>
        <v>76.640705778495416</v>
      </c>
      <c r="BN2529">
        <v>80.415642403116891</v>
      </c>
    </row>
    <row r="2530" spans="1:66" x14ac:dyDescent="0.25">
      <c r="A2530">
        <v>82.3</v>
      </c>
      <c r="B2530" t="b">
        <v>1</v>
      </c>
      <c r="BE2530">
        <v>0.86253415300546443</v>
      </c>
      <c r="BF2530">
        <v>78.7</v>
      </c>
      <c r="BG2530">
        <v>79.622858969229242</v>
      </c>
      <c r="BH2530">
        <v>80.44729899918822</v>
      </c>
      <c r="BI2530">
        <v>137.36855460239164</v>
      </c>
      <c r="BJ2530">
        <v>78.942255155835184</v>
      </c>
      <c r="BK2530">
        <v>80.127864759369899</v>
      </c>
      <c r="BL2530">
        <v>78.257998953773296</v>
      </c>
      <c r="BM2530">
        <f ca="1"/>
        <v>76.651493810207327</v>
      </c>
      <c r="BN2530">
        <v>80.427081430270363</v>
      </c>
    </row>
    <row r="2531" spans="1:66" x14ac:dyDescent="0.25">
      <c r="A2531">
        <v>82.1</v>
      </c>
      <c r="B2531" t="b">
        <v>1</v>
      </c>
      <c r="BE2531">
        <v>0.86287568306010931</v>
      </c>
      <c r="BF2531">
        <v>78.7</v>
      </c>
      <c r="BG2531">
        <v>79.637668281399627</v>
      </c>
      <c r="BH2531">
        <v>80.465697394416694</v>
      </c>
      <c r="BI2531">
        <v>137.5407560138116</v>
      </c>
      <c r="BJ2531">
        <v>78.95311208626832</v>
      </c>
      <c r="BK2531">
        <v>80.144897803851734</v>
      </c>
      <c r="BL2531">
        <v>78.271416859576235</v>
      </c>
      <c r="BM2531">
        <f ca="1"/>
        <v>76.662295336097046</v>
      </c>
      <c r="BN2531">
        <v>80.438530667536114</v>
      </c>
    </row>
    <row r="2532" spans="1:66" x14ac:dyDescent="0.25">
      <c r="A2532">
        <v>82</v>
      </c>
      <c r="B2532" t="b">
        <v>1</v>
      </c>
      <c r="BE2532">
        <v>0.86321721311475408</v>
      </c>
      <c r="BF2532">
        <v>78.7</v>
      </c>
      <c r="BG2532">
        <v>79.652502813699243</v>
      </c>
      <c r="BH2532">
        <v>80.48413134044219</v>
      </c>
      <c r="BI2532">
        <v>137.71338685562972</v>
      </c>
      <c r="BJ2532">
        <v>78.963983952061184</v>
      </c>
      <c r="BK2532">
        <v>80.161962245952253</v>
      </c>
      <c r="BL2532">
        <v>78.284851485530481</v>
      </c>
      <c r="BM2532">
        <f ca="1"/>
        <v>76.673110417380784</v>
      </c>
      <c r="BN2532">
        <v>80.449990159906449</v>
      </c>
    </row>
    <row r="2533" spans="1:66" x14ac:dyDescent="0.25">
      <c r="A2533">
        <v>81.7</v>
      </c>
      <c r="B2533" t="b">
        <v>1</v>
      </c>
      <c r="BE2533">
        <v>0.86355874316939896</v>
      </c>
      <c r="BF2533">
        <v>78.8</v>
      </c>
      <c r="BG2533">
        <v>79.667362688288179</v>
      </c>
      <c r="BH2533">
        <v>80.502601011621039</v>
      </c>
      <c r="BI2533">
        <v>137.88644927500144</v>
      </c>
      <c r="BJ2533">
        <v>78.974870826396426</v>
      </c>
      <c r="BK2533">
        <v>80.179058238545863</v>
      </c>
      <c r="BL2533">
        <v>78.298302894297549</v>
      </c>
      <c r="BM2533">
        <f ca="1"/>
        <v>76.683939115682918</v>
      </c>
      <c r="BN2533">
        <v>80.461459952655119</v>
      </c>
    </row>
    <row r="2534" spans="1:66" x14ac:dyDescent="0.25">
      <c r="A2534">
        <v>81.5</v>
      </c>
      <c r="B2534" t="b">
        <v>1</v>
      </c>
      <c r="BE2534">
        <v>0.86390027322404372</v>
      </c>
      <c r="BF2534">
        <v>78.8</v>
      </c>
      <c r="BG2534">
        <v>79.682248028200561</v>
      </c>
      <c r="BH2534">
        <v>80.52110658358292</v>
      </c>
      <c r="BI2534">
        <v>138.05994543522607</v>
      </c>
      <c r="BJ2534">
        <v>78.985772782966492</v>
      </c>
      <c r="BK2534">
        <v>80.196185935613954</v>
      </c>
      <c r="BL2534">
        <v>78.311771148931328</v>
      </c>
      <c r="BM2534">
        <f ca="1"/>
        <v>76.694781493039713</v>
      </c>
      <c r="BN2534">
        <v>80.472940091339865</v>
      </c>
    </row>
    <row r="2535" spans="1:66" x14ac:dyDescent="0.25">
      <c r="A2535">
        <v>81.099999999999994</v>
      </c>
      <c r="B2535" t="b">
        <v>1</v>
      </c>
      <c r="BE2535">
        <v>0.86424180327868849</v>
      </c>
      <c r="BF2535">
        <v>78.8</v>
      </c>
      <c r="BG2535">
        <v>79.697158957353281</v>
      </c>
      <c r="BH2535">
        <v>80.539648233243184</v>
      </c>
      <c r="BI2535">
        <v>138.23387751590931</v>
      </c>
      <c r="BJ2535">
        <v>78.996689895978818</v>
      </c>
      <c r="BK2535">
        <v>80.213345492255641</v>
      </c>
      <c r="BL2535">
        <v>78.325256312881564</v>
      </c>
      <c r="BM2535">
        <f ca="1"/>
        <v>76.705637611903271</v>
      </c>
      <c r="BN2535">
        <v>80.484430621804975</v>
      </c>
    </row>
    <row r="2536" spans="1:66" x14ac:dyDescent="0.25">
      <c r="A2536">
        <v>81</v>
      </c>
      <c r="B2536" t="b">
        <v>1</v>
      </c>
      <c r="BE2536">
        <v>0.86458333333333337</v>
      </c>
      <c r="BF2536">
        <v>78.8</v>
      </c>
      <c r="BG2536">
        <v>79.712095600554449</v>
      </c>
      <c r="BH2536">
        <v>80.558226138815783</v>
      </c>
      <c r="BI2536">
        <v>138.40824771312759</v>
      </c>
      <c r="BJ2536">
        <v>79.007622240160515</v>
      </c>
      <c r="BK2536">
        <v>80.230537064698922</v>
      </c>
      <c r="BL2536">
        <v>78.338758449997272</v>
      </c>
      <c r="BM2536">
        <f ca="1"/>
        <v>76.716507535145226</v>
      </c>
      <c r="BN2536">
        <v>80.495931590183829</v>
      </c>
    </row>
    <row r="2537" spans="1:66" x14ac:dyDescent="0.25">
      <c r="A2537">
        <v>85</v>
      </c>
      <c r="B2537" t="b">
        <v>1</v>
      </c>
      <c r="BE2537">
        <v>0.86492486338797814</v>
      </c>
      <c r="BF2537">
        <v>78.8</v>
      </c>
      <c r="BG2537">
        <v>79.727058083512233</v>
      </c>
      <c r="BH2537">
        <v>80.576840479826132</v>
      </c>
      <c r="BI2537">
        <v>138.58305823959407</v>
      </c>
      <c r="BJ2537">
        <v>79.018569890763601</v>
      </c>
      <c r="BK2537">
        <v>80.247760810311647</v>
      </c>
      <c r="BL2537">
        <v>78.352277624530288</v>
      </c>
      <c r="BM2537">
        <f ca="1"/>
        <v>76.727391326060868</v>
      </c>
      <c r="BN2537">
        <v>80.507443042901485</v>
      </c>
    </row>
    <row r="2538" spans="1:66" x14ac:dyDescent="0.25">
      <c r="A2538">
        <v>84</v>
      </c>
      <c r="B2538" t="b">
        <v>1</v>
      </c>
      <c r="BE2538">
        <v>0.86526639344262291</v>
      </c>
      <c r="BF2538">
        <v>78.8</v>
      </c>
      <c r="BG2538">
        <v>79.742046532843673</v>
      </c>
      <c r="BH2538">
        <v>80.595491437123883</v>
      </c>
      <c r="BI2538">
        <v>138.75831132482753</v>
      </c>
      <c r="BJ2538">
        <v>79.029532923570031</v>
      </c>
      <c r="BK2538">
        <v>80.265016887613015</v>
      </c>
      <c r="BL2538">
        <v>78.365813901138893</v>
      </c>
      <c r="BM2538">
        <f ca="1"/>
        <v>76.738289048372977</v>
      </c>
      <c r="BN2538">
        <v>80.518965026677336</v>
      </c>
    </row>
    <row r="2539" spans="1:66" x14ac:dyDescent="0.25">
      <c r="A2539">
        <v>82</v>
      </c>
      <c r="B2539" t="b">
        <v>1</v>
      </c>
      <c r="BE2539">
        <v>0.86560792349726778</v>
      </c>
      <c r="BF2539">
        <v>78.8</v>
      </c>
      <c r="BG2539">
        <v>79.757061076083673</v>
      </c>
      <c r="BH2539">
        <v>80.6141791928966</v>
      </c>
      <c r="BI2539">
        <v>138.93400921532287</v>
      </c>
      <c r="BJ2539">
        <v>79.040511414896827</v>
      </c>
      <c r="BK2539">
        <v>80.282305456284789</v>
      </c>
      <c r="BL2539">
        <v>78.379367344891349</v>
      </c>
      <c r="BM2539">
        <f ca="1"/>
        <v>76.749200766235944</v>
      </c>
      <c r="BN2539">
        <v>80.53049758852778</v>
      </c>
    </row>
    <row r="2540" spans="1:66" x14ac:dyDescent="0.25">
      <c r="A2540">
        <v>79.7</v>
      </c>
      <c r="B2540" t="b">
        <v>1</v>
      </c>
      <c r="BE2540">
        <v>0.86594945355191255</v>
      </c>
      <c r="BF2540">
        <v>78.8</v>
      </c>
      <c r="BG2540">
        <v>79.772101841693967</v>
      </c>
      <c r="BH2540">
        <v>80.632903930682801</v>
      </c>
      <c r="BI2540">
        <v>139.11015417472362</v>
      </c>
      <c r="BJ2540">
        <v>79.051505441601279</v>
      </c>
      <c r="BK2540">
        <v>80.299626677182971</v>
      </c>
      <c r="BL2540">
        <v>78.392938021269586</v>
      </c>
      <c r="BM2540">
        <f ca="1"/>
        <v>76.760126544239725</v>
      </c>
      <c r="BN2540">
        <v>80.542040775768896</v>
      </c>
    </row>
    <row r="2541" spans="1:66" x14ac:dyDescent="0.25">
      <c r="A2541">
        <v>64.5</v>
      </c>
      <c r="B2541" t="b">
        <v>1</v>
      </c>
      <c r="BE2541">
        <v>0.86629098360655743</v>
      </c>
      <c r="BF2541">
        <v>78.8</v>
      </c>
      <c r="BG2541">
        <v>79.787168959072446</v>
      </c>
      <c r="BH2541">
        <v>80.6516658353857</v>
      </c>
      <c r="BI2541">
        <v>139.2867484839974</v>
      </c>
      <c r="BJ2541">
        <v>79.062515081086318</v>
      </c>
      <c r="BK2541">
        <v>80.316980712349562</v>
      </c>
      <c r="BL2541">
        <v>78.406525996172888</v>
      </c>
      <c r="BM2541">
        <f ca="1"/>
        <v>76.771066447414043</v>
      </c>
      <c r="BN2541">
        <v>80.55359463601917</v>
      </c>
    </row>
    <row r="2542" spans="1:66" x14ac:dyDescent="0.25">
      <c r="A2542">
        <v>64.400000000000006</v>
      </c>
      <c r="B2542" t="b">
        <v>1</v>
      </c>
      <c r="BE2542">
        <v>0.8666325136612022</v>
      </c>
      <c r="BF2542">
        <v>78.8</v>
      </c>
      <c r="BG2542">
        <v>79.80226255856229</v>
      </c>
      <c r="BH2542">
        <v>80.670465093286623</v>
      </c>
      <c r="BI2542">
        <v>139.46379444161272</v>
      </c>
      <c r="BJ2542">
        <v>79.073540411305714</v>
      </c>
      <c r="BK2542">
        <v>80.334367725024265</v>
      </c>
      <c r="BL2542">
        <v>78.420131335921582</v>
      </c>
      <c r="BM2542">
        <f ca="1"/>
        <v>76.782020541232555</v>
      </c>
      <c r="BN2542">
        <v>80.565159217202165</v>
      </c>
    </row>
    <row r="2543" spans="1:66" x14ac:dyDescent="0.25">
      <c r="A2543">
        <v>63.6</v>
      </c>
      <c r="B2543" t="b">
        <v>1</v>
      </c>
      <c r="BE2543">
        <v>0.86697404371584696</v>
      </c>
      <c r="BF2543">
        <v>78.8</v>
      </c>
      <c r="BG2543">
        <v>79.817382771461553</v>
      </c>
      <c r="BH2543">
        <v>80.689301892059518</v>
      </c>
      <c r="BI2543">
        <v>139.64129436371869</v>
      </c>
      <c r="BJ2543">
        <v>79.084581510769667</v>
      </c>
      <c r="BK2543">
        <v>80.351787879656641</v>
      </c>
      <c r="BL2543">
        <v>78.433754107260924</v>
      </c>
      <c r="BM2543">
        <f ca="1"/>
        <v>76.792988891617014</v>
      </c>
      <c r="BN2543">
        <v>80.576734567549465</v>
      </c>
    </row>
    <row r="2544" spans="1:66" x14ac:dyDescent="0.25">
      <c r="A2544">
        <v>62.8</v>
      </c>
      <c r="B2544" t="b">
        <v>1</v>
      </c>
      <c r="BE2544">
        <v>0.86731557377049184</v>
      </c>
      <c r="BF2544">
        <v>78.900000000000006</v>
      </c>
      <c r="BG2544">
        <v>79.832529730032519</v>
      </c>
      <c r="BH2544">
        <v>80.708176420784326</v>
      </c>
      <c r="BI2544">
        <v>139.81925058432694</v>
      </c>
      <c r="BJ2544">
        <v>79.095638458550098</v>
      </c>
      <c r="BK2544">
        <v>80.369241341918226</v>
      </c>
      <c r="BL2544">
        <v>78.447394377364787</v>
      </c>
      <c r="BM2544">
        <f ca="1"/>
        <v>76.803971564941591</v>
      </c>
      <c r="BN2544">
        <v>80.588320735603389</v>
      </c>
    </row>
    <row r="2545" spans="1:66" x14ac:dyDescent="0.25">
      <c r="A2545">
        <v>71.7</v>
      </c>
      <c r="B2545" t="b">
        <v>1</v>
      </c>
      <c r="BE2545">
        <v>0.86765710382513661</v>
      </c>
      <c r="BF2545">
        <v>78.900000000000006</v>
      </c>
      <c r="BG2545">
        <v>79.847703567511473</v>
      </c>
      <c r="BH2545">
        <v>80.727088869961563</v>
      </c>
      <c r="BI2545">
        <v>139.99766545549534</v>
      </c>
      <c r="BJ2545">
        <v>79.106711334286359</v>
      </c>
      <c r="BK2545">
        <v>80.38672827871477</v>
      </c>
      <c r="BL2545">
        <v>78.461052213839636</v>
      </c>
      <c r="BM2545">
        <f ca="1"/>
        <v>76.81496862803715</v>
      </c>
      <c r="BN2545">
        <v>80.599917770219832</v>
      </c>
    </row>
    <row r="2546" spans="1:66" x14ac:dyDescent="0.25">
      <c r="A2546">
        <v>73.7</v>
      </c>
      <c r="B2546" t="b">
        <v>1</v>
      </c>
      <c r="BE2546">
        <v>0.86799863387978138</v>
      </c>
      <c r="BF2546">
        <v>78.900000000000006</v>
      </c>
      <c r="BG2546">
        <v>79.862904418118404</v>
      </c>
      <c r="BH2546">
        <v>80.746039431526839</v>
      </c>
      <c r="BI2546">
        <v>140.17654134751504</v>
      </c>
      <c r="BJ2546">
        <v>79.117800218190695</v>
      </c>
      <c r="BK2546">
        <v>80.404248858198812</v>
      </c>
      <c r="BL2546">
        <v>78.474727684728336</v>
      </c>
      <c r="BM2546">
        <f ca="1"/>
        <v>76.825980148195654</v>
      </c>
      <c r="BN2546">
        <v>80.611525720571251</v>
      </c>
    </row>
    <row r="2547" spans="1:66" x14ac:dyDescent="0.25">
      <c r="A2547">
        <v>73.8</v>
      </c>
      <c r="B2547" t="b">
        <v>1</v>
      </c>
      <c r="BE2547">
        <v>0.86834016393442626</v>
      </c>
      <c r="BF2547">
        <v>78.900000000000006</v>
      </c>
      <c r="BG2547">
        <v>79.878132417066979</v>
      </c>
      <c r="BH2547">
        <v>80.765028298865374</v>
      </c>
      <c r="BI2547">
        <v>140.35588064909922</v>
      </c>
      <c r="BJ2547">
        <v>79.12890519105413</v>
      </c>
      <c r="BK2547">
        <v>80.421803249782258</v>
      </c>
      <c r="BL2547">
        <v>78.488420858514218</v>
      </c>
      <c r="BM2547">
        <f ca="1"/>
        <v>76.83700619317456</v>
      </c>
      <c r="BN2547">
        <v>80.623144636149405</v>
      </c>
    </row>
    <row r="2548" spans="1:66" x14ac:dyDescent="0.25">
      <c r="A2548">
        <v>73.8</v>
      </c>
      <c r="B2548" t="b">
        <v>1</v>
      </c>
      <c r="BE2548">
        <v>0.86868169398907102</v>
      </c>
      <c r="BF2548">
        <v>78.900000000000006</v>
      </c>
      <c r="BG2548">
        <v>79.893387700574422</v>
      </c>
      <c r="BH2548">
        <v>80.784055666826674</v>
      </c>
      <c r="BI2548">
        <v>140.53568576757417</v>
      </c>
      <c r="BJ2548">
        <v>79.140026334251985</v>
      </c>
      <c r="BK2548">
        <v>80.439391624149181</v>
      </c>
      <c r="BL2548">
        <v>78.502131804124986</v>
      </c>
      <c r="BM2548">
        <f ca="1"/>
        <v>76.848046831201302</v>
      </c>
      <c r="BN2548">
        <v>80.634774566768499</v>
      </c>
    </row>
    <row r="2549" spans="1:66" x14ac:dyDescent="0.25">
      <c r="A2549">
        <v>73.8</v>
      </c>
      <c r="B2549" t="b">
        <v>1</v>
      </c>
      <c r="BE2549">
        <v>0.86902322404371579</v>
      </c>
      <c r="BF2549">
        <v>78.900000000000006</v>
      </c>
      <c r="BG2549">
        <v>79.908670405871817</v>
      </c>
      <c r="BH2549">
        <v>80.803121731739679</v>
      </c>
      <c r="BI2549">
        <v>140.7159591290737</v>
      </c>
      <c r="BJ2549">
        <v>79.151163729749896</v>
      </c>
      <c r="BK2549">
        <v>80.457014153268744</v>
      </c>
      <c r="BL2549">
        <v>78.515860590936796</v>
      </c>
      <c r="BM2549">
        <f ca="1"/>
        <v>76.859102130977888</v>
      </c>
      <c r="BN2549">
        <v>80.646415562568052</v>
      </c>
    </row>
    <row r="2550" spans="1:66" x14ac:dyDescent="0.25">
      <c r="A2550">
        <v>73.7</v>
      </c>
      <c r="B2550" t="b">
        <v>1</v>
      </c>
      <c r="BE2550">
        <v>0.86936475409836067</v>
      </c>
      <c r="BF2550">
        <v>78.900000000000006</v>
      </c>
      <c r="BG2550">
        <v>79.923980671214295</v>
      </c>
      <c r="BH2550">
        <v>80.822226691428014</v>
      </c>
      <c r="BI2550">
        <v>140.89670317873532</v>
      </c>
      <c r="BJ2550">
        <v>79.16231746010962</v>
      </c>
      <c r="BK2550">
        <v>80.474671010408372</v>
      </c>
      <c r="BL2550">
        <v>78.529607288778408</v>
      </c>
      <c r="BM2550">
        <f ca="1"/>
        <v>76.870172161685375</v>
      </c>
      <c r="BN2550">
        <v>80.658067674015996</v>
      </c>
    </row>
    <row r="2551" spans="1:66" x14ac:dyDescent="0.25">
      <c r="A2551">
        <v>73.5</v>
      </c>
      <c r="B2551" t="b">
        <v>1</v>
      </c>
      <c r="BE2551">
        <v>0.86970628415300544</v>
      </c>
      <c r="BF2551">
        <v>78.900000000000006</v>
      </c>
      <c r="BG2551">
        <v>79.939318635891425</v>
      </c>
      <c r="BH2551">
        <v>80.84137074522512</v>
      </c>
      <c r="BI2551">
        <v>141.07792038089906</v>
      </c>
      <c r="BJ2551">
        <v>79.173487608495094</v>
      </c>
      <c r="BK2551">
        <v>80.492362370146992</v>
      </c>
      <c r="BL2551">
        <v>78.543371967935201</v>
      </c>
      <c r="BM2551">
        <f ca="1"/>
        <v>76.881256992988597</v>
      </c>
      <c r="BN2551">
        <v>80.669730951911589</v>
      </c>
    </row>
    <row r="2552" spans="1:66" x14ac:dyDescent="0.25">
      <c r="A2552">
        <v>73.2</v>
      </c>
      <c r="B2552" t="b">
        <v>1</v>
      </c>
      <c r="BE2552">
        <v>0.87004781420765032</v>
      </c>
      <c r="BF2552">
        <v>78.900000000000006</v>
      </c>
      <c r="BG2552">
        <v>79.954684440237827</v>
      </c>
      <c r="BH2552">
        <v>80.86055409399016</v>
      </c>
      <c r="BI2552">
        <v>141.25961321930944</v>
      </c>
      <c r="BJ2552">
        <v>79.184674258678385</v>
      </c>
      <c r="BK2552">
        <v>80.51008840838854</v>
      </c>
      <c r="BL2552">
        <v>78.557154699153514</v>
      </c>
      <c r="BM2552">
        <f ca="1"/>
        <v>76.89235669504086</v>
      </c>
      <c r="BN2552">
        <v>80.681405447388755</v>
      </c>
    </row>
    <row r="2553" spans="1:66" x14ac:dyDescent="0.25">
      <c r="A2553">
        <v>73</v>
      </c>
      <c r="B2553" t="b">
        <v>1</v>
      </c>
      <c r="BE2553">
        <v>0.87038934426229508</v>
      </c>
      <c r="BF2553">
        <v>78.900000000000006</v>
      </c>
      <c r="BG2553">
        <v>79.970078225643789</v>
      </c>
      <c r="BH2553">
        <v>80.879776940123534</v>
      </c>
      <c r="BI2553">
        <v>141.44178419731941</v>
      </c>
      <c r="BJ2553">
        <v>79.195877495045892</v>
      </c>
      <c r="BK2553">
        <v>80.527849302375543</v>
      </c>
      <c r="BL2553">
        <v>78.570955553644765</v>
      </c>
      <c r="BM2553">
        <f ca="1"/>
        <v>76.903471338488643</v>
      </c>
      <c r="BN2553">
        <v>80.693091211918954</v>
      </c>
    </row>
    <row r="2554" spans="1:66" x14ac:dyDescent="0.25">
      <c r="A2554">
        <v>72.8</v>
      </c>
      <c r="B2554" t="b">
        <v>1</v>
      </c>
      <c r="BE2554">
        <v>0.87073087431693985</v>
      </c>
      <c r="BF2554">
        <v>78.900000000000006</v>
      </c>
      <c r="BG2554">
        <v>79.985500134566124</v>
      </c>
      <c r="BH2554">
        <v>80.899039487582982</v>
      </c>
      <c r="BI2554">
        <v>141.62443583809744</v>
      </c>
      <c r="BJ2554">
        <v>79.207097402604518</v>
      </c>
      <c r="BK2554">
        <v>80.545645230702974</v>
      </c>
      <c r="BL2554">
        <v>78.584774603089841</v>
      </c>
      <c r="BM2554">
        <f ca="1"/>
        <v>76.914600994476544</v>
      </c>
      <c r="BN2554">
        <v>80.704788297314565</v>
      </c>
    </row>
    <row r="2555" spans="1:66" x14ac:dyDescent="0.25">
      <c r="A2555">
        <v>72.7</v>
      </c>
      <c r="B2555" t="b">
        <v>1</v>
      </c>
      <c r="BE2555">
        <v>0.87107240437158473</v>
      </c>
      <c r="BF2555">
        <v>78.900000000000006</v>
      </c>
      <c r="BG2555">
        <v>80.000950310539082</v>
      </c>
      <c r="BH2555">
        <v>80.918341941899698</v>
      </c>
      <c r="BI2555">
        <v>141.80757068483729</v>
      </c>
      <c r="BJ2555">
        <v>79.218334066988007</v>
      </c>
      <c r="BK2555">
        <v>80.563476373332179</v>
      </c>
      <c r="BL2555">
        <v>78.598611919643375</v>
      </c>
      <c r="BM2555">
        <f ca="1"/>
        <v>76.925745734651983</v>
      </c>
      <c r="BN2555">
        <v>80.716496755731953</v>
      </c>
    </row>
    <row r="2556" spans="1:66" x14ac:dyDescent="0.25">
      <c r="A2556">
        <v>72.599999999999994</v>
      </c>
      <c r="B2556" t="b">
        <v>1</v>
      </c>
      <c r="BE2556">
        <v>0.8714139344262295</v>
      </c>
      <c r="BF2556">
        <v>79</v>
      </c>
      <c r="BG2556">
        <v>80.016428898185467</v>
      </c>
      <c r="BH2556">
        <v>80.937684510194913</v>
      </c>
      <c r="BI2556">
        <v>141.9911913009702</v>
      </c>
      <c r="BJ2556">
        <v>79.229587574463253</v>
      </c>
      <c r="BK2556">
        <v>80.58134291160512</v>
      </c>
      <c r="BL2556">
        <v>78.612467575938155</v>
      </c>
      <c r="BM2556">
        <f ca="1"/>
        <v>76.936905631170291</v>
      </c>
      <c r="BN2556">
        <v>80.728216639674756</v>
      </c>
    </row>
    <row r="2557" spans="1:66" x14ac:dyDescent="0.25">
      <c r="A2557">
        <v>69.7</v>
      </c>
      <c r="B2557" t="b">
        <v>1</v>
      </c>
      <c r="BE2557">
        <v>0.87175546448087426</v>
      </c>
      <c r="BF2557">
        <v>79</v>
      </c>
      <c r="BG2557">
        <v>80.031936043227873</v>
      </c>
      <c r="BH2557">
        <v>80.957067401196383</v>
      </c>
      <c r="BI2557">
        <v>142.17530027038055</v>
      </c>
      <c r="BJ2557">
        <v>79.240858011936808</v>
      </c>
      <c r="BK2557">
        <v>80.599245028258721</v>
      </c>
      <c r="BL2557">
        <v>78.626341645089582</v>
      </c>
      <c r="BM2557">
        <f ca="1"/>
        <v>76.948080756699667</v>
      </c>
      <c r="BN2557">
        <v>80.739948001997249</v>
      </c>
    </row>
    <row r="2558" spans="1:66" x14ac:dyDescent="0.25">
      <c r="A2558">
        <v>69.599999999999994</v>
      </c>
      <c r="B2558" t="b">
        <v>1</v>
      </c>
      <c r="BE2558">
        <v>0.87209699453551914</v>
      </c>
      <c r="BF2558">
        <v>79</v>
      </c>
      <c r="BG2558">
        <v>80.047471892500084</v>
      </c>
      <c r="BH2558">
        <v>80.976490825255354</v>
      </c>
      <c r="BI2558">
        <v>142.35990019762383</v>
      </c>
      <c r="BJ2558">
        <v>79.252145466961366</v>
      </c>
      <c r="BK2558">
        <v>80.617182907439371</v>
      </c>
      <c r="BL2558">
        <v>78.640234200700192</v>
      </c>
      <c r="BM2558">
        <f ca="1"/>
        <v>76.959271184426228</v>
      </c>
      <c r="BN2558">
        <v>80.751690895907501</v>
      </c>
    </row>
    <row r="2559" spans="1:66" x14ac:dyDescent="0.25">
      <c r="A2559">
        <v>69.3</v>
      </c>
      <c r="B2559" t="b">
        <v>1</v>
      </c>
      <c r="BE2559">
        <v>0.87243852459016391</v>
      </c>
      <c r="BF2559">
        <v>79</v>
      </c>
      <c r="BG2559">
        <v>80.063036593958557</v>
      </c>
      <c r="BH2559">
        <v>80.995954994363373</v>
      </c>
      <c r="BI2559">
        <v>142.54499370814756</v>
      </c>
      <c r="BJ2559">
        <v>79.26345002774238</v>
      </c>
      <c r="BK2559">
        <v>80.635156734717668</v>
      </c>
      <c r="BL2559">
        <v>78.654145316864174</v>
      </c>
      <c r="BM2559">
        <f ca="1"/>
        <v>76.970476988059104</v>
      </c>
      <c r="BN2559">
        <v>80.763445374970956</v>
      </c>
    </row>
    <row r="2560" spans="1:66" x14ac:dyDescent="0.25">
      <c r="A2560">
        <v>68.8</v>
      </c>
      <c r="B2560" t="b">
        <v>1</v>
      </c>
      <c r="BE2560">
        <v>0.87278005464480879</v>
      </c>
      <c r="BF2560">
        <v>79</v>
      </c>
      <c r="BG2560">
        <v>80.0786302966942</v>
      </c>
      <c r="BH2560">
        <v>81.015460122169898</v>
      </c>
      <c r="BI2560">
        <v>142.73058344851569</v>
      </c>
      <c r="BJ2560">
        <v>79.274771783144843</v>
      </c>
      <c r="BK2560">
        <v>80.653166697103387</v>
      </c>
      <c r="BL2560">
        <v>78.668075068171987</v>
      </c>
      <c r="BM2560">
        <f ca="1"/>
        <v>76.981698241835758</v>
      </c>
      <c r="BN2560">
        <v>80.775211493113645</v>
      </c>
    </row>
    <row r="2561" spans="1:66" x14ac:dyDescent="0.25">
      <c r="A2561">
        <v>68.099999999999994</v>
      </c>
      <c r="B2561" t="b">
        <v>1</v>
      </c>
      <c r="BE2561">
        <v>0.87312158469945356</v>
      </c>
      <c r="BF2561">
        <v>79</v>
      </c>
      <c r="BG2561">
        <v>80.094253150944127</v>
      </c>
      <c r="BH2561">
        <v>81.035006423999661</v>
      </c>
      <c r="BI2561">
        <v>142.9166720866354</v>
      </c>
      <c r="BJ2561">
        <v>79.286110822699953</v>
      </c>
      <c r="BK2561">
        <v>80.671212983060542</v>
      </c>
      <c r="BL2561">
        <v>78.682023529715053</v>
      </c>
      <c r="BM2561">
        <f ca="1"/>
        <v>76.992935020527042</v>
      </c>
      <c r="BN2561">
        <v>80.786989304625735</v>
      </c>
    </row>
    <row r="2562" spans="1:66" x14ac:dyDescent="0.25">
      <c r="A2562">
        <v>67.3</v>
      </c>
      <c r="B2562" t="b">
        <v>1</v>
      </c>
      <c r="BE2562">
        <v>0.87346311475409832</v>
      </c>
      <c r="BF2562">
        <v>79</v>
      </c>
      <c r="BG2562">
        <v>80.109905308103677</v>
      </c>
      <c r="BH2562">
        <v>81.054594116870348</v>
      </c>
      <c r="BI2562">
        <v>143.10326231198729</v>
      </c>
      <c r="BJ2562">
        <v>79.297467236612093</v>
      </c>
      <c r="BK2562">
        <v>80.689295782522819</v>
      </c>
      <c r="BL2562">
        <v>78.695990777090458</v>
      </c>
      <c r="BM2562">
        <f ca="1"/>
        <v>77.004187399442756</v>
      </c>
      <c r="BN2562">
        <v>80.798778864165016</v>
      </c>
    </row>
    <row r="2563" spans="1:66" x14ac:dyDescent="0.25">
      <c r="A2563">
        <v>66.7</v>
      </c>
      <c r="B2563" t="b">
        <v>1</v>
      </c>
      <c r="BE2563">
        <v>0.8738046448087432</v>
      </c>
      <c r="BF2563">
        <v>79</v>
      </c>
      <c r="BG2563">
        <v>80.12558692073857</v>
      </c>
      <c r="BH2563">
        <v>81.074223419510716</v>
      </c>
      <c r="BI2563">
        <v>143.29035683585872</v>
      </c>
      <c r="BJ2563">
        <v>79.308841115765787</v>
      </c>
      <c r="BK2563">
        <v>80.707415286908997</v>
      </c>
      <c r="BL2563">
        <v>78.709976886405713</v>
      </c>
      <c r="BM2563">
        <f ca="1"/>
        <v>77.015455454436861</v>
      </c>
      <c r="BN2563">
        <v>80.810580226760408</v>
      </c>
    </row>
    <row r="2564" spans="1:66" x14ac:dyDescent="0.25">
      <c r="A2564">
        <v>66.400000000000006</v>
      </c>
      <c r="B2564" t="b">
        <v>1</v>
      </c>
      <c r="BE2564">
        <v>0.87414617486338797</v>
      </c>
      <c r="BF2564">
        <v>79</v>
      </c>
      <c r="BG2564">
        <v>80.141298142597236</v>
      </c>
      <c r="BH2564">
        <v>81.093894552378927</v>
      </c>
      <c r="BI2564">
        <v>143.47795839157988</v>
      </c>
      <c r="BJ2564">
        <v>79.320232551732687</v>
      </c>
      <c r="BK2564">
        <v>80.725571689138746</v>
      </c>
      <c r="BL2564">
        <v>78.723981934283643</v>
      </c>
      <c r="BM2564">
        <f ca="1"/>
        <v>77.026739261912994</v>
      </c>
      <c r="BN2564">
        <v>80.822393447815557</v>
      </c>
    </row>
    <row r="2565" spans="1:66" x14ac:dyDescent="0.25">
      <c r="A2565">
        <v>66.099999999999994</v>
      </c>
      <c r="B2565" t="b">
        <v>1</v>
      </c>
      <c r="BE2565">
        <v>0.87448770491803274</v>
      </c>
      <c r="BF2565">
        <v>79</v>
      </c>
      <c r="BG2565">
        <v>80.157039128623282</v>
      </c>
      <c r="BH2565">
        <v>81.113607737680724</v>
      </c>
      <c r="BI2565">
        <v>143.66606973476379</v>
      </c>
      <c r="BJ2565">
        <v>79.331641636778826</v>
      </c>
      <c r="BK2565">
        <v>80.743765183648534</v>
      </c>
      <c r="BL2565">
        <v>78.738005997867248</v>
      </c>
      <c r="BM2565">
        <f ca="1"/>
        <v>77.038038898830081</v>
      </c>
      <c r="BN2565">
        <v>80.83421858311246</v>
      </c>
    </row>
    <row r="2566" spans="1:66" x14ac:dyDescent="0.25">
      <c r="A2566">
        <v>65.900000000000006</v>
      </c>
      <c r="B2566" t="b">
        <v>1</v>
      </c>
      <c r="BE2566">
        <v>0.87482923497267762</v>
      </c>
      <c r="BF2566">
        <v>79</v>
      </c>
      <c r="BG2566">
        <v>80.172810034968137</v>
      </c>
      <c r="BH2566">
        <v>81.133363199388342</v>
      </c>
      <c r="BI2566">
        <v>143.85469364354896</v>
      </c>
      <c r="BJ2566">
        <v>79.343068463871788</v>
      </c>
      <c r="BK2566">
        <v>80.761995966407838</v>
      </c>
      <c r="BL2566">
        <v>78.752049154824675</v>
      </c>
      <c r="BM2566">
        <f ca="1"/>
        <v>77.049354442707781</v>
      </c>
      <c r="BN2566">
        <v>80.846055688815099</v>
      </c>
    </row>
    <row r="2567" spans="1:66" x14ac:dyDescent="0.25">
      <c r="A2567">
        <v>65.5</v>
      </c>
      <c r="B2567" t="b">
        <v>1</v>
      </c>
      <c r="BE2567">
        <v>0.87517076502732238</v>
      </c>
      <c r="BF2567">
        <v>79</v>
      </c>
      <c r="BG2567">
        <v>80.188611019003815</v>
      </c>
      <c r="BH2567">
        <v>81.153161163259597</v>
      </c>
      <c r="BI2567">
        <v>144.04383291884542</v>
      </c>
      <c r="BJ2567">
        <v>79.354513126688076</v>
      </c>
      <c r="BK2567">
        <v>80.780264234935487</v>
      </c>
      <c r="BL2567">
        <v>78.766111483354209</v>
      </c>
      <c r="BM2567">
        <f ca="1"/>
        <v>77.060685971632296</v>
      </c>
      <c r="BN2567">
        <v>80.857904821473198</v>
      </c>
    </row>
    <row r="2568" spans="1:66" x14ac:dyDescent="0.25">
      <c r="A2568">
        <v>65.900000000000006</v>
      </c>
      <c r="B2568" t="b">
        <v>1</v>
      </c>
      <c r="BE2568">
        <v>0.87551229508196726</v>
      </c>
      <c r="BF2568">
        <v>79</v>
      </c>
      <c r="BG2568">
        <v>80.204442239336004</v>
      </c>
      <c r="BH2568">
        <v>81.173001856856928</v>
      </c>
      <c r="BI2568">
        <v>144.23349038458463</v>
      </c>
      <c r="BJ2568">
        <v>79.365975719620565</v>
      </c>
      <c r="BK2568">
        <v>80.798570188316276</v>
      </c>
      <c r="BL2568">
        <v>78.780193062189412</v>
      </c>
      <c r="BM2568">
        <f ca="1"/>
        <v>77.072033564262071</v>
      </c>
      <c r="BN2568">
        <v>80.869766038025958</v>
      </c>
    </row>
    <row r="2569" spans="1:66" x14ac:dyDescent="0.25">
      <c r="A2569">
        <v>65.2</v>
      </c>
      <c r="B2569" t="b">
        <v>1</v>
      </c>
      <c r="BE2569">
        <v>0.87585382513661203</v>
      </c>
      <c r="BF2569">
        <v>79</v>
      </c>
      <c r="BG2569">
        <v>80.220303855817122</v>
      </c>
      <c r="BH2569">
        <v>81.19288550956675</v>
      </c>
      <c r="BI2569">
        <v>144.4236688879721</v>
      </c>
      <c r="BJ2569">
        <v>79.377456337786001</v>
      </c>
      <c r="BK2569">
        <v>80.816914027217777</v>
      </c>
      <c r="BL2569">
        <v>78.794293970604173</v>
      </c>
      <c r="BM2569">
        <f ca="1"/>
        <v>77.083397299833607</v>
      </c>
      <c r="BN2569">
        <v>80.881639395805848</v>
      </c>
    </row>
    <row r="2570" spans="1:66" x14ac:dyDescent="0.25">
      <c r="A2570">
        <v>64.3</v>
      </c>
      <c r="B2570" t="b">
        <v>1</v>
      </c>
      <c r="BE2570">
        <v>0.8761953551912568</v>
      </c>
      <c r="BF2570">
        <v>79</v>
      </c>
      <c r="BG2570">
        <v>80.236196029559693</v>
      </c>
      <c r="BH2570">
        <v>81.212812352619792</v>
      </c>
      <c r="BI2570">
        <v>144.61437129974414</v>
      </c>
      <c r="BJ2570">
        <v>79.388955077032676</v>
      </c>
      <c r="BK2570">
        <v>80.835295953907362</v>
      </c>
      <c r="BL2570">
        <v>78.808414288418021</v>
      </c>
      <c r="BM2570">
        <f ca="1"/>
        <v>77.094777258167341</v>
      </c>
      <c r="BN2570">
        <v>80.893524952542492</v>
      </c>
    </row>
    <row r="2571" spans="1:66" x14ac:dyDescent="0.25">
      <c r="A2571">
        <v>64</v>
      </c>
      <c r="B2571" t="b">
        <v>1</v>
      </c>
      <c r="BE2571">
        <v>0.87653688524590168</v>
      </c>
      <c r="BF2571">
        <v>79</v>
      </c>
      <c r="BG2571">
        <v>80.252118922949904</v>
      </c>
      <c r="BH2571">
        <v>81.232782619110424</v>
      </c>
      <c r="BI2571">
        <v>144.80560051442779</v>
      </c>
      <c r="BJ2571">
        <v>79.400472033948205</v>
      </c>
      <c r="BK2571">
        <v>80.853716172269586</v>
      </c>
      <c r="BL2571">
        <v>78.822554096001355</v>
      </c>
      <c r="BM2571">
        <f ca="1"/>
        <v>77.106173519673703</v>
      </c>
      <c r="BN2571">
        <v>80.905422766366542</v>
      </c>
    </row>
    <row r="2572" spans="1:66" x14ac:dyDescent="0.25">
      <c r="A2572">
        <v>63.7</v>
      </c>
      <c r="B2572" t="b">
        <v>1</v>
      </c>
      <c r="BE2572">
        <v>0.87687841530054644</v>
      </c>
      <c r="BF2572">
        <v>79</v>
      </c>
      <c r="BG2572">
        <v>80.268072699661204</v>
      </c>
      <c r="BH2572">
        <v>81.252796544017613</v>
      </c>
      <c r="BI2572">
        <v>144.99735945060422</v>
      </c>
      <c r="BJ2572">
        <v>79.41200730586722</v>
      </c>
      <c r="BK2572">
        <v>80.872174887823576</v>
      </c>
      <c r="BL2572">
        <v>78.8367134742807</v>
      </c>
      <c r="BM2572">
        <f ca="1"/>
        <v>77.117586165359015</v>
      </c>
      <c r="BN2572">
        <v>80.917332895813644</v>
      </c>
    </row>
    <row r="2573" spans="1:66" x14ac:dyDescent="0.25">
      <c r="A2573">
        <v>74.900000000000006</v>
      </c>
      <c r="B2573" t="b">
        <v>1</v>
      </c>
      <c r="BE2573">
        <v>0.87721994535519121</v>
      </c>
      <c r="BF2573">
        <v>79</v>
      </c>
      <c r="BG2573">
        <v>80.28405752466827</v>
      </c>
      <c r="BH2573">
        <v>81.272854364224756</v>
      </c>
      <c r="BI2573">
        <v>145.1896510511763</v>
      </c>
      <c r="BJ2573">
        <v>79.423560990879508</v>
      </c>
      <c r="BK2573">
        <v>80.890672307740843</v>
      </c>
      <c r="BL2573">
        <v>78.850892504744266</v>
      </c>
      <c r="BM2573">
        <f ca="1"/>
        <v>77.129015276831822</v>
      </c>
      <c r="BN2573">
        <v>80.929255399828421</v>
      </c>
    </row>
    <row r="2574" spans="1:66" x14ac:dyDescent="0.25">
      <c r="A2574">
        <v>74.599999999999994</v>
      </c>
      <c r="B2574" t="b">
        <v>1</v>
      </c>
      <c r="BE2574">
        <v>0.87756147540983609</v>
      </c>
      <c r="BF2574">
        <v>79</v>
      </c>
      <c r="BG2574">
        <v>80.300073564261083</v>
      </c>
      <c r="BH2574">
        <v>81.292956318541457</v>
      </c>
      <c r="BI2574">
        <v>145.3824782836395</v>
      </c>
      <c r="BJ2574">
        <v>79.435133187837934</v>
      </c>
      <c r="BK2574">
        <v>80.909208640863326</v>
      </c>
      <c r="BL2574">
        <v>78.865091269447277</v>
      </c>
      <c r="BM2574">
        <f ca="1"/>
        <v>77.140460936308926</v>
      </c>
      <c r="BN2574">
        <v>80.94119033776856</v>
      </c>
    </row>
    <row r="2575" spans="1:66" x14ac:dyDescent="0.25">
      <c r="A2575">
        <v>74.5</v>
      </c>
      <c r="B2575" t="b">
        <v>1</v>
      </c>
      <c r="BE2575">
        <v>0.87790300546448086</v>
      </c>
      <c r="BF2575">
        <v>79.099999999999994</v>
      </c>
      <c r="BG2575">
        <v>80.316120986059076</v>
      </c>
      <c r="BH2575">
        <v>81.313102647723781</v>
      </c>
      <c r="BI2575">
        <v>145.57584414035648</v>
      </c>
      <c r="BJ2575">
        <v>79.446723996366686</v>
      </c>
      <c r="BK2575">
        <v>80.927784097721556</v>
      </c>
      <c r="BL2575">
        <v>78.879309851017609</v>
      </c>
      <c r="BM2575">
        <f ca="1"/>
        <v>77.151923226621747</v>
      </c>
      <c r="BN2575">
        <v>80.953137769408869</v>
      </c>
    </row>
    <row r="2576" spans="1:66" x14ac:dyDescent="0.25">
      <c r="A2576">
        <v>74.3</v>
      </c>
      <c r="B2576" t="b">
        <v>1</v>
      </c>
      <c r="BE2576">
        <v>0.87824453551912574</v>
      </c>
      <c r="BF2576">
        <v>79.099999999999994</v>
      </c>
      <c r="BG2576">
        <v>80.332199959025786</v>
      </c>
      <c r="BH2576">
        <v>81.333293594496354</v>
      </c>
      <c r="BI2576">
        <v>145.76975163883608</v>
      </c>
      <c r="BJ2576">
        <v>79.458333516869445</v>
      </c>
      <c r="BK2576">
        <v>80.946398890553183</v>
      </c>
      <c r="BL2576">
        <v>78.893548332661354</v>
      </c>
      <c r="BM2576">
        <f ca="1"/>
        <v>77.163402231222719</v>
      </c>
      <c r="BN2576">
        <v>80.965097754945461</v>
      </c>
    </row>
    <row r="2577" spans="1:66" x14ac:dyDescent="0.25">
      <c r="A2577">
        <v>74.099999999999994</v>
      </c>
      <c r="B2577" t="b">
        <v>1</v>
      </c>
      <c r="BE2577">
        <v>0.8785860655737705</v>
      </c>
      <c r="BF2577">
        <v>79.099999999999994</v>
      </c>
      <c r="BG2577">
        <v>80.34831065348331</v>
      </c>
      <c r="BH2577">
        <v>81.353529403573816</v>
      </c>
      <c r="BI2577">
        <v>145.96420382201541</v>
      </c>
      <c r="BJ2577">
        <v>79.469961850537928</v>
      </c>
      <c r="BK2577">
        <v>80.965053233321768</v>
      </c>
      <c r="BL2577">
        <v>78.907806798168465</v>
      </c>
      <c r="BM2577">
        <f ca="1"/>
        <v>77.174898034191742</v>
      </c>
      <c r="BN2577">
        <v>80.977070354999952</v>
      </c>
    </row>
    <row r="2578" spans="1:66" x14ac:dyDescent="0.25">
      <c r="A2578">
        <v>73.900000000000006</v>
      </c>
      <c r="B2578" t="b">
        <v>1</v>
      </c>
      <c r="BE2578">
        <v>0.87892759562841527</v>
      </c>
      <c r="BF2578">
        <v>79.099999999999994</v>
      </c>
      <c r="BG2578">
        <v>80.364453241127308</v>
      </c>
      <c r="BH2578">
        <v>81.373810321682882</v>
      </c>
      <c r="BI2578">
        <v>146.15920375854677</v>
      </c>
      <c r="BJ2578">
        <v>79.481609099360199</v>
      </c>
      <c r="BK2578">
        <v>80.983747341735736</v>
      </c>
      <c r="BL2578">
        <v>78.922085331918623</v>
      </c>
      <c r="BM2578">
        <f ca="1"/>
        <v>77.186410720242648</v>
      </c>
      <c r="BN2578">
        <v>80.98905563062371</v>
      </c>
    </row>
    <row r="2579" spans="1:66" x14ac:dyDescent="0.25">
      <c r="A2579">
        <v>73.7</v>
      </c>
      <c r="B2579" t="b">
        <v>1</v>
      </c>
      <c r="BE2579">
        <v>0.87926912568306015</v>
      </c>
      <c r="BF2579">
        <v>79.099999999999994</v>
      </c>
      <c r="BG2579">
        <v>80.380627895042039</v>
      </c>
      <c r="BH2579">
        <v>81.394136597584676</v>
      </c>
      <c r="BI2579">
        <v>146.35475454308815</v>
      </c>
      <c r="BJ2579">
        <v>79.493275366129495</v>
      </c>
      <c r="BK2579">
        <v>81.002481433267675</v>
      </c>
      <c r="BL2579">
        <v>78.936384018886955</v>
      </c>
      <c r="BM2579">
        <f ca="1"/>
        <v>77.197940374729981</v>
      </c>
      <c r="BN2579">
        <v>81.001053643302214</v>
      </c>
    </row>
    <row r="2580" spans="1:66" x14ac:dyDescent="0.25">
      <c r="A2580">
        <v>73.5</v>
      </c>
      <c r="B2580" t="b">
        <v>1</v>
      </c>
      <c r="BE2580">
        <v>0.87961065573770492</v>
      </c>
      <c r="BF2580">
        <v>79.099999999999994</v>
      </c>
      <c r="BG2580">
        <v>80.396834789715541</v>
      </c>
      <c r="BH2580">
        <v>81.414508482097574</v>
      </c>
      <c r="BI2580">
        <v>146.55085929659751</v>
      </c>
      <c r="BJ2580">
        <v>79.504960754452753</v>
      </c>
      <c r="BK2580">
        <v>81.021255727173894</v>
      </c>
      <c r="BL2580">
        <v>78.950702944649947</v>
      </c>
      <c r="BM2580">
        <f ca="1"/>
        <v>77.20948708365556</v>
      </c>
      <c r="BN2580">
        <v>81.013064454959363</v>
      </c>
    </row>
    <row r="2581" spans="1:66" x14ac:dyDescent="0.25">
      <c r="A2581">
        <v>73.3</v>
      </c>
      <c r="B2581" t="b">
        <v>1</v>
      </c>
      <c r="BE2581">
        <v>0.87995218579234968</v>
      </c>
      <c r="BF2581">
        <v>79.099999999999994</v>
      </c>
      <c r="BG2581">
        <v>80.413074101055258</v>
      </c>
      <c r="BH2581">
        <v>81.434926228119949</v>
      </c>
      <c r="BI2581">
        <v>146.7475211666322</v>
      </c>
      <c r="BJ2581">
        <v>79.516665368759647</v>
      </c>
      <c r="BK2581">
        <v>81.040070444514186</v>
      </c>
      <c r="BL2581">
        <v>78.965042195391476</v>
      </c>
      <c r="BM2581">
        <f ca="1"/>
        <v>77.221050933675372</v>
      </c>
      <c r="BN2581">
        <v>81.025088127961936</v>
      </c>
    </row>
    <row r="2582" spans="1:66" x14ac:dyDescent="0.25">
      <c r="A2582">
        <v>73</v>
      </c>
      <c r="B2582" t="b">
        <v>1</v>
      </c>
      <c r="BE2582">
        <v>0.88029371584699456</v>
      </c>
      <c r="BF2582">
        <v>79.099999999999994</v>
      </c>
      <c r="BG2582">
        <v>80.429346006403648</v>
      </c>
      <c r="BH2582">
        <v>81.455390090653665</v>
      </c>
      <c r="BI2582">
        <v>146.94474332765188</v>
      </c>
      <c r="BJ2582">
        <v>79.528389314311454</v>
      </c>
      <c r="BK2582">
        <v>81.05892580817202</v>
      </c>
      <c r="BL2582">
        <v>78.979401857908854</v>
      </c>
      <c r="BM2582">
        <f ca="1"/>
        <v>77.232632012106492</v>
      </c>
      <c r="BN2582">
        <v>81.037124725124158</v>
      </c>
    </row>
    <row r="2583" spans="1:66" x14ac:dyDescent="0.25">
      <c r="A2583">
        <v>72.5</v>
      </c>
      <c r="B2583" t="b">
        <v>1</v>
      </c>
      <c r="BE2583">
        <v>0.88063524590163933</v>
      </c>
      <c r="BF2583">
        <v>79.099999999999994</v>
      </c>
      <c r="BG2583">
        <v>80.445650684554096</v>
      </c>
      <c r="BH2583">
        <v>81.475900326827514</v>
      </c>
      <c r="BI2583">
        <v>147.14252898132565</v>
      </c>
      <c r="BJ2583">
        <v>79.54013269721014</v>
      </c>
      <c r="BK2583">
        <v>81.077822042874786</v>
      </c>
      <c r="BL2583">
        <v>78.993782019618862</v>
      </c>
      <c r="BM2583">
        <f ca="1"/>
        <v>77.244230406934051</v>
      </c>
      <c r="BN2583">
        <v>81.049174309712029</v>
      </c>
    </row>
    <row r="2584" spans="1:66" x14ac:dyDescent="0.25">
      <c r="A2584">
        <v>71.599999999999994</v>
      </c>
      <c r="B2584" t="b">
        <v>1</v>
      </c>
      <c r="BE2584">
        <v>0.88097677595628421</v>
      </c>
      <c r="BF2584">
        <v>79.099999999999994</v>
      </c>
      <c r="BG2584">
        <v>80.461988315767144</v>
      </c>
      <c r="BH2584">
        <v>81.496457195921323</v>
      </c>
      <c r="BI2584">
        <v>147.34088135684459</v>
      </c>
      <c r="BJ2584">
        <v>79.551895624407706</v>
      </c>
      <c r="BK2584">
        <v>81.096759375214617</v>
      </c>
      <c r="BL2584">
        <v>79.008182768564097</v>
      </c>
      <c r="BM2584">
        <f ca="1"/>
        <v>77.255846206818248</v>
      </c>
      <c r="BN2584">
        <v>81.061236945448172</v>
      </c>
    </row>
    <row r="2585" spans="1:66" x14ac:dyDescent="0.25">
      <c r="A2585">
        <v>71.7</v>
      </c>
      <c r="B2585" t="b">
        <v>1</v>
      </c>
      <c r="BE2585">
        <v>0.88131830601092898</v>
      </c>
      <c r="BF2585">
        <v>79.2</v>
      </c>
      <c r="BG2585">
        <v>80.478359081786763</v>
      </c>
      <c r="BH2585">
        <v>81.517060959390406</v>
      </c>
      <c r="BI2585">
        <v>147.53980371123731</v>
      </c>
      <c r="BJ2585">
        <v>79.563678203715426</v>
      </c>
      <c r="BK2585">
        <v>81.115738033669146</v>
      </c>
      <c r="BL2585">
        <v>79.022604193419156</v>
      </c>
      <c r="BM2585">
        <f ca="1"/>
        <v>77.267479501101647</v>
      </c>
      <c r="BN2585">
        <v>81.073312696516339</v>
      </c>
    </row>
    <row r="2586" spans="1:66" x14ac:dyDescent="0.25">
      <c r="A2586">
        <v>71.400000000000006</v>
      </c>
      <c r="B2586" t="b">
        <v>1</v>
      </c>
      <c r="BE2586">
        <v>0.88165983606557374</v>
      </c>
      <c r="BF2586">
        <v>79.2</v>
      </c>
      <c r="BG2586">
        <v>80.494763165856966</v>
      </c>
      <c r="BH2586">
        <v>81.537711880889816</v>
      </c>
      <c r="BI2586">
        <v>147.73929932969156</v>
      </c>
      <c r="BJ2586">
        <v>79.575480543813356</v>
      </c>
      <c r="BK2586">
        <v>81.134758248622958</v>
      </c>
      <c r="BL2586">
        <v>79.037046383497056</v>
      </c>
      <c r="BM2586">
        <f ca="1"/>
        <v>77.279130379816436</v>
      </c>
      <c r="BN2586">
        <v>81.085401627566199</v>
      </c>
    </row>
    <row r="2587" spans="1:66" x14ac:dyDescent="0.25">
      <c r="A2587">
        <v>71.2</v>
      </c>
      <c r="B2587" t="b">
        <v>1</v>
      </c>
      <c r="BE2587">
        <v>0.88200136612021862</v>
      </c>
      <c r="BF2587">
        <v>79.2</v>
      </c>
      <c r="BG2587">
        <v>80.511200752738745</v>
      </c>
      <c r="BH2587">
        <v>81.558410226299713</v>
      </c>
      <c r="BI2587">
        <v>147.93937152587935</v>
      </c>
      <c r="BJ2587">
        <v>79.58730275425998</v>
      </c>
      <c r="BK2587">
        <v>81.153820252388996</v>
      </c>
      <c r="BL2587">
        <v>79.051509428755679</v>
      </c>
      <c r="BM2587">
        <f ca="1"/>
        <v>77.290798933691732</v>
      </c>
      <c r="BN2587">
        <v>81.09750380371807</v>
      </c>
    </row>
    <row r="2588" spans="1:66" x14ac:dyDescent="0.25">
      <c r="A2588">
        <v>71.099999999999994</v>
      </c>
      <c r="B2588" t="b">
        <v>1</v>
      </c>
      <c r="BE2588">
        <v>0.88234289617486339</v>
      </c>
      <c r="BF2588">
        <v>79.2</v>
      </c>
      <c r="BG2588">
        <v>80.527672028726982</v>
      </c>
      <c r="BH2588">
        <v>81.579156263750534</v>
      </c>
      <c r="BI2588">
        <v>148.14002364228716</v>
      </c>
      <c r="BJ2588">
        <v>79.599144945501962</v>
      </c>
      <c r="BK2588">
        <v>81.172924279230486</v>
      </c>
      <c r="BL2588">
        <v>79.0659934198043</v>
      </c>
      <c r="BM2588">
        <f ca="1"/>
        <v>77.302485254161141</v>
      </c>
      <c r="BN2588">
        <v>81.109619290567849</v>
      </c>
    </row>
    <row r="2589" spans="1:66" x14ac:dyDescent="0.25">
      <c r="A2589">
        <v>75.7</v>
      </c>
      <c r="B2589" t="b">
        <v>1</v>
      </c>
      <c r="BE2589">
        <v>0.88268442622950816</v>
      </c>
      <c r="BF2589">
        <v>79.2</v>
      </c>
      <c r="BG2589">
        <v>80.544177181667905</v>
      </c>
      <c r="BH2589">
        <v>81.599950263648793</v>
      </c>
      <c r="BI2589">
        <v>148.3412590505514</v>
      </c>
      <c r="BJ2589">
        <v>79.61100722888402</v>
      </c>
      <c r="BK2589">
        <v>81.192070565383105</v>
      </c>
      <c r="BL2589">
        <v>79.080498447910202</v>
      </c>
      <c r="BM2589">
        <f ca="1"/>
        <v>77.314189433370288</v>
      </c>
      <c r="BN2589">
        <v>81.121748154191891</v>
      </c>
    </row>
    <row r="2590" spans="1:66" x14ac:dyDescent="0.25">
      <c r="A2590">
        <v>75.5</v>
      </c>
      <c r="B2590" t="b">
        <v>1</v>
      </c>
      <c r="BE2590">
        <v>0.88302595628415304</v>
      </c>
      <c r="BF2590">
        <v>79.2</v>
      </c>
      <c r="BG2590">
        <v>80.56071640097656</v>
      </c>
      <c r="BH2590">
        <v>81.620792498703238</v>
      </c>
      <c r="BI2590">
        <v>148.54308115179799</v>
      </c>
      <c r="BJ2590">
        <v>79.622889716658932</v>
      </c>
      <c r="BK2590">
        <v>81.211259349077466</v>
      </c>
      <c r="BL2590">
        <v>79.095024605005449</v>
      </c>
      <c r="BM2590">
        <f ca="1"/>
        <v>77.325911564184551</v>
      </c>
      <c r="BN2590">
        <v>81.133890461151907</v>
      </c>
    </row>
    <row r="2591" spans="1:66" x14ac:dyDescent="0.25">
      <c r="A2591">
        <v>75.3</v>
      </c>
      <c r="B2591" t="b">
        <v>1</v>
      </c>
      <c r="BE2591">
        <v>0.8833674863387978</v>
      </c>
      <c r="BF2591">
        <v>79.2</v>
      </c>
      <c r="BG2591">
        <v>80.57728987765465</v>
      </c>
      <c r="BH2591">
        <v>81.641683243951078</v>
      </c>
      <c r="BI2591">
        <v>148.74549337698724</v>
      </c>
      <c r="BJ2591">
        <v>79.634792521997767</v>
      </c>
      <c r="BK2591">
        <v>81.23049087056188</v>
      </c>
      <c r="BL2591">
        <v>79.10957198369357</v>
      </c>
      <c r="BM2591">
        <f ca="1"/>
        <v>77.337651740196762</v>
      </c>
      <c r="BN2591">
        <v>81.146046278500137</v>
      </c>
    </row>
    <row r="2592" spans="1:66" x14ac:dyDescent="0.25">
      <c r="A2592">
        <v>75.099999999999994</v>
      </c>
      <c r="B2592" t="b">
        <v>1</v>
      </c>
      <c r="BE2592">
        <v>0.88370901639344257</v>
      </c>
      <c r="BF2592">
        <v>79.2</v>
      </c>
      <c r="BG2592">
        <v>80.593897804308625</v>
      </c>
      <c r="BH2592">
        <v>81.66262277678527</v>
      </c>
      <c r="BI2592">
        <v>148.94849918726413</v>
      </c>
      <c r="BJ2592">
        <v>79.646715759000116</v>
      </c>
      <c r="BK2592">
        <v>81.249765372125594</v>
      </c>
      <c r="BL2592">
        <v>79.124140677256563</v>
      </c>
      <c r="BM2592">
        <f ca="1"/>
        <v>77.349410055735277</v>
      </c>
      <c r="BN2592">
        <v>81.158215673784412</v>
      </c>
    </row>
    <row r="2593" spans="1:66" x14ac:dyDescent="0.25">
      <c r="A2593">
        <v>74.900000000000006</v>
      </c>
      <c r="B2593" t="b">
        <v>1</v>
      </c>
      <c r="BE2593">
        <v>0.88405054644808745</v>
      </c>
      <c r="BF2593">
        <v>79.2</v>
      </c>
      <c r="BG2593">
        <v>80.610540375167986</v>
      </c>
      <c r="BH2593">
        <v>81.683611376981318</v>
      </c>
      <c r="BI2593">
        <v>149.15210207431326</v>
      </c>
      <c r="BJ2593">
        <v>79.658659542704626</v>
      </c>
      <c r="BK2593">
        <v>81.269083098122209</v>
      </c>
      <c r="BL2593">
        <v>79.138730779661785</v>
      </c>
      <c r="BM2593">
        <f ca="1"/>
        <v>77.361186605871765</v>
      </c>
      <c r="BN2593">
        <v>81.170398715053267</v>
      </c>
    </row>
    <row r="2594" spans="1:66" x14ac:dyDescent="0.25">
      <c r="A2594">
        <v>74.7</v>
      </c>
      <c r="B2594" t="b">
        <v>1</v>
      </c>
      <c r="BE2594">
        <v>0.88439207650273222</v>
      </c>
      <c r="BF2594">
        <v>79.3</v>
      </c>
      <c r="BG2594">
        <v>80.62721778610387</v>
      </c>
      <c r="BH2594">
        <v>81.704649326725033</v>
      </c>
      <c r="BI2594">
        <v>149.35630556071897</v>
      </c>
      <c r="BJ2594">
        <v>79.670623989099568</v>
      </c>
      <c r="BK2594">
        <v>81.288444294993468</v>
      </c>
      <c r="BL2594">
        <v>79.153342385569076</v>
      </c>
      <c r="BM2594">
        <f ca="1"/>
        <v>77.372981486429509</v>
      </c>
      <c r="BN2594">
        <v>81.182595470861301</v>
      </c>
    </row>
    <row r="2595" spans="1:66" x14ac:dyDescent="0.25">
      <c r="A2595">
        <v>74.400000000000006</v>
      </c>
      <c r="B2595" t="b">
        <v>1</v>
      </c>
      <c r="BE2595">
        <v>0.88473360655737709</v>
      </c>
      <c r="BF2595">
        <v>79.3</v>
      </c>
      <c r="BG2595">
        <v>80.643930234647911</v>
      </c>
      <c r="BH2595">
        <v>81.725736910640919</v>
      </c>
      <c r="BI2595">
        <v>149.56111320033142</v>
      </c>
      <c r="BJ2595">
        <v>79.682609215133624</v>
      </c>
      <c r="BK2595">
        <v>81.307849211293487</v>
      </c>
      <c r="BL2595">
        <v>79.167975590337932</v>
      </c>
      <c r="BM2595">
        <f ca="1"/>
        <v>77.384794793991531</v>
      </c>
      <c r="BN2595">
        <v>81.194806010274419</v>
      </c>
    </row>
    <row r="2596" spans="1:66" x14ac:dyDescent="0.25">
      <c r="A2596">
        <v>74.2</v>
      </c>
      <c r="B2596" t="b">
        <v>1</v>
      </c>
      <c r="BE2596">
        <v>0.88507513661202186</v>
      </c>
      <c r="BF2596">
        <v>79.3</v>
      </c>
      <c r="BG2596">
        <v>80.660677920011395</v>
      </c>
      <c r="BH2596">
        <v>81.746874415820045</v>
      </c>
      <c r="BI2596">
        <v>149.76652857863735</v>
      </c>
      <c r="BJ2596">
        <v>79.694615338726763</v>
      </c>
      <c r="BK2596">
        <v>81.327298097713211</v>
      </c>
      <c r="BL2596">
        <v>79.182630490034683</v>
      </c>
      <c r="BM2596">
        <f ca="1"/>
        <v>77.396626625908979</v>
      </c>
      <c r="BN2596">
        <v>81.207030402875262</v>
      </c>
    </row>
    <row r="2597" spans="1:66" x14ac:dyDescent="0.25">
      <c r="A2597">
        <v>73.5</v>
      </c>
      <c r="B2597" t="b">
        <v>1</v>
      </c>
      <c r="BE2597">
        <v>0.88541666666666663</v>
      </c>
      <c r="BF2597">
        <v>79.3</v>
      </c>
      <c r="BG2597">
        <v>80.677461043104671</v>
      </c>
      <c r="BH2597">
        <v>81.768062131849589</v>
      </c>
      <c r="BI2597">
        <v>149.97255531313712</v>
      </c>
      <c r="BJ2597">
        <v>79.706642478781362</v>
      </c>
      <c r="BK2597">
        <v>81.346791207105298</v>
      </c>
      <c r="BL2597">
        <v>79.197307181439953</v>
      </c>
      <c r="BM2597">
        <f ca="1"/>
        <v>77.408477080309609</v>
      </c>
      <c r="BN2597">
        <v>81.21926871876866</v>
      </c>
    </row>
    <row r="2598" spans="1:66" x14ac:dyDescent="0.25">
      <c r="A2598">
        <v>73.7</v>
      </c>
      <c r="B2598" t="b">
        <v>1</v>
      </c>
      <c r="BE2598">
        <v>0.88575819672131151</v>
      </c>
      <c r="BF2598">
        <v>79.3</v>
      </c>
      <c r="BG2598">
        <v>80.694279806556807</v>
      </c>
      <c r="BH2598">
        <v>81.789300350841472</v>
      </c>
      <c r="BI2598">
        <v>150.17919705372651</v>
      </c>
      <c r="BJ2598">
        <v>79.718690755193364</v>
      </c>
      <c r="BK2598">
        <v>81.366328794509428</v>
      </c>
      <c r="BL2598">
        <v>79.212005762056066</v>
      </c>
      <c r="BM2598">
        <f ca="1"/>
        <v>77.420346256106313</v>
      </c>
      <c r="BN2598">
        <v>81.231521028587139</v>
      </c>
    </row>
    <row r="2599" spans="1:66" x14ac:dyDescent="0.25">
      <c r="A2599">
        <v>73.599999999999994</v>
      </c>
      <c r="B2599" t="b">
        <v>1</v>
      </c>
      <c r="BE2599">
        <v>0.88609972677595628</v>
      </c>
      <c r="BF2599">
        <v>79.3</v>
      </c>
      <c r="BG2599">
        <v>80.711134414735596</v>
      </c>
      <c r="BH2599">
        <v>81.810589367462612</v>
      </c>
      <c r="BI2599">
        <v>150.38645748308488</v>
      </c>
      <c r="BJ2599">
        <v>79.73076028886382</v>
      </c>
      <c r="BK2599">
        <v>81.385911117177798</v>
      </c>
      <c r="BL2599">
        <v>79.226726330114616</v>
      </c>
      <c r="BM2599">
        <f ca="1"/>
        <v>77.432234253005859</v>
      </c>
      <c r="BN2599">
        <v>81.243787403496597</v>
      </c>
    </row>
    <row r="2600" spans="1:66" x14ac:dyDescent="0.25">
      <c r="A2600">
        <v>73.5</v>
      </c>
      <c r="B2600" t="b">
        <v>1</v>
      </c>
      <c r="BE2600">
        <v>0.88644125683060104</v>
      </c>
      <c r="BF2600">
        <v>79.3</v>
      </c>
      <c r="BG2600">
        <v>80.728025073767839</v>
      </c>
      <c r="BH2600">
        <v>81.831929478964767</v>
      </c>
      <c r="BI2600">
        <v>150.59434031706908</v>
      </c>
      <c r="BJ2600">
        <v>79.742851201710252</v>
      </c>
      <c r="BK2600">
        <v>81.405538434601141</v>
      </c>
      <c r="BL2600">
        <v>79.241468984584117</v>
      </c>
      <c r="BM2600">
        <f ca="1"/>
        <v>77.444141171517714</v>
      </c>
      <c r="BN2600">
        <v>81.256067915201953</v>
      </c>
    </row>
    <row r="2601" spans="1:66" x14ac:dyDescent="0.25">
      <c r="A2601">
        <v>73.2</v>
      </c>
      <c r="B2601" t="b">
        <v>1</v>
      </c>
      <c r="BE2601">
        <v>0.88678278688524592</v>
      </c>
      <c r="BF2601">
        <v>79.3</v>
      </c>
      <c r="BG2601">
        <v>80.744951991559901</v>
      </c>
      <c r="BH2601">
        <v>81.853320985215305</v>
      </c>
      <c r="BI2601">
        <v>150.80284930511314</v>
      </c>
      <c r="BJ2601">
        <v>79.754963616678538</v>
      </c>
      <c r="BK2601">
        <v>81.425211008535186</v>
      </c>
      <c r="BL2601">
        <v>79.256233825177759</v>
      </c>
      <c r="BM2601">
        <f ca="1"/>
        <v>77.456067112962998</v>
      </c>
      <c r="BN2601">
        <v>81.26836263595294</v>
      </c>
    </row>
    <row r="2602" spans="1:66" x14ac:dyDescent="0.25">
      <c r="A2602">
        <v>72.8</v>
      </c>
      <c r="B2602" t="b">
        <v>1</v>
      </c>
      <c r="BE2602">
        <v>0.88712431693989069</v>
      </c>
      <c r="BF2602">
        <v>79.3</v>
      </c>
      <c r="BG2602">
        <v>80.761915377818639</v>
      </c>
      <c r="BH2602">
        <v>81.874764188728449</v>
      </c>
      <c r="BI2602">
        <v>151.01198823063376</v>
      </c>
      <c r="BJ2602">
        <v>79.76709765775469</v>
      </c>
      <c r="BK2602">
        <v>81.44492910302732</v>
      </c>
      <c r="BL2602">
        <v>79.271020952361283</v>
      </c>
      <c r="BM2602">
        <f ca="1"/>
        <v>77.468012179483523</v>
      </c>
      <c r="BN2602">
        <v>81.28067163854989</v>
      </c>
    </row>
    <row r="2603" spans="1:66" x14ac:dyDescent="0.25">
      <c r="A2603">
        <v>73.099999999999994</v>
      </c>
      <c r="B2603" t="b">
        <v>1</v>
      </c>
      <c r="BE2603">
        <v>0.88746584699453557</v>
      </c>
      <c r="BF2603">
        <v>79.3</v>
      </c>
      <c r="BG2603">
        <v>80.778915444072496</v>
      </c>
      <c r="BH2603">
        <v>81.896259394696287</v>
      </c>
      <c r="BI2603">
        <v>151.22176091144266</v>
      </c>
      <c r="BJ2603">
        <v>79.779253449977062</v>
      </c>
      <c r="BK2603">
        <v>81.464692984443758</v>
      </c>
      <c r="BL2603">
        <v>79.285830467360995</v>
      </c>
      <c r="BM2603">
        <f ca="1"/>
        <v>77.479976474051085</v>
      </c>
      <c r="BN2603">
        <v>81.29299499634979</v>
      </c>
    </row>
    <row r="2604" spans="1:66" x14ac:dyDescent="0.25">
      <c r="A2604">
        <v>72.599999999999994</v>
      </c>
      <c r="B2604" t="b">
        <v>1</v>
      </c>
      <c r="BE2604">
        <v>0.88780737704918034</v>
      </c>
      <c r="BF2604">
        <v>79.3</v>
      </c>
      <c r="BG2604">
        <v>80.795952403693079</v>
      </c>
      <c r="BH2604">
        <v>81.917806911021529</v>
      </c>
      <c r="BI2604">
        <v>151.4321712001643</v>
      </c>
      <c r="BJ2604">
        <v>79.791431119448447</v>
      </c>
      <c r="BK2604">
        <v>81.484502921497196</v>
      </c>
      <c r="BL2604">
        <v>79.30066247217178</v>
      </c>
      <c r="BM2604">
        <f ca="1"/>
        <v>77.491960100476689</v>
      </c>
      <c r="BN2604">
        <v>81.305332783272121</v>
      </c>
    </row>
    <row r="2605" spans="1:66" x14ac:dyDescent="0.25">
      <c r="A2605">
        <v>68.3</v>
      </c>
      <c r="B2605" t="b">
        <v>1</v>
      </c>
      <c r="BE2605">
        <v>0.8881489071038251</v>
      </c>
      <c r="BF2605">
        <v>79.3</v>
      </c>
      <c r="BG2605">
        <v>80.81302647191697</v>
      </c>
      <c r="BH2605">
        <v>81.93940704834931</v>
      </c>
      <c r="BI2605">
        <v>151.64322298466095</v>
      </c>
      <c r="BJ2605">
        <v>79.803630793348702</v>
      </c>
      <c r="BK2605">
        <v>81.504359185274637</v>
      </c>
      <c r="BL2605">
        <v>79.315517069565345</v>
      </c>
      <c r="BM2605">
        <f ca="1"/>
        <v>77.503963163420124</v>
      </c>
      <c r="BN2605">
        <v>81.317685073805109</v>
      </c>
    </row>
    <row r="2606" spans="1:66" x14ac:dyDescent="0.25">
      <c r="A2606">
        <v>68</v>
      </c>
      <c r="B2606" t="b">
        <v>1</v>
      </c>
      <c r="BE2606">
        <v>0.88849043715846998</v>
      </c>
      <c r="BF2606">
        <v>79.3</v>
      </c>
      <c r="BG2606">
        <v>80.830137865867854</v>
      </c>
      <c r="BH2606">
        <v>81.961060120100626</v>
      </c>
      <c r="BI2606">
        <v>151.85492018846332</v>
      </c>
      <c r="BJ2606">
        <v>79.815852599947107</v>
      </c>
      <c r="BK2606">
        <v>81.524262049266</v>
      </c>
      <c r="BL2606">
        <v>79.330394363098549</v>
      </c>
      <c r="BM2606">
        <f ca="1"/>
        <v>77.515985768399489</v>
      </c>
      <c r="BN2606">
        <v>81.330051943011824</v>
      </c>
    </row>
    <row r="2607" spans="1:66" x14ac:dyDescent="0.25">
      <c r="A2607">
        <v>67.7</v>
      </c>
      <c r="B2607" t="b">
        <v>1</v>
      </c>
      <c r="BE2607">
        <v>0.88883196721311475</v>
      </c>
      <c r="BF2607">
        <v>79.400000000000006</v>
      </c>
      <c r="BG2607">
        <v>80.847286804578971</v>
      </c>
      <c r="BH2607">
        <v>81.982766442505664</v>
      </c>
      <c r="BI2607">
        <v>152.06726677120821</v>
      </c>
      <c r="BJ2607">
        <v>79.828096668615402</v>
      </c>
      <c r="BK2607">
        <v>81.544211789392733</v>
      </c>
      <c r="BL2607">
        <v>79.345294457121739</v>
      </c>
      <c r="BM2607">
        <f ca="1"/>
        <v>77.528028021801035</v>
      </c>
      <c r="BN2607">
        <v>81.342433466536448</v>
      </c>
    </row>
    <row r="2608" spans="1:66" x14ac:dyDescent="0.25">
      <c r="A2608">
        <v>67.400000000000006</v>
      </c>
      <c r="B2608" t="b">
        <v>1</v>
      </c>
      <c r="BE2608">
        <v>0.88917349726775952</v>
      </c>
      <c r="BF2608">
        <v>79.400000000000006</v>
      </c>
      <c r="BG2608">
        <v>80.864473509016037</v>
      </c>
      <c r="BH2608">
        <v>82.004526334637859</v>
      </c>
      <c r="BI2608">
        <v>152.28026672908325</v>
      </c>
      <c r="BJ2608">
        <v>79.840363129840654</v>
      </c>
      <c r="BK2608">
        <v>81.564208684037212</v>
      </c>
      <c r="BL2608">
        <v>79.360217456787367</v>
      </c>
      <c r="BM2608">
        <f ca="1"/>
        <v>77.540090030888948</v>
      </c>
      <c r="BN2608">
        <v>81.354829720610638</v>
      </c>
    </row>
    <row r="2609" spans="1:66" x14ac:dyDescent="0.25">
      <c r="A2609">
        <v>67.2</v>
      </c>
      <c r="B2609" t="b">
        <v>1</v>
      </c>
      <c r="BE2609">
        <v>0.88951502732240439</v>
      </c>
      <c r="BF2609">
        <v>79.400000000000006</v>
      </c>
      <c r="BG2609">
        <v>80.881698202100267</v>
      </c>
      <c r="BH2609">
        <v>82.026340118448317</v>
      </c>
      <c r="BI2609">
        <v>152.49392409527789</v>
      </c>
      <c r="BJ2609">
        <v>79.852652115238499</v>
      </c>
      <c r="BK2609">
        <v>81.584253014072445</v>
      </c>
      <c r="BL2609">
        <v>79.375163468058645</v>
      </c>
      <c r="BM2609">
        <f ca="1"/>
        <v>77.552171903815449</v>
      </c>
      <c r="BN2609">
        <v>81.367240782059952</v>
      </c>
    </row>
    <row r="2610" spans="1:66" x14ac:dyDescent="0.25">
      <c r="A2610">
        <v>66.900000000000006</v>
      </c>
      <c r="B2610" t="b">
        <v>1</v>
      </c>
      <c r="BE2610">
        <v>0.88985655737704916</v>
      </c>
      <c r="BF2610">
        <v>79.400000000000006</v>
      </c>
      <c r="BG2610">
        <v>80.898961108731982</v>
      </c>
      <c r="BH2610">
        <v>82.048208118800844</v>
      </c>
      <c r="BI2610">
        <v>152.70824294044149</v>
      </c>
      <c r="BJ2610">
        <v>79.864963757566429</v>
      </c>
      <c r="BK2610">
        <v>81.604345062892151</v>
      </c>
      <c r="BL2610">
        <v>79.390132597718278</v>
      </c>
      <c r="BM2610">
        <f ca="1"/>
        <v>77.564273749630914</v>
      </c>
      <c r="BN2610">
        <v>81.379666728310411</v>
      </c>
    </row>
    <row r="2611" spans="1:66" x14ac:dyDescent="0.25">
      <c r="A2611">
        <v>66.599999999999994</v>
      </c>
      <c r="B2611" t="b">
        <v>1</v>
      </c>
      <c r="BE2611">
        <v>0.89019808743169404</v>
      </c>
      <c r="BF2611">
        <v>79.400000000000006</v>
      </c>
      <c r="BG2611">
        <v>80.916262455814476</v>
      </c>
      <c r="BH2611">
        <v>82.070130663507882</v>
      </c>
      <c r="BI2611">
        <v>152.92322737314902</v>
      </c>
      <c r="BJ2611">
        <v>79.877298190737534</v>
      </c>
      <c r="BK2611">
        <v>81.624485116441477</v>
      </c>
      <c r="BL2611">
        <v>79.405124953377396</v>
      </c>
      <c r="BM2611">
        <f ca="1"/>
        <v>77.576395678294332</v>
      </c>
      <c r="BN2611">
        <v>81.392107637395128</v>
      </c>
    </row>
    <row r="2612" spans="1:66" x14ac:dyDescent="0.25">
      <c r="A2612">
        <v>66.2</v>
      </c>
      <c r="B2612" t="b">
        <v>1</v>
      </c>
      <c r="BE2612">
        <v>0.89053961748633881</v>
      </c>
      <c r="BF2612">
        <v>79.400000000000006</v>
      </c>
      <c r="BG2612">
        <v>80.933602472278196</v>
      </c>
      <c r="BH2612">
        <v>82.092108083365957</v>
      </c>
      <c r="BI2612">
        <v>153.13888154037335</v>
      </c>
      <c r="BJ2612">
        <v>79.889655549834117</v>
      </c>
      <c r="BK2612">
        <v>81.644673463247997</v>
      </c>
      <c r="BL2612">
        <v>79.420140643484572</v>
      </c>
      <c r="BM2612">
        <f ca="1"/>
        <v>77.588537800683582</v>
      </c>
      <c r="BN2612">
        <v>81.404563587960951</v>
      </c>
    </row>
    <row r="2613" spans="1:66" x14ac:dyDescent="0.25">
      <c r="A2613">
        <v>65.8</v>
      </c>
      <c r="B2613" t="b">
        <v>1</v>
      </c>
      <c r="BE2613">
        <v>0.89088114754098358</v>
      </c>
      <c r="BF2613">
        <v>79.400000000000006</v>
      </c>
      <c r="BG2613">
        <v>80.95098138910538</v>
      </c>
      <c r="BH2613">
        <v>82.114140712193063</v>
      </c>
      <c r="BI2613">
        <v>153.35520962796539</v>
      </c>
      <c r="BJ2613">
        <v>79.902035971121833</v>
      </c>
      <c r="BK2613">
        <v>81.664910394453358</v>
      </c>
      <c r="BL2613">
        <v>79.435179777334966</v>
      </c>
      <c r="BM2613">
        <f ca="1"/>
        <v>77.600700228606229</v>
      </c>
      <c r="BN2613">
        <v>81.417034659275345</v>
      </c>
    </row>
    <row r="2614" spans="1:66" x14ac:dyDescent="0.25">
      <c r="A2614">
        <v>64.900000000000006</v>
      </c>
      <c r="B2614" t="b">
        <v>1</v>
      </c>
      <c r="BE2614">
        <v>0.89122267759562845</v>
      </c>
      <c r="BF2614">
        <v>79.400000000000006</v>
      </c>
      <c r="BG2614">
        <v>80.968399439355039</v>
      </c>
      <c r="BH2614">
        <v>82.136228886865524</v>
      </c>
      <c r="BI2614">
        <v>153.5722158611417</v>
      </c>
      <c r="BJ2614">
        <v>79.9144395920638</v>
      </c>
      <c r="BK2614">
        <v>81.685196203845294</v>
      </c>
      <c r="BL2614">
        <v>79.45024246507964</v>
      </c>
      <c r="BM2614">
        <f ca="1"/>
        <v>77.612883074810227</v>
      </c>
      <c r="BN2614">
        <v>81.429520931233327</v>
      </c>
    </row>
    <row r="2615" spans="1:66" x14ac:dyDescent="0.25">
      <c r="A2615">
        <v>63.7</v>
      </c>
      <c r="B2615" t="b">
        <v>1</v>
      </c>
      <c r="BE2615">
        <v>0.89156420765027322</v>
      </c>
      <c r="BF2615">
        <v>79.400000000000006</v>
      </c>
      <c r="BG2615">
        <v>80.985856858188313</v>
      </c>
      <c r="BH2615">
        <v>82.158372947355815</v>
      </c>
      <c r="BI2615">
        <v>153.78990450497912</v>
      </c>
      <c r="BJ2615">
        <v>79.926866551335095</v>
      </c>
      <c r="BK2615">
        <v>81.705531187890159</v>
      </c>
      <c r="BL2615">
        <v>79.465328817734928</v>
      </c>
      <c r="BM2615">
        <f ca="1"/>
        <v>77.62508645299495</v>
      </c>
      <c r="BN2615">
        <v>81.442022484364372</v>
      </c>
    </row>
    <row r="2616" spans="1:66" x14ac:dyDescent="0.25">
      <c r="A2616">
        <v>62.3</v>
      </c>
      <c r="B2616" t="b">
        <v>1</v>
      </c>
      <c r="BE2616">
        <v>0.89190573770491799</v>
      </c>
      <c r="BF2616">
        <v>79.400000000000006</v>
      </c>
      <c r="BG2616">
        <v>81.003353882894174</v>
      </c>
      <c r="BH2616">
        <v>82.180573236771295</v>
      </c>
      <c r="BI2616">
        <v>154.00827986491851</v>
      </c>
      <c r="BJ2616">
        <v>79.939316988837319</v>
      </c>
      <c r="BK2616">
        <v>81.725915645766008</v>
      </c>
      <c r="BL2616">
        <v>79.480438947192027</v>
      </c>
      <c r="BM2616">
        <f ca="1"/>
        <v>77.63731047782214</v>
      </c>
      <c r="BN2616">
        <v>81.454539399839604</v>
      </c>
    </row>
    <row r="2617" spans="1:66" x14ac:dyDescent="0.25">
      <c r="A2617">
        <v>61</v>
      </c>
      <c r="B2617" t="b">
        <v>1</v>
      </c>
      <c r="BE2617">
        <v>0.89224726775956287</v>
      </c>
      <c r="BF2617">
        <v>79.400000000000006</v>
      </c>
      <c r="BG2617">
        <v>81.020890752915719</v>
      </c>
      <c r="BH2617">
        <v>82.202830101392848</v>
      </c>
      <c r="BI2617">
        <v>154.22734628727525</v>
      </c>
      <c r="BJ2617">
        <v>79.951791045713563</v>
      </c>
      <c r="BK2617">
        <v>81.746349879396178</v>
      </c>
      <c r="BL2617">
        <v>79.495572966226604</v>
      </c>
      <c r="BM2617">
        <f ca="1"/>
        <v>77.649555264927372</v>
      </c>
      <c r="BN2617">
        <v>81.467071759479012</v>
      </c>
    </row>
    <row r="2618" spans="1:66" x14ac:dyDescent="0.25">
      <c r="A2618">
        <v>62</v>
      </c>
      <c r="B2618" t="b">
        <v>1</v>
      </c>
      <c r="BE2618">
        <v>0.89258879781420764</v>
      </c>
      <c r="BF2618">
        <v>79.400000000000006</v>
      </c>
      <c r="BG2618">
        <v>81.038467709876556</v>
      </c>
      <c r="BH2618">
        <v>82.225143890714648</v>
      </c>
      <c r="BI2618">
        <v>154.44710815975805</v>
      </c>
      <c r="BJ2618">
        <v>79.964288864363382</v>
      </c>
      <c r="BK2618">
        <v>81.766834193483348</v>
      </c>
      <c r="BL2618">
        <v>79.510730988508698</v>
      </c>
      <c r="BM2618">
        <f ca="1"/>
        <v>77.66182093093137</v>
      </c>
      <c r="BN2618">
        <v>81.479619645758703</v>
      </c>
    </row>
    <row r="2619" spans="1:66" x14ac:dyDescent="0.25">
      <c r="A2619">
        <v>59.4</v>
      </c>
      <c r="B2619" t="b">
        <v>1</v>
      </c>
      <c r="BE2619">
        <v>0.89293032786885251</v>
      </c>
      <c r="BF2619">
        <v>79.5</v>
      </c>
      <c r="BG2619">
        <v>81.056084997607854</v>
      </c>
      <c r="BH2619">
        <v>82.24751495748464</v>
      </c>
      <c r="BI2619">
        <v>154.66756991199691</v>
      </c>
      <c r="BJ2619">
        <v>79.976810588458278</v>
      </c>
      <c r="BK2619">
        <v>81.787368895544162</v>
      </c>
      <c r="BL2619">
        <v>79.525913128612672</v>
      </c>
      <c r="BM2619">
        <f ca="1"/>
        <v>77.674107593451666</v>
      </c>
      <c r="BN2619">
        <v>81.492183141818373</v>
      </c>
    </row>
    <row r="2620" spans="1:66" x14ac:dyDescent="0.25">
      <c r="A2620">
        <v>58.7</v>
      </c>
      <c r="B2620" t="b">
        <v>1</v>
      </c>
      <c r="BE2620">
        <v>0.89327185792349728</v>
      </c>
      <c r="BF2620">
        <v>79.5</v>
      </c>
      <c r="BG2620">
        <v>81.073742862175806</v>
      </c>
      <c r="BH2620">
        <v>82.269943657744989</v>
      </c>
      <c r="BI2620">
        <v>154.88873601607818</v>
      </c>
      <c r="BJ2620">
        <v>79.989356362957068</v>
      </c>
      <c r="BK2620">
        <v>81.807954295944384</v>
      </c>
      <c r="BL2620">
        <v>79.541119502027229</v>
      </c>
      <c r="BM2620">
        <f ca="1"/>
        <v>77.686415371114421</v>
      </c>
      <c r="BN2620">
        <v>81.504762331468839</v>
      </c>
    </row>
    <row r="2621" spans="1:66" x14ac:dyDescent="0.25">
      <c r="A2621">
        <v>59.9</v>
      </c>
      <c r="B2621" t="b">
        <v>1</v>
      </c>
      <c r="BE2621">
        <v>0.89361338797814205</v>
      </c>
      <c r="BF2621">
        <v>79.5</v>
      </c>
      <c r="BG2621">
        <v>81.091441551909313</v>
      </c>
      <c r="BH2621">
        <v>82.292430350874156</v>
      </c>
      <c r="BI2621">
        <v>155.11061098708936</v>
      </c>
      <c r="BJ2621">
        <v>80.00192633412189</v>
      </c>
      <c r="BK2621">
        <v>81.828590707934708</v>
      </c>
      <c r="BL2621">
        <v>79.556350225165787</v>
      </c>
      <c r="BM2621">
        <f ca="1"/>
        <v>77.698744383566265</v>
      </c>
      <c r="BN2621">
        <v>81.517357299199617</v>
      </c>
    </row>
    <row r="2622" spans="1:66" x14ac:dyDescent="0.25">
      <c r="A2622">
        <v>59.7</v>
      </c>
      <c r="B2622" t="b">
        <v>1</v>
      </c>
      <c r="BE2622">
        <v>0.89395491803278693</v>
      </c>
      <c r="BF2622">
        <v>79.5</v>
      </c>
      <c r="BG2622">
        <v>81.109181317428323</v>
      </c>
      <c r="BH2622">
        <v>82.314975399628622</v>
      </c>
      <c r="BI2622">
        <v>155.33319938367214</v>
      </c>
      <c r="BJ2622">
        <v>80.014520649534148</v>
      </c>
      <c r="BK2622">
        <v>81.849278447686956</v>
      </c>
      <c r="BL2622">
        <v>79.57160541537678</v>
      </c>
      <c r="BM2622">
        <f ca="1"/>
        <v>77.711094751486641</v>
      </c>
      <c r="BN2622">
        <v>81.529968130186774</v>
      </c>
    </row>
    <row r="2623" spans="1:66" x14ac:dyDescent="0.25">
      <c r="A2623">
        <v>59.4</v>
      </c>
      <c r="B2623" t="b">
        <v>1</v>
      </c>
      <c r="BE2623">
        <v>0.89429644808743169</v>
      </c>
      <c r="BF2623">
        <v>79.5</v>
      </c>
      <c r="BG2623">
        <v>81.126962411672537</v>
      </c>
      <c r="BH2623">
        <v>82.337579170185833</v>
      </c>
      <c r="BI2623">
        <v>155.55650580858384</v>
      </c>
      <c r="BJ2623">
        <v>80.027139458110796</v>
      </c>
      <c r="BK2623">
        <v>81.870017834330909</v>
      </c>
      <c r="BL2623">
        <v>79.586885190954263</v>
      </c>
      <c r="BM2623">
        <f ca="1"/>
        <v>77.723466596599934</v>
      </c>
      <c r="BN2623">
        <v>81.542594910300693</v>
      </c>
    </row>
    <row r="2624" spans="1:66" x14ac:dyDescent="0.25">
      <c r="A2624">
        <v>58.9</v>
      </c>
      <c r="B2624" t="b">
        <v>1</v>
      </c>
      <c r="BE2624">
        <v>0.89463797814207646</v>
      </c>
      <c r="BF2624">
        <v>79.5</v>
      </c>
      <c r="BG2624">
        <v>81.144785089930565</v>
      </c>
      <c r="BH2624">
        <v>82.360242032188211</v>
      </c>
      <c r="BI2624">
        <v>155.78053490926928</v>
      </c>
      <c r="BJ2624">
        <v>80.039782910120962</v>
      </c>
      <c r="BK2624">
        <v>81.890809189991913</v>
      </c>
      <c r="BL2624">
        <v>79.602189671148579</v>
      </c>
      <c r="BM2624">
        <f ca="1"/>
        <v>77.735860041688156</v>
      </c>
      <c r="BN2624">
        <v>81.555237726114086</v>
      </c>
    </row>
    <row r="2625" spans="1:66" x14ac:dyDescent="0.25">
      <c r="A2625">
        <v>58.3</v>
      </c>
      <c r="B2625" t="b">
        <v>1</v>
      </c>
      <c r="BE2625">
        <v>0.89497950819672134</v>
      </c>
      <c r="BF2625">
        <v>79.5</v>
      </c>
      <c r="BG2625">
        <v>81.162649609869504</v>
      </c>
      <c r="BH2625">
        <v>82.382964358786708</v>
      </c>
      <c r="BI2625">
        <v>156.00529137844063</v>
      </c>
      <c r="BJ2625">
        <v>80.052451157202725</v>
      </c>
      <c r="BK2625">
        <v>81.911652839828747</v>
      </c>
      <c r="BL2625">
        <v>79.617518976177223</v>
      </c>
      <c r="BM2625">
        <f ca="1"/>
        <v>77.748275210603552</v>
      </c>
      <c r="BN2625">
        <v>81.567896664910165</v>
      </c>
    </row>
    <row r="2626" spans="1:66" x14ac:dyDescent="0.25">
      <c r="A2626">
        <v>57.4</v>
      </c>
      <c r="B2626" t="b">
        <v>1</v>
      </c>
      <c r="BE2626">
        <v>0.89532103825136611</v>
      </c>
      <c r="BF2626">
        <v>79.5</v>
      </c>
      <c r="BG2626">
        <v>81.180556231565077</v>
      </c>
      <c r="BH2626">
        <v>82.405746526686329</v>
      </c>
      <c r="BI2626">
        <v>156.23077995466721</v>
      </c>
      <c r="BJ2626">
        <v>80.065144352380173</v>
      </c>
      <c r="BK2626">
        <v>81.932549112072351</v>
      </c>
      <c r="BL2626">
        <v>79.632873227235905</v>
      </c>
      <c r="BM2626">
        <f ca="1"/>
        <v>77.76071222828152</v>
      </c>
      <c r="BN2626">
        <v>81.5805718146907</v>
      </c>
    </row>
    <row r="2627" spans="1:66" x14ac:dyDescent="0.25">
      <c r="A2627">
        <v>56.7</v>
      </c>
      <c r="B2627" t="b">
        <v>1</v>
      </c>
      <c r="BE2627">
        <v>0.89566256830601088</v>
      </c>
      <c r="BF2627">
        <v>79.5</v>
      </c>
      <c r="BG2627">
        <v>81.198505217532144</v>
      </c>
      <c r="BH2627">
        <v>82.428588916191501</v>
      </c>
      <c r="BI2627">
        <v>156.4570054229753</v>
      </c>
      <c r="BJ2627">
        <v>80.077862650080831</v>
      </c>
      <c r="BK2627">
        <v>81.953498338065188</v>
      </c>
      <c r="BL2627">
        <v>79.648252546509653</v>
      </c>
      <c r="BM2627">
        <f ca="1"/>
        <v>77.773171220753753</v>
      </c>
      <c r="BN2627">
        <v>81.593263264184515</v>
      </c>
    </row>
    <row r="2628" spans="1:66" x14ac:dyDescent="0.25">
      <c r="A2628">
        <v>56.2</v>
      </c>
      <c r="B2628" t="b">
        <v>1</v>
      </c>
      <c r="BE2628">
        <v>0.89600409836065575</v>
      </c>
      <c r="BF2628">
        <v>79.5</v>
      </c>
      <c r="BG2628">
        <v>81.216496832755894</v>
      </c>
      <c r="BH2628">
        <v>82.45149191125266</v>
      </c>
      <c r="BI2628">
        <v>156.68397261545707</v>
      </c>
      <c r="BJ2628">
        <v>80.090606206153225</v>
      </c>
      <c r="BK2628">
        <v>81.974500852300963</v>
      </c>
      <c r="BL2628">
        <v>79.66365705718421</v>
      </c>
      <c r="BM2628">
        <f ca="1"/>
        <v>77.785652315161514</v>
      </c>
      <c r="BN2628">
        <v>81.605971102855875</v>
      </c>
    </row>
    <row r="2629" spans="1:66" x14ac:dyDescent="0.25">
      <c r="A2629">
        <v>55.9</v>
      </c>
      <c r="B2629" t="b">
        <v>1</v>
      </c>
      <c r="BE2629">
        <v>0.89634562841530052</v>
      </c>
      <c r="BF2629">
        <v>79.599999999999994</v>
      </c>
      <c r="BG2629">
        <v>81.234531344723237</v>
      </c>
      <c r="BH2629">
        <v>82.474455899513416</v>
      </c>
      <c r="BI2629">
        <v>156.91168641188986</v>
      </c>
      <c r="BJ2629">
        <v>80.103375177884743</v>
      </c>
      <c r="BK2629">
        <v>81.995556992465353</v>
      </c>
      <c r="BL2629">
        <v>79.679086883457543</v>
      </c>
      <c r="BM2629">
        <f ca="1"/>
        <v>77.798155639769163</v>
      </c>
      <c r="BN2629">
        <v>81.61869542091307</v>
      </c>
    </row>
    <row r="2630" spans="1:66" x14ac:dyDescent="0.25">
      <c r="A2630">
        <v>55.7</v>
      </c>
      <c r="B2630" t="b">
        <v>1</v>
      </c>
      <c r="BE2630">
        <v>0.8966871584699454</v>
      </c>
      <c r="BF2630">
        <v>79.599999999999994</v>
      </c>
      <c r="BG2630">
        <v>81.252609023455037</v>
      </c>
      <c r="BH2630">
        <v>82.497481272358385</v>
      </c>
      <c r="BI2630">
        <v>157.14015174036609</v>
      </c>
      <c r="BJ2630">
        <v>80.116169724019997</v>
      </c>
      <c r="BK2630">
        <v>82.016667099477161</v>
      </c>
      <c r="BL2630">
        <v>79.694542150551499</v>
      </c>
      <c r="BM2630">
        <f ca="1"/>
        <v>77.810681323977875</v>
      </c>
      <c r="BN2630">
        <v>81.631436309317195</v>
      </c>
    </row>
    <row r="2631" spans="1:66" x14ac:dyDescent="0.25">
      <c r="A2631">
        <v>55</v>
      </c>
      <c r="B2631" t="b">
        <v>1</v>
      </c>
      <c r="BE2631">
        <v>0.89702868852459017</v>
      </c>
      <c r="BF2631">
        <v>79.599999999999994</v>
      </c>
      <c r="BG2631">
        <v>81.270730141538536</v>
      </c>
      <c r="BH2631">
        <v>82.520568424962107</v>
      </c>
      <c r="BI2631">
        <v>157.36937357793261</v>
      </c>
      <c r="BJ2631">
        <v>80.128990004779112</v>
      </c>
      <c r="BK2631">
        <v>82.037831517530108</v>
      </c>
      <c r="BL2631">
        <v>79.710022984723679</v>
      </c>
      <c r="BM2631">
        <f ca="1"/>
        <v>77.823229498339501</v>
      </c>
      <c r="BN2631">
        <v>81.644193859790889</v>
      </c>
    </row>
    <row r="2632" spans="1:66" x14ac:dyDescent="0.25">
      <c r="A2632">
        <v>54.9</v>
      </c>
      <c r="B2632" t="b">
        <v>1</v>
      </c>
      <c r="BE2632">
        <v>0.89737021857923494</v>
      </c>
      <c r="BF2632">
        <v>79.599999999999994</v>
      </c>
      <c r="BG2632">
        <v>81.288894974160669</v>
      </c>
      <c r="BH2632">
        <v>82.543717756338324</v>
      </c>
      <c r="BI2632">
        <v>157.59935695124176</v>
      </c>
      <c r="BJ2632">
        <v>80.141836181876627</v>
      </c>
      <c r="BK2632">
        <v>82.05905059413557</v>
      </c>
      <c r="BL2632">
        <v>79.725529513279469</v>
      </c>
      <c r="BM2632">
        <f ca="1"/>
        <v>77.835800294570873</v>
      </c>
      <c r="BN2632">
        <v>81.656968164827447</v>
      </c>
    </row>
    <row r="2633" spans="1:66" x14ac:dyDescent="0.25">
      <c r="A2633">
        <v>54.7</v>
      </c>
      <c r="B2633" t="b">
        <v>1</v>
      </c>
      <c r="BE2633">
        <v>0.89771174863387981</v>
      </c>
      <c r="BF2633">
        <v>79.599999999999994</v>
      </c>
      <c r="BG2633">
        <v>81.30710379914153</v>
      </c>
      <c r="BH2633">
        <v>82.56692966939076</v>
      </c>
      <c r="BI2633">
        <v>157.83010693721266</v>
      </c>
      <c r="BJ2633">
        <v>80.154708418540523</v>
      </c>
      <c r="BK2633">
        <v>82.080324680165702</v>
      </c>
      <c r="BL2633">
        <v>79.741061864584282</v>
      </c>
      <c r="BM2633">
        <f ca="1"/>
        <v>77.848393845568054</v>
      </c>
      <c r="BN2633">
        <v>81.669759317699857</v>
      </c>
    </row>
    <row r="2634" spans="1:66" x14ac:dyDescent="0.25">
      <c r="A2634">
        <v>54.7</v>
      </c>
      <c r="B2634" t="b">
        <v>1</v>
      </c>
      <c r="BE2634">
        <v>0.89805327868852458</v>
      </c>
      <c r="BF2634">
        <v>79.599999999999994</v>
      </c>
      <c r="BG2634">
        <v>81.325356896968685</v>
      </c>
      <c r="BH2634">
        <v>82.590204570963735</v>
      </c>
      <c r="BI2634">
        <v>158.06162866370332</v>
      </c>
      <c r="BJ2634">
        <v>80.167606879531633</v>
      </c>
      <c r="BK2634">
        <v>82.101654129897469</v>
      </c>
      <c r="BL2634">
        <v>79.756620168075898</v>
      </c>
      <c r="BM2634">
        <f ca="1"/>
        <v>77.861010285420932</v>
      </c>
      <c r="BN2634">
        <v>81.682567412470064</v>
      </c>
    </row>
    <row r="2635" spans="1:66" x14ac:dyDescent="0.25">
      <c r="A2635">
        <v>54.6</v>
      </c>
      <c r="B2635" t="b">
        <v>1</v>
      </c>
      <c r="BE2635">
        <v>0.89839480874316935</v>
      </c>
      <c r="BF2635">
        <v>79.599999999999994</v>
      </c>
      <c r="BG2635">
        <v>81.343654550831957</v>
      </c>
      <c r="BH2635">
        <v>82.61354287189468</v>
      </c>
      <c r="BI2635">
        <v>158.29392731019493</v>
      </c>
      <c r="BJ2635">
        <v>80.180531731163342</v>
      </c>
      <c r="BK2635">
        <v>82.123039301057361</v>
      </c>
      <c r="BL2635">
        <v>79.772204554277067</v>
      </c>
      <c r="BM2635">
        <f ca="1"/>
        <v>77.873649749428139</v>
      </c>
      <c r="BN2635">
        <v>81.695392543998423</v>
      </c>
    </row>
    <row r="2636" spans="1:66" x14ac:dyDescent="0.25">
      <c r="A2636">
        <v>54.6</v>
      </c>
      <c r="B2636" t="b">
        <v>1</v>
      </c>
      <c r="BE2636">
        <v>0.89873633879781423</v>
      </c>
      <c r="BF2636">
        <v>79.599999999999994</v>
      </c>
      <c r="BG2636">
        <v>81.361997046658743</v>
      </c>
      <c r="BH2636">
        <v>82.63694498706684</v>
      </c>
      <c r="BI2636">
        <v>158.52700810848685</v>
      </c>
      <c r="BJ2636">
        <v>80.19348314132165</v>
      </c>
      <c r="BK2636">
        <v>82.144480554866817</v>
      </c>
      <c r="BL2636">
        <v>79.787815154808357</v>
      </c>
      <c r="BM2636">
        <f ca="1"/>
        <v>77.886312374112023</v>
      </c>
      <c r="BN2636">
        <v>81.70823480795319</v>
      </c>
    </row>
    <row r="2637" spans="1:66" x14ac:dyDescent="0.25">
      <c r="A2637">
        <v>73.5</v>
      </c>
      <c r="B2637" t="b">
        <v>1</v>
      </c>
      <c r="BE2637">
        <v>0.89907786885245899</v>
      </c>
      <c r="BF2637">
        <v>79.7</v>
      </c>
      <c r="BG2637">
        <v>81.380384673149862</v>
      </c>
      <c r="BH2637">
        <v>82.660411335462868</v>
      </c>
      <c r="BI2637">
        <v>158.76087634340345</v>
      </c>
      <c r="BJ2637">
        <v>80.206461279485438</v>
      </c>
      <c r="BK2637">
        <v>82.165978256088351</v>
      </c>
      <c r="BL2637">
        <v>79.803452102400982</v>
      </c>
      <c r="BM2637">
        <f ca="1"/>
        <v>77.898998297234058</v>
      </c>
      <c r="BN2637">
        <v>81.72109430082017</v>
      </c>
    </row>
    <row r="2638" spans="1:66" x14ac:dyDescent="0.25">
      <c r="A2638">
        <v>73.3</v>
      </c>
      <c r="B2638" t="b">
        <v>1</v>
      </c>
      <c r="BE2638">
        <v>0.89941939890710387</v>
      </c>
      <c r="BF2638">
        <v>79.7</v>
      </c>
      <c r="BG2638">
        <v>81.398817721816243</v>
      </c>
      <c r="BH2638">
        <v>82.683942340220057</v>
      </c>
      <c r="BI2638">
        <v>158.99553735351355</v>
      </c>
      <c r="BJ2638">
        <v>80.219466316747273</v>
      </c>
      <c r="BK2638">
        <v>82.187532773072704</v>
      </c>
      <c r="BL2638">
        <v>79.819115530910139</v>
      </c>
      <c r="BM2638">
        <f ca="1"/>
        <v>77.911707657810226</v>
      </c>
      <c r="BN2638">
        <v>81.733971119912724</v>
      </c>
    </row>
    <row r="2639" spans="1:66" x14ac:dyDescent="0.25">
      <c r="A2639">
        <v>73.2</v>
      </c>
      <c r="B2639" t="b">
        <v>1</v>
      </c>
      <c r="BE2639">
        <v>0.89976092896174864</v>
      </c>
      <c r="BF2639">
        <v>79.7</v>
      </c>
      <c r="BG2639">
        <v>81.417296487015861</v>
      </c>
      <c r="BH2639">
        <v>82.70753842868514</v>
      </c>
      <c r="BI2639">
        <v>159.23099653186105</v>
      </c>
      <c r="BJ2639">
        <v>80.232498425834279</v>
      </c>
      <c r="BK2639">
        <v>82.209144477806333</v>
      </c>
      <c r="BL2639">
        <v>79.834805575328204</v>
      </c>
      <c r="BM2639">
        <f ca="1"/>
        <v>77.924440596126999</v>
      </c>
      <c r="BN2639">
        <v>81.746865363381545</v>
      </c>
    </row>
    <row r="2640" spans="1:66" x14ac:dyDescent="0.25">
      <c r="A2640">
        <v>73</v>
      </c>
      <c r="B2640" t="b">
        <v>1</v>
      </c>
      <c r="BE2640">
        <v>0.90010245901639341</v>
      </c>
      <c r="BF2640">
        <v>79.7</v>
      </c>
      <c r="BG2640">
        <v>81.435821265991649</v>
      </c>
      <c r="BH2640">
        <v>82.731200032471477</v>
      </c>
      <c r="BI2640">
        <v>159.46725932670918</v>
      </c>
      <c r="BJ2640">
        <v>80.245557781129662</v>
      </c>
      <c r="BK2640">
        <v>82.230813745960205</v>
      </c>
      <c r="BL2640">
        <v>79.850522371798434</v>
      </c>
      <c r="BM2640">
        <f ca="1"/>
        <v>77.937197253757247</v>
      </c>
      <c r="BN2640">
        <v>81.759777130224961</v>
      </c>
    </row>
    <row r="2641" spans="1:66" x14ac:dyDescent="0.25">
      <c r="A2641">
        <v>72.900000000000006</v>
      </c>
      <c r="B2641" t="b">
        <v>1</v>
      </c>
      <c r="BE2641">
        <v>0.90044398907103829</v>
      </c>
      <c r="BF2641">
        <v>79.7</v>
      </c>
      <c r="BG2641">
        <v>81.454392358909843</v>
      </c>
      <c r="BH2641">
        <v>82.75492758751632</v>
      </c>
      <c r="BI2641">
        <v>159.70433124229672</v>
      </c>
      <c r="BJ2641">
        <v>80.2586445586944</v>
      </c>
      <c r="BK2641">
        <v>82.252540956939015</v>
      </c>
      <c r="BL2641">
        <v>79.866266057628721</v>
      </c>
      <c r="BM2641">
        <f ca="1"/>
        <v>77.949977773576634</v>
      </c>
      <c r="BN2641">
        <v>81.772706520299153</v>
      </c>
    </row>
    <row r="2642" spans="1:66" x14ac:dyDescent="0.25">
      <c r="A2642">
        <v>72.8</v>
      </c>
      <c r="B2642" t="b">
        <v>1</v>
      </c>
      <c r="BE2642">
        <v>0.90078551912568305</v>
      </c>
      <c r="BF2642">
        <v>79.7</v>
      </c>
      <c r="BG2642">
        <v>81.473010068898859</v>
      </c>
      <c r="BH2642">
        <v>82.77872153413918</v>
      </c>
      <c r="BI2642">
        <v>159.9422178396072</v>
      </c>
      <c r="BJ2642">
        <v>80.27175893628926</v>
      </c>
      <c r="BK2642">
        <v>82.274326493931483</v>
      </c>
      <c r="BL2642">
        <v>79.882036771305522</v>
      </c>
      <c r="BM2642">
        <f ca="1"/>
        <v>77.96278229978013</v>
      </c>
      <c r="BN2642">
        <v>81.785653634328696</v>
      </c>
    </row>
    <row r="2643" spans="1:66" x14ac:dyDescent="0.25">
      <c r="A2643">
        <v>72.5</v>
      </c>
      <c r="B2643" t="b">
        <v>1</v>
      </c>
      <c r="BE2643">
        <v>0.90112704918032782</v>
      </c>
      <c r="BF2643">
        <v>79.7</v>
      </c>
      <c r="BG2643">
        <v>81.491674702089185</v>
      </c>
      <c r="BH2643">
        <v>82.802582317101397</v>
      </c>
      <c r="BI2643">
        <v>160.18092473715194</v>
      </c>
      <c r="BJ2643">
        <v>80.284901093397323</v>
      </c>
      <c r="BK2643">
        <v>82.296170743961298</v>
      </c>
      <c r="BL2643">
        <v>79.897834652508152</v>
      </c>
      <c r="BM2643">
        <f ca="1"/>
        <v>77.975610977898853</v>
      </c>
      <c r="BN2643">
        <v>81.798618573917111</v>
      </c>
    </row>
    <row r="2644" spans="1:66" x14ac:dyDescent="0.25">
      <c r="A2644">
        <v>72.599999999999994</v>
      </c>
      <c r="B2644" t="b">
        <v>1</v>
      </c>
      <c r="BE2644">
        <v>0.9014685792349727</v>
      </c>
      <c r="BF2644">
        <v>79.7</v>
      </c>
      <c r="BG2644">
        <v>81.51038656765364</v>
      </c>
      <c r="BH2644">
        <v>82.826510385666694</v>
      </c>
      <c r="BI2644">
        <v>160.42045761176615</v>
      </c>
      <c r="BJ2644">
        <v>80.298071211246793</v>
      </c>
      <c r="BK2644">
        <v>82.31807409793916</v>
      </c>
      <c r="BL2644">
        <v>79.913659842123195</v>
      </c>
      <c r="BM2644">
        <f ca="1"/>
        <v>77.988463954817263</v>
      </c>
      <c r="BN2644">
        <v>81.811601441557684</v>
      </c>
    </row>
    <row r="2645" spans="1:66" x14ac:dyDescent="0.25">
      <c r="A2645">
        <v>72.5</v>
      </c>
      <c r="B2645" t="b">
        <v>1</v>
      </c>
      <c r="BE2645">
        <v>0.90181010928961747</v>
      </c>
      <c r="BF2645">
        <v>79.7</v>
      </c>
      <c r="BG2645">
        <v>81.529145977848344</v>
      </c>
      <c r="BH2645">
        <v>82.850506193662412</v>
      </c>
      <c r="BI2645">
        <v>160.66082219941885</v>
      </c>
      <c r="BJ2645">
        <v>80.311269472834198</v>
      </c>
      <c r="BK2645">
        <v>82.340036950715501</v>
      </c>
      <c r="BL2645">
        <v>79.929512482259142</v>
      </c>
      <c r="BM2645">
        <f ca="1"/>
        <v>78.001341378790443</v>
      </c>
      <c r="BN2645">
        <v>81.824602340644475</v>
      </c>
    </row>
    <row r="2646" spans="1:66" x14ac:dyDescent="0.25">
      <c r="A2646">
        <v>72.400000000000006</v>
      </c>
      <c r="B2646" t="b">
        <v>1</v>
      </c>
      <c r="BE2646">
        <v>0.90215163934426235</v>
      </c>
      <c r="BF2646">
        <v>79.7</v>
      </c>
      <c r="BG2646">
        <v>81.547953248054597</v>
      </c>
      <c r="BH2646">
        <v>82.874570199542404</v>
      </c>
      <c r="BI2646">
        <v>160.90202429603735</v>
      </c>
      <c r="BJ2646">
        <v>80.324496062948029</v>
      </c>
      <c r="BK2646">
        <v>82.362059701134243</v>
      </c>
      <c r="BL2646">
        <v>79.945392716261267</v>
      </c>
      <c r="BM2646">
        <f ca="1"/>
        <v>78.014243399461847</v>
      </c>
      <c r="BN2646">
        <v>81.837621375483394</v>
      </c>
    </row>
    <row r="2647" spans="1:66" x14ac:dyDescent="0.25">
      <c r="A2647">
        <v>72.3</v>
      </c>
      <c r="B2647" t="b">
        <v>1</v>
      </c>
      <c r="BE2647">
        <v>0.90249316939890711</v>
      </c>
      <c r="BF2647">
        <v>79.7</v>
      </c>
      <c r="BG2647">
        <v>81.566808696821212</v>
      </c>
      <c r="BH2647">
        <v>82.898702866450336</v>
      </c>
      <c r="BI2647">
        <v>161.14406975834544</v>
      </c>
      <c r="BJ2647">
        <v>80.337751168192753</v>
      </c>
      <c r="BK2647">
        <v>82.384142752087399</v>
      </c>
      <c r="BL2647">
        <v>79.961300688726823</v>
      </c>
      <c r="BM2647">
        <f ca="1"/>
        <v>78.027170167881238</v>
      </c>
      <c r="BN2647">
        <v>81.850658651303547</v>
      </c>
    </row>
    <row r="2648" spans="1:66" x14ac:dyDescent="0.25">
      <c r="A2648">
        <v>72.2</v>
      </c>
      <c r="B2648" t="b">
        <v>1</v>
      </c>
      <c r="BE2648">
        <v>0.90283469945355188</v>
      </c>
      <c r="BF2648">
        <v>79.8</v>
      </c>
      <c r="BG2648">
        <v>81.585712645907748</v>
      </c>
      <c r="BH2648">
        <v>82.922904662284907</v>
      </c>
      <c r="BI2648">
        <v>161.38696450471699</v>
      </c>
      <c r="BJ2648">
        <v>80.351034977013143</v>
      </c>
      <c r="BK2648">
        <v>82.406286510570695</v>
      </c>
      <c r="BL2648">
        <v>79.977236545520313</v>
      </c>
      <c r="BM2648">
        <f ca="1"/>
        <v>78.040121836522985</v>
      </c>
      <c r="BN2648">
        <v>81.863714274268744</v>
      </c>
    </row>
    <row r="2649" spans="1:66" x14ac:dyDescent="0.25">
      <c r="A2649">
        <v>72</v>
      </c>
      <c r="B2649" t="b">
        <v>1</v>
      </c>
      <c r="BE2649">
        <v>0.90317622950819676</v>
      </c>
      <c r="BF2649">
        <v>79.8</v>
      </c>
      <c r="BG2649">
        <v>81.604665420328445</v>
      </c>
      <c r="BH2649">
        <v>82.947176059765198</v>
      </c>
      <c r="BI2649">
        <v>161.63071451604429</v>
      </c>
      <c r="BJ2649">
        <v>80.364347679719231</v>
      </c>
      <c r="BK2649">
        <v>82.428491387740081</v>
      </c>
      <c r="BL2649">
        <v>79.99320043378917</v>
      </c>
      <c r="BM2649">
        <f ca="1"/>
        <v>78.053098559304587</v>
      </c>
      <c r="BN2649">
        <v>81.876788351489182</v>
      </c>
    </row>
    <row r="2650" spans="1:66" x14ac:dyDescent="0.25">
      <c r="A2650">
        <v>71.900000000000006</v>
      </c>
      <c r="B2650" t="b">
        <v>1</v>
      </c>
      <c r="BE2650">
        <v>0.90351775956284153</v>
      </c>
      <c r="BF2650">
        <v>79.8</v>
      </c>
      <c r="BG2650">
        <v>81.62366734839685</v>
      </c>
      <c r="BH2650">
        <v>82.971517536498155</v>
      </c>
      <c r="BI2650">
        <v>161.87532583662127</v>
      </c>
      <c r="BJ2650">
        <v>80.377689468511463</v>
      </c>
      <c r="BK2650">
        <v>82.450757798969263</v>
      </c>
      <c r="BL2650">
        <v>80.009192501979555</v>
      </c>
      <c r="BM2650">
        <f ca="1"/>
        <v>78.066100491605553</v>
      </c>
      <c r="BN2650">
        <v>81.88988099103328</v>
      </c>
    </row>
    <row r="2651" spans="1:66" x14ac:dyDescent="0.25">
      <c r="A2651">
        <v>71.8</v>
      </c>
      <c r="B2651" t="b">
        <v>1</v>
      </c>
      <c r="BE2651">
        <v>0.90385928961748629</v>
      </c>
      <c r="BF2651">
        <v>79.8</v>
      </c>
      <c r="BG2651">
        <v>81.64271876177132</v>
      </c>
      <c r="BH2651">
        <v>82.995929575046503</v>
      </c>
      <c r="BI2651">
        <v>162.12080457504339</v>
      </c>
      <c r="BJ2651">
        <v>80.391060537506405</v>
      </c>
      <c r="BK2651">
        <v>82.473086163908249</v>
      </c>
      <c r="BL2651">
        <v>80.025212899852477</v>
      </c>
      <c r="BM2651">
        <f ca="1"/>
        <v>78.079127790286648</v>
      </c>
      <c r="BN2651">
        <v>81.902992301939761</v>
      </c>
    </row>
    <row r="2652" spans="1:66" x14ac:dyDescent="0.25">
      <c r="A2652">
        <v>71.599999999999994</v>
      </c>
      <c r="B2652" t="b">
        <v>1</v>
      </c>
      <c r="BE2652">
        <v>0.90420081967213117</v>
      </c>
      <c r="BF2652">
        <v>79.8</v>
      </c>
      <c r="BG2652">
        <v>81.661819995501276</v>
      </c>
      <c r="BH2652">
        <v>83.02041266299824</v>
      </c>
      <c r="BI2652">
        <v>162.36715690512273</v>
      </c>
      <c r="BJ2652">
        <v>80.404461082762907</v>
      </c>
      <c r="BK2652">
        <v>82.495476906542834</v>
      </c>
      <c r="BL2652">
        <v>80.041261778500186</v>
      </c>
      <c r="BM2652">
        <f ca="1"/>
        <v>78.092180613709374</v>
      </c>
      <c r="BN2652">
        <v>81.916122394229916</v>
      </c>
    </row>
    <row r="2653" spans="1:66" x14ac:dyDescent="0.25">
      <c r="A2653">
        <v>71.2</v>
      </c>
      <c r="B2653" t="b">
        <v>1</v>
      </c>
      <c r="BE2653">
        <v>0.90454234972677594</v>
      </c>
      <c r="BF2653">
        <v>79.8</v>
      </c>
      <c r="BG2653">
        <v>81.680971388074198</v>
      </c>
      <c r="BH2653">
        <v>83.044967293037175</v>
      </c>
      <c r="BI2653">
        <v>162.61438906681931</v>
      </c>
      <c r="BJ2653">
        <v>80.417891302308647</v>
      </c>
      <c r="BK2653">
        <v>82.517930455255282</v>
      </c>
      <c r="BL2653">
        <v>80.057339290362748</v>
      </c>
      <c r="BM2653">
        <f ca="1"/>
        <v>78.105259121755722</v>
      </c>
      <c r="BN2653">
        <v>81.929271378920049</v>
      </c>
    </row>
    <row r="2654" spans="1:66" x14ac:dyDescent="0.25">
      <c r="A2654">
        <v>71.099999999999994</v>
      </c>
      <c r="B2654" t="b">
        <v>1</v>
      </c>
      <c r="BE2654">
        <v>0.90488387978142082</v>
      </c>
      <c r="BF2654">
        <v>79.8</v>
      </c>
      <c r="BG2654">
        <v>81.700173281463563</v>
      </c>
      <c r="BH2654">
        <v>83.069593963015123</v>
      </c>
      <c r="BI2654">
        <v>162.86250736719018</v>
      </c>
      <c r="BJ2654">
        <v>80.431351396167187</v>
      </c>
      <c r="BK2654">
        <v>82.540447242885904</v>
      </c>
      <c r="BL2654">
        <v>80.073445589244983</v>
      </c>
      <c r="BM2654">
        <f ca="1"/>
        <v>78.118363475848483</v>
      </c>
      <c r="BN2654">
        <v>81.942439368034101</v>
      </c>
    </row>
    <row r="2655" spans="1:66" x14ac:dyDescent="0.25">
      <c r="A2655">
        <v>71</v>
      </c>
      <c r="B2655" t="b">
        <v>1</v>
      </c>
      <c r="BE2655">
        <v>0.90522540983606559</v>
      </c>
      <c r="BF2655">
        <v>79.8</v>
      </c>
      <c r="BG2655">
        <v>81.719426021177497</v>
      </c>
      <c r="BH2655">
        <v>83.094293176024564</v>
      </c>
      <c r="BI2655">
        <v>163.11151818135411</v>
      </c>
      <c r="BJ2655">
        <v>80.444841566385449</v>
      </c>
      <c r="BK2655">
        <v>82.563027706795879</v>
      </c>
      <c r="BL2655">
        <v>80.089580830333603</v>
      </c>
      <c r="BM2655">
        <f ca="1"/>
        <v>78.131493838971707</v>
      </c>
      <c r="BN2655">
        <v>81.955626474616594</v>
      </c>
    </row>
    <row r="2656" spans="1:66" x14ac:dyDescent="0.25">
      <c r="A2656">
        <v>78</v>
      </c>
      <c r="B2656" t="b">
        <v>1</v>
      </c>
      <c r="BE2656">
        <v>0.90556693989071035</v>
      </c>
      <c r="BF2656">
        <v>79.8</v>
      </c>
      <c r="BG2656">
        <v>81.738729956308461</v>
      </c>
      <c r="BH2656">
        <v>83.119065440473562</v>
      </c>
      <c r="BI2656">
        <v>163.36142795347504</v>
      </c>
      <c r="BJ2656">
        <v>80.458362017061745</v>
      </c>
      <c r="BK2656">
        <v>82.585672288931121</v>
      </c>
      <c r="BL2656">
        <v>80.105745170214661</v>
      </c>
      <c r="BM2656">
        <f ca="1"/>
        <v>78.144650375691512</v>
      </c>
      <c r="BN2656">
        <v>81.968832812745603</v>
      </c>
    </row>
    <row r="2657" spans="1:66" x14ac:dyDescent="0.25">
      <c r="A2657">
        <v>76</v>
      </c>
      <c r="B2657" t="b">
        <v>1</v>
      </c>
      <c r="BE2657">
        <v>0.90590846994535523</v>
      </c>
      <c r="BF2657">
        <v>79.8</v>
      </c>
      <c r="BG2657">
        <v>81.758085439583624</v>
      </c>
      <c r="BH2657">
        <v>83.14391127016107</v>
      </c>
      <c r="BI2657">
        <v>163.61224319776238</v>
      </c>
      <c r="BJ2657">
        <v>80.471912954374261</v>
      </c>
      <c r="BK2657">
        <v>82.608381435887196</v>
      </c>
      <c r="BL2657">
        <v>80.121938766891304</v>
      </c>
      <c r="BM2657">
        <f ca="1"/>
        <v>78.157833252177383</v>
      </c>
      <c r="BN2657">
        <v>81.982058497546163</v>
      </c>
    </row>
    <row r="2658" spans="1:66" x14ac:dyDescent="0.25">
      <c r="A2658">
        <v>74</v>
      </c>
      <c r="B2658" t="b">
        <v>1</v>
      </c>
      <c r="BE2658">
        <v>0.90625</v>
      </c>
      <c r="BF2658">
        <v>79.8</v>
      </c>
      <c r="BG2658">
        <v>81.777492827416197</v>
      </c>
      <c r="BH2658">
        <v>83.168831184354659</v>
      </c>
      <c r="BI2658">
        <v>163.86397049948985</v>
      </c>
      <c r="BJ2658">
        <v>80.485494586610002</v>
      </c>
      <c r="BK2658">
        <v>82.63115559897561</v>
      </c>
      <c r="BL2658">
        <v>80.138161779801777</v>
      </c>
      <c r="BM2658">
        <f ca="1"/>
        <v>78.171042636223703</v>
      </c>
      <c r="BN2658">
        <v>81.995303645203634</v>
      </c>
    </row>
    <row r="2659" spans="1:66" x14ac:dyDescent="0.25">
      <c r="A2659">
        <v>71</v>
      </c>
      <c r="B2659" t="b">
        <v>1</v>
      </c>
      <c r="BE2659">
        <v>0.90659153005464477</v>
      </c>
      <c r="BF2659">
        <v>79.900000000000006</v>
      </c>
      <c r="BG2659">
        <v>81.796952479957838</v>
      </c>
      <c r="BH2659">
        <v>83.193825707868584</v>
      </c>
      <c r="BI2659">
        <v>164.11661651603313</v>
      </c>
      <c r="BJ2659">
        <v>80.499107124194282</v>
      </c>
      <c r="BK2659">
        <v>82.653995234291102</v>
      </c>
      <c r="BL2659">
        <v>80.154414369837696</v>
      </c>
      <c r="BM2659">
        <f ca="1"/>
        <v>78.184278697271708</v>
      </c>
      <c r="BN2659">
        <v>82.008568372977578</v>
      </c>
    </row>
    <row r="2660" spans="1:66" x14ac:dyDescent="0.25">
      <c r="A2660">
        <v>69.900000000000006</v>
      </c>
      <c r="B2660" t="b">
        <v>1</v>
      </c>
      <c r="BE2660">
        <v>0.90693306010928965</v>
      </c>
      <c r="BF2660">
        <v>79.900000000000006</v>
      </c>
      <c r="BG2660">
        <v>81.816464761151678</v>
      </c>
      <c r="BH2660">
        <v>83.218895371143944</v>
      </c>
      <c r="BI2660">
        <v>164.37018797792629</v>
      </c>
      <c r="BJ2660">
        <v>80.51275077972079</v>
      </c>
      <c r="BK2660">
        <v>82.676900802780196</v>
      </c>
      <c r="BL2660">
        <v>80.170696699362765</v>
      </c>
      <c r="BM2660">
        <f ca="1"/>
        <v>78.197541606431841</v>
      </c>
      <c r="BN2660">
        <v>82.021852799215623</v>
      </c>
    </row>
    <row r="2661" spans="1:66" x14ac:dyDescent="0.25">
      <c r="A2661">
        <v>69.7</v>
      </c>
      <c r="B2661" t="b">
        <v>1</v>
      </c>
      <c r="BE2661">
        <v>0.90727459016393441</v>
      </c>
      <c r="BF2661">
        <v>79.900000000000006</v>
      </c>
      <c r="BG2661">
        <v>81.836030038786646</v>
      </c>
      <c r="BH2661">
        <v>83.244040710329998</v>
      </c>
      <c r="BI2661">
        <v>164.62469168993735</v>
      </c>
      <c r="BJ2661">
        <v>80.526425767982118</v>
      </c>
      <c r="BK2661">
        <v>82.699872770311032</v>
      </c>
      <c r="BL2661">
        <v>80.187008932231592</v>
      </c>
      <c r="BM2661">
        <f ca="1"/>
        <v>78.210831536506461</v>
      </c>
      <c r="BN2661">
        <v>82.035157043367704</v>
      </c>
    </row>
    <row r="2662" spans="1:66" x14ac:dyDescent="0.25">
      <c r="A2662">
        <v>69.599999999999994</v>
      </c>
      <c r="B2662" t="b">
        <v>1</v>
      </c>
      <c r="BE2662">
        <v>0.90761612021857918</v>
      </c>
      <c r="BF2662">
        <v>79.900000000000006</v>
      </c>
      <c r="BG2662">
        <v>81.855648684552506</v>
      </c>
      <c r="BH2662">
        <v>83.269262267367253</v>
      </c>
      <c r="BI2662">
        <v>164.88013453216433</v>
      </c>
      <c r="BJ2662">
        <v>80.540132306000743</v>
      </c>
      <c r="BK2662">
        <v>82.722911607744422</v>
      </c>
      <c r="BL2662">
        <v>80.203351233808974</v>
      </c>
      <c r="BM2662">
        <f ca="1"/>
        <v>78.224148662012894</v>
      </c>
      <c r="BN2662">
        <v>82.048481226000462</v>
      </c>
    </row>
    <row r="2663" spans="1:66" x14ac:dyDescent="0.25">
      <c r="A2663">
        <v>69.5</v>
      </c>
      <c r="B2663" t="b">
        <v>1</v>
      </c>
      <c r="BE2663">
        <v>0.90795765027322406</v>
      </c>
      <c r="BF2663">
        <v>79.900000000000006</v>
      </c>
      <c r="BG2663">
        <v>81.87532107409605</v>
      </c>
      <c r="BH2663">
        <v>83.294560590071598</v>
      </c>
      <c r="BI2663">
        <v>165.1365234611512</v>
      </c>
      <c r="BJ2663">
        <v>80.553870613060923</v>
      </c>
      <c r="BK2663">
        <v>82.746017791006309</v>
      </c>
      <c r="BL2663">
        <v>80.219723770989518</v>
      </c>
      <c r="BM2663">
        <f ca="1"/>
        <v>78.237493159207034</v>
      </c>
      <c r="BN2663">
        <v>82.061825468811989</v>
      </c>
    </row>
    <row r="2664" spans="1:66" x14ac:dyDescent="0.25">
      <c r="A2664">
        <v>69.400000000000006</v>
      </c>
      <c r="B2664" t="b">
        <v>1</v>
      </c>
      <c r="BE2664">
        <v>0.90829918032786883</v>
      </c>
      <c r="BF2664">
        <v>79.900000000000006</v>
      </c>
      <c r="BG2664">
        <v>81.89504758707821</v>
      </c>
      <c r="BH2664">
        <v>83.319936232220471</v>
      </c>
      <c r="BI2664">
        <v>165.39386551102436</v>
      </c>
      <c r="BJ2664">
        <v>80.567640910740622</v>
      </c>
      <c r="BK2664">
        <v>82.769191801161284</v>
      </c>
      <c r="BL2664">
        <v>80.23612671221737</v>
      </c>
      <c r="BM2664">
        <f ca="1"/>
        <v>78.250865206107179</v>
      </c>
      <c r="BN2664">
        <v>82.075189894646655</v>
      </c>
    </row>
    <row r="2665" spans="1:66" x14ac:dyDescent="0.25">
      <c r="A2665">
        <v>69.3</v>
      </c>
      <c r="B2665" t="b">
        <v>1</v>
      </c>
      <c r="BE2665">
        <v>0.90864071038251371</v>
      </c>
      <c r="BF2665">
        <v>79.900000000000006</v>
      </c>
      <c r="BG2665">
        <v>81.91482860723238</v>
      </c>
      <c r="BH2665">
        <v>83.345389753640461</v>
      </c>
      <c r="BI2665">
        <v>165.65216779465106</v>
      </c>
      <c r="BJ2665">
        <v>80.58144342294456</v>
      </c>
      <c r="BK2665">
        <v>82.792434124487826</v>
      </c>
      <c r="BL2665">
        <v>80.252560227506606</v>
      </c>
      <c r="BM2665">
        <f ca="1"/>
        <v>78.264264982518469</v>
      </c>
      <c r="BN2665">
        <v>82.088574627510354</v>
      </c>
    </row>
    <row r="2666" spans="1:66" x14ac:dyDescent="0.25">
      <c r="A2666">
        <v>69.2</v>
      </c>
      <c r="B2666" t="b">
        <v>1</v>
      </c>
      <c r="BE2666">
        <v>0.90898224043715847</v>
      </c>
      <c r="BF2666">
        <v>79.900000000000006</v>
      </c>
      <c r="BG2666">
        <v>81.934664522423461</v>
      </c>
      <c r="BH2666">
        <v>83.370921720296067</v>
      </c>
      <c r="BI2666">
        <v>165.91143750481842</v>
      </c>
      <c r="BJ2666">
        <v>80.595278375937468</v>
      </c>
      <c r="BK2666">
        <v>82.815745252554521</v>
      </c>
      <c r="BL2666">
        <v>80.269024488461682</v>
      </c>
      <c r="BM2666">
        <f ca="1"/>
        <v>78.277692670057561</v>
      </c>
      <c r="BN2666">
        <v>82.101979792585908</v>
      </c>
    </row>
    <row r="2667" spans="1:66" x14ac:dyDescent="0.25">
      <c r="A2667">
        <v>69.099999999999994</v>
      </c>
      <c r="B2667" t="b">
        <v>1</v>
      </c>
      <c r="BE2667">
        <v>0.90932377049180324</v>
      </c>
      <c r="BF2667">
        <v>79.900000000000006</v>
      </c>
      <c r="BG2667">
        <v>81.954555724708484</v>
      </c>
      <c r="BH2667">
        <v>83.396532704381087</v>
      </c>
      <c r="BI2667">
        <v>166.17168191543595</v>
      </c>
      <c r="BJ2667">
        <v>80.609145998378096</v>
      </c>
      <c r="BK2667">
        <v>82.839125682298103</v>
      </c>
      <c r="BL2667">
        <v>80.285519668298377</v>
      </c>
      <c r="BM2667">
        <f ca="1"/>
        <v>78.291148452177893</v>
      </c>
      <c r="BN2667">
        <v>82.115405516248799</v>
      </c>
    </row>
    <row r="2668" spans="1:66" x14ac:dyDescent="0.25">
      <c r="A2668">
        <v>69.099999999999994</v>
      </c>
      <c r="B2668" t="b">
        <v>1</v>
      </c>
      <c r="BE2668">
        <v>0.90966530054644812</v>
      </c>
      <c r="BF2668">
        <v>79.900000000000006</v>
      </c>
      <c r="BG2668">
        <v>81.974502610397849</v>
      </c>
      <c r="BH2668">
        <v>83.422223284410748</v>
      </c>
      <c r="BI2668">
        <v>166.43290838275962</v>
      </c>
      <c r="BJ2668">
        <v>80.623046521353928</v>
      </c>
      <c r="BK2668">
        <v>82.862575916102614</v>
      </c>
      <c r="BL2668">
        <v>80.302045941865046</v>
      </c>
      <c r="BM2668">
        <f ca="1"/>
        <v>78.304632514195291</v>
      </c>
      <c r="BN2668">
        <v>82.128851926083101</v>
      </c>
    </row>
    <row r="2669" spans="1:66" x14ac:dyDescent="0.25">
      <c r="A2669">
        <v>75.3</v>
      </c>
      <c r="B2669" t="b">
        <v>1</v>
      </c>
      <c r="BE2669">
        <v>0.91000683060109289</v>
      </c>
      <c r="BF2669">
        <v>80</v>
      </c>
      <c r="BG2669">
        <v>81.994505580118144</v>
      </c>
      <c r="BH2669">
        <v>83.447994045315951</v>
      </c>
      <c r="BI2669">
        <v>166.69512434663935</v>
      </c>
      <c r="BJ2669">
        <v>80.63698017841628</v>
      </c>
      <c r="BK2669">
        <v>82.886096461880143</v>
      </c>
      <c r="BL2669">
        <v>80.318603485664269</v>
      </c>
      <c r="BM2669">
        <f ca="1"/>
        <v>78.318145043314146</v>
      </c>
      <c r="BN2669">
        <v>82.14231915089772</v>
      </c>
    </row>
    <row r="2670" spans="1:66" x14ac:dyDescent="0.25">
      <c r="A2670">
        <v>75.099999999999994</v>
      </c>
      <c r="B2670" t="b">
        <v>1</v>
      </c>
      <c r="BE2670">
        <v>0.91034836065573765</v>
      </c>
      <c r="BF2670">
        <v>80</v>
      </c>
      <c r="BG2670">
        <v>82.01456503887573</v>
      </c>
      <c r="BH2670">
        <v>83.473845578539624</v>
      </c>
      <c r="BI2670">
        <v>166.95833733179097</v>
      </c>
      <c r="BJ2670">
        <v>80.650947205616376</v>
      </c>
      <c r="BK2670">
        <v>82.909687833153228</v>
      </c>
      <c r="BL2670">
        <v>80.335192477874799</v>
      </c>
      <c r="BM2670">
        <f ca="1"/>
        <v>78.331686228653936</v>
      </c>
      <c r="BN2670">
        <v>82.155807320742952</v>
      </c>
    </row>
    <row r="2671" spans="1:66" x14ac:dyDescent="0.25">
      <c r="A2671">
        <v>74.900000000000006</v>
      </c>
      <c r="B2671" t="b">
        <v>1</v>
      </c>
      <c r="BE2671">
        <v>0.91068989071038253</v>
      </c>
      <c r="BF2671">
        <v>80</v>
      </c>
      <c r="BG2671">
        <v>82.034681396121826</v>
      </c>
      <c r="BH2671">
        <v>83.499778482134047</v>
      </c>
      <c r="BI2671">
        <v>167.22255494909163</v>
      </c>
      <c r="BJ2671">
        <v>80.664947841541817</v>
      </c>
      <c r="BK2671">
        <v>82.933350549138524</v>
      </c>
      <c r="BL2671">
        <v>80.351813098373981</v>
      </c>
      <c r="BM2671">
        <f ca="1"/>
        <v>78.345256261276361</v>
      </c>
      <c r="BN2671">
        <v>82.169316566927279</v>
      </c>
    </row>
    <row r="2672" spans="1:66" x14ac:dyDescent="0.25">
      <c r="A2672">
        <v>74.900000000000006</v>
      </c>
      <c r="B2672" t="b">
        <v>1</v>
      </c>
      <c r="BE2672">
        <v>0.9110314207650273</v>
      </c>
      <c r="BF2672">
        <v>80</v>
      </c>
      <c r="BG2672">
        <v>82.054855065818685</v>
      </c>
      <c r="BH2672">
        <v>83.525793360860987</v>
      </c>
      <c r="BI2672">
        <v>167.48778489689988</v>
      </c>
      <c r="BJ2672">
        <v>80.678982327353836</v>
      </c>
      <c r="BK2672">
        <v>82.957085134832255</v>
      </c>
      <c r="BL2672">
        <v>80.368465528760453</v>
      </c>
      <c r="BM2672">
        <f ca="1"/>
        <v>78.35885533421272</v>
      </c>
      <c r="BN2672">
        <v>82.182847022034451</v>
      </c>
    </row>
    <row r="2673" spans="1:66" x14ac:dyDescent="0.25">
      <c r="A2673">
        <v>74.8</v>
      </c>
      <c r="B2673" t="b">
        <v>1</v>
      </c>
      <c r="BE2673">
        <v>0.91137295081967218</v>
      </c>
      <c r="BF2673">
        <v>80</v>
      </c>
      <c r="BG2673">
        <v>82.07508646650696</v>
      </c>
      <c r="BH2673">
        <v>83.55189082629289</v>
      </c>
      <c r="BI2673">
        <v>167.75403496240239</v>
      </c>
      <c r="BJ2673">
        <v>80.693050906825235</v>
      </c>
      <c r="BK2673">
        <v>82.980892121097256</v>
      </c>
      <c r="BL2673">
        <v>80.385149952377375</v>
      </c>
      <c r="BM2673">
        <f ca="1"/>
        <v>78.372483642492156</v>
      </c>
      <c r="BN2673">
        <v>82.196398819940896</v>
      </c>
    </row>
    <row r="2674" spans="1:66" x14ac:dyDescent="0.25">
      <c r="A2674">
        <v>74.8</v>
      </c>
      <c r="B2674" t="b">
        <v>1</v>
      </c>
      <c r="BE2674">
        <v>0.91171448087431695</v>
      </c>
      <c r="BF2674">
        <v>80</v>
      </c>
      <c r="BG2674">
        <v>82.09537602137442</v>
      </c>
      <c r="BH2674">
        <v>83.578071496916749</v>
      </c>
      <c r="BI2674">
        <v>168.02131302298488</v>
      </c>
      <c r="BJ2674">
        <v>80.707153826379042</v>
      </c>
      <c r="BK2674">
        <v>83.00477204475159</v>
      </c>
      <c r="BL2674">
        <v>80.401866554335882</v>
      </c>
      <c r="BM2674">
        <f ca="1"/>
        <v>78.38614138317007</v>
      </c>
      <c r="BN2674">
        <v>82.209972095833464</v>
      </c>
    </row>
    <row r="2675" spans="1:66" x14ac:dyDescent="0.25">
      <c r="A2675">
        <v>74.7</v>
      </c>
      <c r="B2675" t="b">
        <v>1</v>
      </c>
      <c r="BE2675">
        <v>0.91205601092896171</v>
      </c>
      <c r="BF2675">
        <v>80</v>
      </c>
      <c r="BG2675">
        <v>82.115724158326032</v>
      </c>
      <c r="BH2675">
        <v>83.604335998239165</v>
      </c>
      <c r="BI2675">
        <v>168.28962704763143</v>
      </c>
      <c r="BJ2675">
        <v>80.721291335127901</v>
      </c>
      <c r="BK2675">
        <v>83.028725448658861</v>
      </c>
      <c r="BL2675">
        <v>80.418615521539138</v>
      </c>
      <c r="BM2675">
        <f ca="1"/>
        <v>78.399828755357262</v>
      </c>
      <c r="BN2675">
        <v>82.223566986227382</v>
      </c>
    </row>
    <row r="2676" spans="1:66" x14ac:dyDescent="0.25">
      <c r="A2676">
        <v>74.7</v>
      </c>
      <c r="B2676" t="b">
        <v>1</v>
      </c>
      <c r="BE2676">
        <v>0.91239754098360659</v>
      </c>
      <c r="BF2676">
        <v>80</v>
      </c>
      <c r="BG2676">
        <v>82.136131310055177</v>
      </c>
      <c r="BH2676">
        <v>83.630684962894421</v>
      </c>
      <c r="BI2676">
        <v>168.55898509834961</v>
      </c>
      <c r="BJ2676">
        <v>80.735463684914166</v>
      </c>
      <c r="BK2676">
        <v>83.052752881820382</v>
      </c>
      <c r="BL2676">
        <v>80.435397042706654</v>
      </c>
      <c r="BM2676">
        <f ca="1"/>
        <v>78.413545960249465</v>
      </c>
      <c r="BN2676">
        <v>82.237183628984653</v>
      </c>
    </row>
    <row r="2677" spans="1:66" x14ac:dyDescent="0.25">
      <c r="A2677">
        <v>74.599999999999994</v>
      </c>
      <c r="B2677" t="b">
        <v>1</v>
      </c>
      <c r="BE2677">
        <v>0.91273907103825136</v>
      </c>
      <c r="BF2677">
        <v>80</v>
      </c>
      <c r="BG2677">
        <v>82.156597914116418</v>
      </c>
      <c r="BH2677">
        <v>83.657119030753464</v>
      </c>
      <c r="BI2677">
        <v>168.82939533162394</v>
      </c>
      <c r="BJ2677">
        <v>80.74967113035072</v>
      </c>
      <c r="BK2677">
        <v>83.07685489946897</v>
      </c>
      <c r="BL2677">
        <v>80.452211308399129</v>
      </c>
      <c r="BM2677">
        <f ca="1"/>
        <v>78.427293201157568</v>
      </c>
      <c r="BN2677">
        <v>82.250822163332657</v>
      </c>
    </row>
    <row r="2678" spans="1:66" x14ac:dyDescent="0.25">
      <c r="A2678">
        <v>74.400000000000006</v>
      </c>
      <c r="B2678" t="b">
        <v>1</v>
      </c>
      <c r="BE2678">
        <v>0.91308060109289613</v>
      </c>
      <c r="BF2678">
        <v>80</v>
      </c>
      <c r="BG2678">
        <v>82.177124412999575</v>
      </c>
      <c r="BH2678">
        <v>83.683638849036072</v>
      </c>
      <c r="BI2678">
        <v>169.10086599989836</v>
      </c>
      <c r="BJ2678">
        <v>80.763913928862678</v>
      </c>
      <c r="BK2678">
        <v>83.101032063164595</v>
      </c>
      <c r="BL2678">
        <v>80.46905851104367</v>
      </c>
      <c r="BM2678">
        <f ca="1"/>
        <v>78.441070683538229</v>
      </c>
      <c r="BN2678">
        <v>82.264482729883184</v>
      </c>
    </row>
    <row r="2679" spans="1:66" x14ac:dyDescent="0.25">
      <c r="A2679">
        <v>74.2</v>
      </c>
      <c r="B2679" t="b">
        <v>1</v>
      </c>
      <c r="BE2679">
        <v>0.91342213114754101</v>
      </c>
      <c r="BF2679">
        <v>80</v>
      </c>
      <c r="BG2679">
        <v>82.197711254205274</v>
      </c>
      <c r="BH2679">
        <v>83.710245072424456</v>
      </c>
      <c r="BI2679">
        <v>169.37340545308703</v>
      </c>
      <c r="BJ2679">
        <v>80.778192340729859</v>
      </c>
      <c r="BK2679">
        <v>83.125284940891902</v>
      </c>
      <c r="BL2679">
        <v>80.485938844959534</v>
      </c>
      <c r="BM2679">
        <f ca="1"/>
        <v>78.454878615025265</v>
      </c>
      <c r="BN2679">
        <v>82.2781654706518</v>
      </c>
    </row>
    <row r="2680" spans="1:66" x14ac:dyDescent="0.25">
      <c r="A2680">
        <v>74</v>
      </c>
      <c r="B2680" t="b">
        <v>1</v>
      </c>
      <c r="BE2680">
        <v>0.91376366120218577</v>
      </c>
      <c r="BF2680">
        <v>81</v>
      </c>
      <c r="BG2680">
        <v>82.218358890321824</v>
      </c>
      <c r="BH2680">
        <v>83.736938363179547</v>
      </c>
      <c r="BI2680">
        <v>169.6470221401153</v>
      </c>
      <c r="BJ2680">
        <v>80.792506629129932</v>
      </c>
      <c r="BK2680">
        <v>83.149614107159593</v>
      </c>
      <c r="BL2680">
        <v>80.502852506384215</v>
      </c>
      <c r="BM2680">
        <f ca="1"/>
        <v>78.468717205461346</v>
      </c>
      <c r="BN2680">
        <v>82.291870529077428</v>
      </c>
    </row>
    <row r="2681" spans="1:66" x14ac:dyDescent="0.25">
      <c r="A2681">
        <v>73.7</v>
      </c>
      <c r="B2681" t="b">
        <v>1</v>
      </c>
      <c r="BE2681">
        <v>0.91410519125683065</v>
      </c>
      <c r="BF2681">
        <v>81</v>
      </c>
      <c r="BG2681">
        <v>82.239067779103848</v>
      </c>
      <c r="BH2681">
        <v>83.763719391259258</v>
      </c>
      <c r="BI2681">
        <v>169.92172461049174</v>
      </c>
      <c r="BJ2681">
        <v>80.806857060182594</v>
      </c>
      <c r="BK2681">
        <v>83.17402014310187</v>
      </c>
      <c r="BL2681">
        <v>80.519799693500104</v>
      </c>
      <c r="BM2681">
        <f ca="1"/>
        <v>78.482586666930601</v>
      </c>
      <c r="BN2681">
        <v>82.305598050042505</v>
      </c>
    </row>
    <row r="2682" spans="1:66" x14ac:dyDescent="0.25">
      <c r="A2682">
        <v>73.5</v>
      </c>
      <c r="B2682" t="b">
        <v>1</v>
      </c>
      <c r="BE2682">
        <v>0.91444672131147542</v>
      </c>
      <c r="BF2682">
        <v>81</v>
      </c>
      <c r="BG2682">
        <v>82.259838383552093</v>
      </c>
      <c r="BH2682">
        <v>83.790588834439376</v>
      </c>
      <c r="BI2682">
        <v>170.19752151591055</v>
      </c>
      <c r="BJ2682">
        <v>80.821243902994397</v>
      </c>
      <c r="BK2682">
        <v>83.198503636581563</v>
      </c>
      <c r="BL2682">
        <v>80.536780606461576</v>
      </c>
      <c r="BM2682">
        <f ca="1"/>
        <v>78.496487213791553</v>
      </c>
      <c r="BN2682">
        <v>82.319348179893268</v>
      </c>
    </row>
    <row r="2683" spans="1:66" x14ac:dyDescent="0.25">
      <c r="A2683">
        <v>73.2</v>
      </c>
      <c r="B2683" t="b">
        <v>1</v>
      </c>
      <c r="BE2683">
        <v>0.91478825136612019</v>
      </c>
      <c r="BF2683">
        <v>81</v>
      </c>
      <c r="BG2683">
        <v>82.280671171995166</v>
      </c>
      <c r="BH2683">
        <v>83.817547378436387</v>
      </c>
      <c r="BI2683">
        <v>170.47442161188695</v>
      </c>
      <c r="BJ2683">
        <v>80.835667429704642</v>
      </c>
      <c r="BK2683">
        <v>83.223065182295741</v>
      </c>
      <c r="BL2683">
        <v>80.553795447422544</v>
      </c>
      <c r="BM2683">
        <f ca="1"/>
        <v>78.510419062710881</v>
      </c>
      <c r="BN2683">
        <v>82.33312106646062</v>
      </c>
    </row>
    <row r="2684" spans="1:66" x14ac:dyDescent="0.25">
      <c r="A2684">
        <v>72.900000000000006</v>
      </c>
      <c r="B2684" t="b">
        <v>1</v>
      </c>
      <c r="BE2684">
        <v>0.91512978142076506</v>
      </c>
      <c r="BF2684">
        <v>81</v>
      </c>
      <c r="BG2684">
        <v>82.301566618172586</v>
      </c>
      <c r="BH2684">
        <v>83.844595717033187</v>
      </c>
      <c r="BI2684">
        <v>170.75243375942509</v>
      </c>
      <c r="BJ2684">
        <v>80.850127915532042</v>
      </c>
      <c r="BK2684">
        <v>83.247705381882966</v>
      </c>
      <c r="BL2684">
        <v>80.570844420564597</v>
      </c>
      <c r="BM2684">
        <f ca="1"/>
        <v>78.524382432697664</v>
      </c>
      <c r="BN2684">
        <v>82.346916859081233</v>
      </c>
    </row>
    <row r="2685" spans="1:66" x14ac:dyDescent="0.25">
      <c r="A2685">
        <v>75.8</v>
      </c>
      <c r="B2685" t="b">
        <v>1</v>
      </c>
      <c r="BE2685">
        <v>0.91547131147540983</v>
      </c>
      <c r="BF2685">
        <v>81</v>
      </c>
      <c r="BG2685">
        <v>82.322525201319664</v>
      </c>
      <c r="BH2685">
        <v>83.871734552207215</v>
      </c>
      <c r="BI2685">
        <v>171.03156692671877</v>
      </c>
      <c r="BJ2685">
        <v>80.864625638822261</v>
      </c>
      <c r="BK2685">
        <v>83.272424844032898</v>
      </c>
      <c r="BL2685">
        <v>80.587927732125479</v>
      </c>
      <c r="BM2685">
        <f ca="1"/>
        <v>78.538377545138331</v>
      </c>
      <c r="BN2685">
        <v>82.360735708619103</v>
      </c>
    </row>
    <row r="2686" spans="1:66" x14ac:dyDescent="0.25">
      <c r="A2686">
        <v>75.5</v>
      </c>
      <c r="B2686" t="b">
        <v>1</v>
      </c>
      <c r="BE2686">
        <v>0.9158128415300546</v>
      </c>
      <c r="BF2686">
        <v>81</v>
      </c>
      <c r="BG2686">
        <v>82.343547406253919</v>
      </c>
      <c r="BH2686">
        <v>83.898964594260818</v>
      </c>
      <c r="BI2686">
        <v>171.31183019088814</v>
      </c>
      <c r="BJ2686">
        <v>80.87916088109651</v>
      </c>
      <c r="BK2686">
        <v>83.297224184598164</v>
      </c>
      <c r="BL2686">
        <v>80.605045590428347</v>
      </c>
      <c r="BM2686">
        <f ca="1"/>
        <v>78.552404623832373</v>
      </c>
      <c r="BN2686">
        <v>82.374577767487409</v>
      </c>
    </row>
    <row r="2687" spans="1:66" x14ac:dyDescent="0.25">
      <c r="A2687">
        <v>75.2</v>
      </c>
      <c r="B2687" t="b">
        <v>1</v>
      </c>
      <c r="BE2687">
        <v>0.91615437158469948</v>
      </c>
      <c r="BF2687">
        <v>81</v>
      </c>
      <c r="BG2687">
        <v>82.364633723463385</v>
      </c>
      <c r="BH2687">
        <v>83.926286561954697</v>
      </c>
      <c r="BI2687">
        <v>171.59323273975065</v>
      </c>
      <c r="BJ2687">
        <v>80.893733927100982</v>
      </c>
      <c r="BK2687">
        <v>83.322104026708246</v>
      </c>
      <c r="BL2687">
        <v>80.622198205911275</v>
      </c>
      <c r="BM2687">
        <f ca="1"/>
        <v>78.566463895028605</v>
      </c>
      <c r="BN2687">
        <v>82.388443189670966</v>
      </c>
    </row>
    <row r="2688" spans="1:66" x14ac:dyDescent="0.25">
      <c r="A2688">
        <v>74.8</v>
      </c>
      <c r="B2688" t="b">
        <v>1</v>
      </c>
      <c r="BE2688">
        <v>0.91649590163934425</v>
      </c>
      <c r="BF2688">
        <v>81</v>
      </c>
      <c r="BG2688">
        <v>82.385784649196438</v>
      </c>
      <c r="BH2688">
        <v>83.953701182643627</v>
      </c>
      <c r="BI2688">
        <v>171.87578387362785</v>
      </c>
      <c r="BJ2688">
        <v>80.908345064857386</v>
      </c>
      <c r="BK2688">
        <v>83.347065000885735</v>
      </c>
      <c r="BL2688">
        <v>80.639385791157508</v>
      </c>
      <c r="BM2688">
        <f ca="1"/>
        <v>78.580555587462115</v>
      </c>
      <c r="BN2688">
        <v>82.402332130748931</v>
      </c>
    </row>
    <row r="2689" spans="1:66" x14ac:dyDescent="0.25">
      <c r="A2689">
        <v>74.5</v>
      </c>
      <c r="B2689" t="b">
        <v>1</v>
      </c>
      <c r="BE2689">
        <v>0.91683743169398912</v>
      </c>
      <c r="BF2689">
        <v>81</v>
      </c>
      <c r="BG2689">
        <v>82.407000685553726</v>
      </c>
      <c r="BH2689">
        <v>83.981209192415321</v>
      </c>
      <c r="BI2689">
        <v>172.1594930071906</v>
      </c>
      <c r="BJ2689">
        <v>80.922994585714349</v>
      </c>
      <c r="BK2689">
        <v>83.372107745165039</v>
      </c>
      <c r="BL2689">
        <v>80.656608560926173</v>
      </c>
      <c r="BM2689">
        <f ca="1"/>
        <v>78.594679932392054</v>
      </c>
      <c r="BN2689">
        <v>82.416244747917901</v>
      </c>
    </row>
    <row r="2690" spans="1:66" x14ac:dyDescent="0.25">
      <c r="A2690">
        <v>74.2</v>
      </c>
      <c r="B2690" t="b">
        <v>1</v>
      </c>
      <c r="BE2690">
        <v>0.91717896174863389</v>
      </c>
      <c r="BF2690">
        <v>81</v>
      </c>
      <c r="BG2690">
        <v>82.428282340581617</v>
      </c>
      <c r="BH2690">
        <v>84.008811336231688</v>
      </c>
      <c r="BI2690">
        <v>172.4443696713405</v>
      </c>
      <c r="BJ2690">
        <v>80.937682784399868</v>
      </c>
      <c r="BK2690">
        <v>83.397232905213372</v>
      </c>
      <c r="BL2690">
        <v>80.673866732183598</v>
      </c>
      <c r="BM2690">
        <f ca="1"/>
        <v>78.608837163640104</v>
      </c>
      <c r="BN2690">
        <v>82.430181200015653</v>
      </c>
    </row>
    <row r="2691" spans="1:66" x14ac:dyDescent="0.25">
      <c r="A2691">
        <v>73.900000000000006</v>
      </c>
      <c r="B2691" t="b">
        <v>1</v>
      </c>
      <c r="BE2691">
        <v>0.91752049180327866</v>
      </c>
      <c r="BF2691">
        <v>81</v>
      </c>
      <c r="BG2691">
        <v>82.449630128367815</v>
      </c>
      <c r="BH2691">
        <v>84.036508368073257</v>
      </c>
      <c r="BI2691">
        <v>172.73042351513172</v>
      </c>
      <c r="BJ2691">
        <v>80.952409959074956</v>
      </c>
      <c r="BK2691">
        <v>83.422441134454218</v>
      </c>
      <c r="BL2691">
        <v>80.691160524135242</v>
      </c>
      <c r="BM2691">
        <f ca="1"/>
        <v>78.623027517629566</v>
      </c>
      <c r="BN2691">
        <v>82.444141647545123</v>
      </c>
    </row>
    <row r="2692" spans="1:66" x14ac:dyDescent="0.25">
      <c r="A2692">
        <v>73.5</v>
      </c>
      <c r="B2692" t="b">
        <v>1</v>
      </c>
      <c r="BE2692">
        <v>0.91786202185792354</v>
      </c>
      <c r="BF2692">
        <v>81</v>
      </c>
      <c r="BG2692">
        <v>82.471044569138868</v>
      </c>
      <c r="BH2692">
        <v>84.064301051086872</v>
      </c>
      <c r="BI2692">
        <v>173.01766430773196</v>
      </c>
      <c r="BJ2692">
        <v>80.967176411388138</v>
      </c>
      <c r="BK2692">
        <v>83.447733094193367</v>
      </c>
      <c r="BL2692">
        <v>80.708490158258087</v>
      </c>
      <c r="BM2692">
        <f ca="1"/>
        <v>78.637251233425431</v>
      </c>
      <c r="BN2692">
        <v>82.458126252698904</v>
      </c>
    </row>
    <row r="2693" spans="1:66" x14ac:dyDescent="0.25">
      <c r="A2693">
        <v>73.2</v>
      </c>
      <c r="B2693" t="b">
        <v>1</v>
      </c>
      <c r="BE2693">
        <v>0.91820355191256831</v>
      </c>
      <c r="BF2693">
        <v>81</v>
      </c>
      <c r="BG2693">
        <v>82.492526189359424</v>
      </c>
      <c r="BH2693">
        <v>84.09219015773543</v>
      </c>
      <c r="BI2693">
        <v>173.30610194042384</v>
      </c>
      <c r="BJ2693">
        <v>80.981982446531248</v>
      </c>
      <c r="BK2693">
        <v>83.473109453747469</v>
      </c>
      <c r="BL2693">
        <v>80.725855858333816</v>
      </c>
      <c r="BM2693">
        <f ca="1"/>
        <v>78.651508552775041</v>
      </c>
      <c r="BN2693">
        <v>82.47213517938421</v>
      </c>
    </row>
    <row r="2694" spans="1:66" x14ac:dyDescent="0.25">
      <c r="A2694">
        <v>72.8</v>
      </c>
      <c r="B2694" t="b">
        <v>1</v>
      </c>
      <c r="BE2694">
        <v>0.91854508196721307</v>
      </c>
      <c r="BF2694">
        <v>81</v>
      </c>
      <c r="BG2694">
        <v>82.514075521833803</v>
      </c>
      <c r="BH2694">
        <v>84.120176469951886</v>
      </c>
      <c r="BI2694">
        <v>173.59574642864939</v>
      </c>
      <c r="BJ2694">
        <v>80.996828373296225</v>
      </c>
      <c r="BK2694">
        <v>83.498570890575266</v>
      </c>
      <c r="BL2694">
        <v>80.743257850482479</v>
      </c>
      <c r="BM2694">
        <f ca="1"/>
        <v>78.665799720149664</v>
      </c>
      <c r="BN2694">
        <v>82.486168593248394</v>
      </c>
    </row>
    <row r="2695" spans="1:66" x14ac:dyDescent="0.25">
      <c r="A2695">
        <v>72.400000000000006</v>
      </c>
      <c r="B2695" t="b">
        <v>1</v>
      </c>
      <c r="BE2695">
        <v>0.91888661202185795</v>
      </c>
      <c r="BF2695">
        <v>81</v>
      </c>
      <c r="BG2695">
        <v>82.5356931058096</v>
      </c>
      <c r="BH2695">
        <v>84.14826077929547</v>
      </c>
      <c r="BI2695">
        <v>173.88660791409637</v>
      </c>
      <c r="BJ2695">
        <v>81.01171450413311</v>
      </c>
      <c r="BK2695">
        <v>83.524118090411605</v>
      </c>
      <c r="BL2695">
        <v>80.760696363196885</v>
      </c>
      <c r="BM2695">
        <f ca="1"/>
        <v>78.680124982786893</v>
      </c>
      <c r="BN2695">
        <v>82.500226661704787</v>
      </c>
    </row>
    <row r="2696" spans="1:66" x14ac:dyDescent="0.25">
      <c r="A2696">
        <v>72</v>
      </c>
      <c r="B2696" t="b">
        <v>1</v>
      </c>
      <c r="BE2696">
        <v>0.91922814207650272</v>
      </c>
      <c r="BF2696">
        <v>81</v>
      </c>
      <c r="BG2696">
        <v>82.557379487083267</v>
      </c>
      <c r="BH2696">
        <v>84.176443887111972</v>
      </c>
      <c r="BI2696">
        <v>174.17869666682887</v>
      </c>
      <c r="BJ2696">
        <v>81.026641155209234</v>
      </c>
      <c r="BK2696">
        <v>83.549751747404059</v>
      </c>
      <c r="BL2696">
        <v>80.778171627377546</v>
      </c>
      <c r="BM2696">
        <f ca="1"/>
        <v>78.694484590733808</v>
      </c>
      <c r="BN2696">
        <v>82.514309553959166</v>
      </c>
    </row>
    <row r="2697" spans="1:66" x14ac:dyDescent="0.25">
      <c r="A2697">
        <v>71.599999999999994</v>
      </c>
      <c r="B2697" t="b">
        <v>1</v>
      </c>
      <c r="BE2697">
        <v>0.91956967213114749</v>
      </c>
      <c r="BF2697">
        <v>81</v>
      </c>
      <c r="BG2697">
        <v>82.579135218108078</v>
      </c>
      <c r="BH2697">
        <v>84.204726604696901</v>
      </c>
      <c r="BI2697">
        <v>174.47202308746367</v>
      </c>
      <c r="BJ2697">
        <v>81.041608646469584</v>
      </c>
      <c r="BK2697">
        <v>83.57547256425255</v>
      </c>
      <c r="BL2697">
        <v>80.795683876368415</v>
      </c>
      <c r="BM2697">
        <f ca="1"/>
        <v>78.708878796891</v>
      </c>
      <c r="BN2697">
        <v>82.528417441036694</v>
      </c>
    </row>
    <row r="2698" spans="1:66" x14ac:dyDescent="0.25">
      <c r="A2698">
        <v>71.2</v>
      </c>
      <c r="B2698" t="b">
        <v>1</v>
      </c>
      <c r="BE2698">
        <v>0.91991120218579236</v>
      </c>
      <c r="BF2698">
        <v>81</v>
      </c>
      <c r="BG2698">
        <v>82.600960858104202</v>
      </c>
      <c r="BH2698">
        <v>84.233109753462145</v>
      </c>
      <c r="BI2698">
        <v>174.76659770939224</v>
      </c>
      <c r="BJ2698">
        <v>81.056617301698495</v>
      </c>
      <c r="BK2698">
        <v>83.601281252351882</v>
      </c>
      <c r="BL2698">
        <v>80.813233345993211</v>
      </c>
      <c r="BM2698">
        <f ca="1"/>
        <v>78.723307857057662</v>
      </c>
      <c r="BN2698">
        <v>82.54255049580938</v>
      </c>
    </row>
    <row r="2699" spans="1:66" x14ac:dyDescent="0.25">
      <c r="A2699">
        <v>78</v>
      </c>
      <c r="B2699" t="b">
        <v>1</v>
      </c>
      <c r="BE2699">
        <v>0.92025273224043713</v>
      </c>
      <c r="BF2699">
        <v>81</v>
      </c>
      <c r="BG2699">
        <v>82.622856973171139</v>
      </c>
      <c r="BH2699">
        <v>84.261594165106089</v>
      </c>
      <c r="BI2699">
        <v>175.06243120105003</v>
      </c>
      <c r="BJ2699">
        <v>81.071667448582502</v>
      </c>
      <c r="BK2699">
        <v>83.627178531937147</v>
      </c>
      <c r="BL2699">
        <v>80.830820274592455</v>
      </c>
      <c r="BM2699">
        <f ca="1"/>
        <v>78.737772029977251</v>
      </c>
      <c r="BN2699">
        <v>82.556708893024023</v>
      </c>
    </row>
    <row r="2700" spans="1:66" x14ac:dyDescent="0.25">
      <c r="A2700">
        <v>74</v>
      </c>
      <c r="B2700" t="b">
        <v>1</v>
      </c>
      <c r="BE2700">
        <v>0.92059426229508201</v>
      </c>
      <c r="BF2700">
        <v>81</v>
      </c>
      <c r="BG2700">
        <v>82.64482413640259</v>
      </c>
      <c r="BH2700">
        <v>84.290180681787632</v>
      </c>
      <c r="BI2700">
        <v>175.35953436823544</v>
      </c>
      <c r="BJ2700">
        <v>81.086759418774562</v>
      </c>
      <c r="BK2700">
        <v>83.653165132232402</v>
      </c>
      <c r="BL2700">
        <v>80.84844490306125</v>
      </c>
      <c r="BM2700">
        <f ca="1"/>
        <v>78.75227157738442</v>
      </c>
      <c r="BN2700">
        <v>82.570892809330786</v>
      </c>
    </row>
    <row r="2701" spans="1:66" x14ac:dyDescent="0.25">
      <c r="A2701">
        <v>66.3</v>
      </c>
      <c r="B2701" t="b">
        <v>1</v>
      </c>
      <c r="BE2701">
        <v>0.92093579234972678</v>
      </c>
      <c r="BF2701">
        <v>81</v>
      </c>
      <c r="BG2701">
        <v>82.666862928003496</v>
      </c>
      <c r="BH2701">
        <v>84.318870156303689</v>
      </c>
      <c r="BI2701">
        <v>175.65791815647768</v>
      </c>
      <c r="BJ2701">
        <v>81.101893547959648</v>
      </c>
      <c r="BK2701">
        <v>83.679241791602237</v>
      </c>
      <c r="BL2701">
        <v>80.86610747488777</v>
      </c>
      <c r="BM2701">
        <f ca="1"/>
        <v>78.766806764052674</v>
      </c>
      <c r="BN2701">
        <v>82.585102423312293</v>
      </c>
    </row>
    <row r="2702" spans="1:66" x14ac:dyDescent="0.25">
      <c r="A2702">
        <v>66</v>
      </c>
      <c r="B2702" t="b">
        <v>1</v>
      </c>
      <c r="BE2702">
        <v>0.92127732240437155</v>
      </c>
      <c r="BF2702">
        <v>81</v>
      </c>
      <c r="BG2702">
        <v>82.688973935409976</v>
      </c>
      <c r="BH2702">
        <v>84.347663452270382</v>
      </c>
      <c r="BI2702">
        <v>175.95759365345674</v>
      </c>
      <c r="BJ2702">
        <v>81.11707017592164</v>
      </c>
      <c r="BK2702">
        <v>83.705409257706833</v>
      </c>
      <c r="BL2702">
        <v>80.88380823619255</v>
      </c>
      <c r="BM2702">
        <f ca="1"/>
        <v>78.781377857843026</v>
      </c>
      <c r="BN2702">
        <v>82.599337915513289</v>
      </c>
    </row>
    <row r="2703" spans="1:66" x14ac:dyDescent="0.25">
      <c r="A2703">
        <v>65.400000000000006</v>
      </c>
      <c r="B2703" t="b">
        <v>1</v>
      </c>
      <c r="BE2703">
        <v>0.92161885245901642</v>
      </c>
      <c r="BF2703">
        <v>81</v>
      </c>
      <c r="BG2703">
        <v>82.711157753411271</v>
      </c>
      <c r="BH2703">
        <v>84.376561444308479</v>
      </c>
      <c r="BI2703">
        <v>176.25857209147543</v>
      </c>
      <c r="BJ2703">
        <v>81.13228964661171</v>
      </c>
      <c r="BK2703">
        <v>83.731668287660199</v>
      </c>
      <c r="BL2703">
        <v>80.901547435768421</v>
      </c>
      <c r="BM2703">
        <f ca="1"/>
        <v>78.795985129753817</v>
      </c>
      <c r="BN2703">
        <v>82.613599468470866</v>
      </c>
    </row>
    <row r="2704" spans="1:66" x14ac:dyDescent="0.25">
      <c r="A2704">
        <v>65.599999999999994</v>
      </c>
      <c r="B2704" t="b">
        <v>1</v>
      </c>
      <c r="BE2704">
        <v>0.92196038251366119</v>
      </c>
      <c r="BF2704">
        <v>81</v>
      </c>
      <c r="BG2704">
        <v>82.733414984274873</v>
      </c>
      <c r="BH2704">
        <v>84.40556501823238</v>
      </c>
      <c r="BI2704">
        <v>176.56086484998534</v>
      </c>
      <c r="BJ2704">
        <v>81.147552308217968</v>
      </c>
      <c r="BK2704">
        <v>83.758019648191762</v>
      </c>
      <c r="BL2704">
        <v>80.919325325121378</v>
      </c>
      <c r="BM2704">
        <f ca="1"/>
        <v>78.810628853971266</v>
      </c>
      <c r="BN2704">
        <v>82.627887266745333</v>
      </c>
    </row>
    <row r="2705" spans="1:66" x14ac:dyDescent="0.25">
      <c r="A2705">
        <v>65.599999999999994</v>
      </c>
      <c r="B2705" t="b">
        <v>1</v>
      </c>
      <c r="BE2705">
        <v>0.92230191256830596</v>
      </c>
      <c r="BF2705">
        <v>81.099999999999994</v>
      </c>
      <c r="BG2705">
        <v>82.755746237873836</v>
      </c>
      <c r="BH2705">
        <v>84.434675071243618</v>
      </c>
      <c r="BI2705">
        <v>176.86448345816882</v>
      </c>
      <c r="BJ2705">
        <v>81.162858513236941</v>
      </c>
      <c r="BK2705">
        <v>83.78446411581163</v>
      </c>
      <c r="BL2705">
        <v>80.93714215851216</v>
      </c>
      <c r="BM2705">
        <f ca="1"/>
        <v>78.82530930792133</v>
      </c>
      <c r="BN2705">
        <v>82.642201496951699</v>
      </c>
    </row>
    <row r="2706" spans="1:66" x14ac:dyDescent="0.25">
      <c r="A2706">
        <v>65.8</v>
      </c>
      <c r="B2706" t="b">
        <v>1</v>
      </c>
      <c r="BE2706">
        <v>0.92264344262295084</v>
      </c>
      <c r="BF2706">
        <v>81.099999999999994</v>
      </c>
      <c r="BG2706">
        <v>82.778152131817222</v>
      </c>
      <c r="BH2706">
        <v>84.463892512128325</v>
      </c>
      <c r="BI2706">
        <v>177.16943959757737</v>
      </c>
      <c r="BJ2706">
        <v>81.178208618546137</v>
      </c>
      <c r="BK2706">
        <v>83.811002476979169</v>
      </c>
      <c r="BL2706">
        <v>80.954998192998659</v>
      </c>
      <c r="BM2706">
        <f ca="1"/>
        <v>78.84002677232256</v>
      </c>
      <c r="BN2706">
        <v>82.656542347791742</v>
      </c>
    </row>
    <row r="2707" spans="1:66" x14ac:dyDescent="0.25">
      <c r="A2707">
        <v>65.599999999999994</v>
      </c>
      <c r="B2707" t="b">
        <v>1</v>
      </c>
      <c r="BE2707">
        <v>0.92298497267759561</v>
      </c>
      <c r="BF2707">
        <v>81.099999999999994</v>
      </c>
      <c r="BG2707">
        <v>82.800633291583054</v>
      </c>
      <c r="BH2707">
        <v>84.493218261459106</v>
      </c>
      <c r="BI2707">
        <v>177.47574510482798</v>
      </c>
      <c r="BJ2707">
        <v>81.19360298547852</v>
      </c>
      <c r="BK2707">
        <v>83.837635528275527</v>
      </c>
      <c r="BL2707">
        <v>80.972893688479246</v>
      </c>
      <c r="BM2707">
        <f ca="1"/>
        <v>78.854781531239894</v>
      </c>
      <c r="BN2707">
        <v>82.670910010086743</v>
      </c>
    </row>
    <row r="2708" spans="1:66" x14ac:dyDescent="0.25">
      <c r="A2708">
        <v>64.5</v>
      </c>
      <c r="B2708" t="b">
        <v>1</v>
      </c>
      <c r="BE2708">
        <v>0.92332650273224048</v>
      </c>
      <c r="BF2708">
        <v>81.099999999999994</v>
      </c>
      <c r="BG2708">
        <v>82.8231903506544</v>
      </c>
      <c r="BH2708">
        <v>84.522653251801302</v>
      </c>
      <c r="BI2708">
        <v>177.7834119743606</v>
      </c>
      <c r="BJ2708">
        <v>81.209041979898402</v>
      </c>
      <c r="BK2708">
        <v>83.864364076579747</v>
      </c>
      <c r="BL2708">
        <v>80.990828907736841</v>
      </c>
      <c r="BM2708">
        <f ca="1"/>
        <v>78.869573872139867</v>
      </c>
      <c r="BN2708">
        <v>82.685304676810972</v>
      </c>
    </row>
    <row r="2709" spans="1:66" x14ac:dyDescent="0.25">
      <c r="A2709">
        <v>64.099999999999994</v>
      </c>
      <c r="B2709" t="b">
        <v>1</v>
      </c>
      <c r="BE2709">
        <v>0.92366803278688525</v>
      </c>
      <c r="BF2709">
        <v>81.099999999999994</v>
      </c>
      <c r="BG2709">
        <v>82.845823950658328</v>
      </c>
      <c r="BH2709">
        <v>84.552198427923742</v>
      </c>
      <c r="BI2709">
        <v>178.09245236125577</v>
      </c>
      <c r="BJ2709">
        <v>81.224525972279039</v>
      </c>
      <c r="BK2709">
        <v>83.891188939248764</v>
      </c>
      <c r="BL2709">
        <v>81.008804116483958</v>
      </c>
      <c r="BM2709">
        <f ca="1"/>
        <v>78.884404085946713</v>
      </c>
      <c r="BN2709">
        <v>82.699726543125593</v>
      </c>
    </row>
    <row r="2710" spans="1:66" x14ac:dyDescent="0.25">
      <c r="A2710">
        <v>63.7</v>
      </c>
      <c r="B2710" t="b">
        <v>1</v>
      </c>
      <c r="BE2710">
        <v>0.92400956284153002</v>
      </c>
      <c r="BF2710">
        <v>81.099999999999994</v>
      </c>
      <c r="BG2710">
        <v>82.868534741507787</v>
      </c>
      <c r="BH2710">
        <v>84.581854747014418</v>
      </c>
      <c r="BI2710">
        <v>178.40287858411656</v>
      </c>
      <c r="BJ2710">
        <v>81.240055337781854</v>
      </c>
      <c r="BK2710">
        <v>83.918110944301489</v>
      </c>
      <c r="BL2710">
        <v>81.026819583408667</v>
      </c>
      <c r="BM2710">
        <f ca="1"/>
        <v>78.899272467099806</v>
      </c>
      <c r="BN2710">
        <v>82.714175806413621</v>
      </c>
    </row>
    <row r="2711" spans="1:66" x14ac:dyDescent="0.25">
      <c r="A2711">
        <v>63.3</v>
      </c>
      <c r="B2711" t="b">
        <v>1</v>
      </c>
      <c r="BE2711">
        <v>0.9243510928961749</v>
      </c>
      <c r="BF2711">
        <v>81.099999999999994</v>
      </c>
      <c r="BG2711">
        <v>82.891323381547011</v>
      </c>
      <c r="BH2711">
        <v>84.611623178900686</v>
      </c>
      <c r="BI2711">
        <v>178.71470312801483</v>
      </c>
      <c r="BJ2711">
        <v>81.255630456337457</v>
      </c>
      <c r="BK2711">
        <v>83.945130930606851</v>
      </c>
      <c r="BL2711">
        <v>81.044875580221429</v>
      </c>
      <c r="BM2711">
        <f ca="1"/>
        <v>78.914179313612294</v>
      </c>
      <c r="BN2711">
        <v>82.728652666315327</v>
      </c>
    </row>
    <row r="2712" spans="1:66" x14ac:dyDescent="0.25">
      <c r="A2712">
        <v>63.5</v>
      </c>
      <c r="B2712" t="b">
        <v>1</v>
      </c>
      <c r="BE2712">
        <v>0.92469262295081966</v>
      </c>
      <c r="BF2712">
        <v>81.099999999999994</v>
      </c>
      <c r="BG2712">
        <v>82.914190537699554</v>
      </c>
      <c r="BH2712">
        <v>84.641504706274375</v>
      </c>
      <c r="BI2712">
        <v>179.0279386475039</v>
      </c>
      <c r="BJ2712">
        <v>81.271251712728386</v>
      </c>
      <c r="BK2712">
        <v>83.972249748076052</v>
      </c>
      <c r="BL2712">
        <v>81.062972381702878</v>
      </c>
      <c r="BM2712">
        <f ca="1"/>
        <v>78.9291249271309</v>
      </c>
      <c r="BN2712">
        <v>82.743157324764411</v>
      </c>
    </row>
    <row r="2713" spans="1:66" x14ac:dyDescent="0.25">
      <c r="A2713">
        <v>63.4</v>
      </c>
      <c r="B2713" t="b">
        <v>1</v>
      </c>
      <c r="BE2713">
        <v>0.92503415300546443</v>
      </c>
      <c r="BF2713">
        <v>81.099999999999994</v>
      </c>
      <c r="BG2713">
        <v>82.93713688562022</v>
      </c>
      <c r="BH2713">
        <v>84.671500324922405</v>
      </c>
      <c r="BI2713">
        <v>179.34259796970065</v>
      </c>
      <c r="BJ2713">
        <v>81.286919496673733</v>
      </c>
      <c r="BK2713">
        <v>83.999468257859164</v>
      </c>
      <c r="BL2713">
        <v>81.081110265752642</v>
      </c>
      <c r="BM2713">
        <f ca="1"/>
        <v>78.94410961299711</v>
      </c>
      <c r="BN2713">
        <v>82.757689986025071</v>
      </c>
    </row>
    <row r="2714" spans="1:66" x14ac:dyDescent="0.25">
      <c r="A2714">
        <v>63.3</v>
      </c>
      <c r="B2714" t="b">
        <v>1</v>
      </c>
      <c r="BE2714">
        <v>0.92537568306010931</v>
      </c>
      <c r="BF2714">
        <v>81.099999999999994</v>
      </c>
      <c r="BG2714">
        <v>82.960163109849901</v>
      </c>
      <c r="BH2714">
        <v>84.701611043961947</v>
      </c>
      <c r="BI2714">
        <v>179.65869409743706</v>
      </c>
      <c r="BJ2714">
        <v>81.30263420291557</v>
      </c>
      <c r="BK2714">
        <v>84.026787332546135</v>
      </c>
      <c r="BL2714">
        <v>81.099289513439174</v>
      </c>
      <c r="BM2714">
        <f ca="1"/>
        <v>78.95913368030962</v>
      </c>
      <c r="BN2714">
        <v>82.772250856729642</v>
      </c>
    </row>
    <row r="2715" spans="1:66" x14ac:dyDescent="0.25">
      <c r="A2715">
        <v>64</v>
      </c>
      <c r="B2715" t="b">
        <v>1</v>
      </c>
      <c r="BE2715">
        <v>0.92571721311475408</v>
      </c>
      <c r="BF2715">
        <v>81.099999999999994</v>
      </c>
      <c r="BG2715">
        <v>82.983269903974175</v>
      </c>
      <c r="BH2715">
        <v>84.731837886081209</v>
      </c>
      <c r="BI2715">
        <v>179.97624021248424</v>
      </c>
      <c r="BJ2715">
        <v>81.31839623130729</v>
      </c>
      <c r="BK2715">
        <v>84.054207856372244</v>
      </c>
      <c r="BL2715">
        <v>81.117510409050482</v>
      </c>
      <c r="BM2715">
        <f ca="1"/>
        <v>78.974197441988096</v>
      </c>
      <c r="BN2715">
        <v>82.786840145917068</v>
      </c>
    </row>
    <row r="2716" spans="1:66" x14ac:dyDescent="0.25">
      <c r="A2716">
        <v>63.8</v>
      </c>
      <c r="B2716" t="b">
        <v>1</v>
      </c>
      <c r="BE2716">
        <v>0.92605874316939896</v>
      </c>
      <c r="BF2716">
        <v>81.099999999999994</v>
      </c>
      <c r="BG2716">
        <v>83.006457970785434</v>
      </c>
      <c r="BH2716">
        <v>84.762181887786227</v>
      </c>
      <c r="BI2716">
        <v>180.29524967885129</v>
      </c>
      <c r="BJ2716">
        <v>81.33420598690401</v>
      </c>
      <c r="BK2716">
        <v>84.081730725428358</v>
      </c>
      <c r="BL2716">
        <v>81.135773240146065</v>
      </c>
      <c r="BM2716">
        <f ca="1"/>
        <v>78.98930121483842</v>
      </c>
      <c r="BN2716">
        <v>82.801458065072438</v>
      </c>
    </row>
    <row r="2717" spans="1:66" x14ac:dyDescent="0.25">
      <c r="A2717" t="str">
        <v/>
      </c>
      <c r="B2717" t="b">
        <v>0</v>
      </c>
      <c r="BE2717">
        <v>0.92640027322404372</v>
      </c>
      <c r="BF2717">
        <v>81.099999999999994</v>
      </c>
      <c r="BG2717">
        <v>83.02972802244858</v>
      </c>
      <c r="BH2717">
        <v>84.792644099652051</v>
      </c>
      <c r="BI2717">
        <v>180.61573604615955</v>
      </c>
      <c r="BJ2717">
        <v>81.350063880054861</v>
      </c>
      <c r="BK2717">
        <v>84.10935684787583</v>
      </c>
      <c r="BL2717">
        <v>81.154078297609814</v>
      </c>
      <c r="BM2717">
        <f ca="1"/>
        <v>79.004445319619194</v>
      </c>
      <c r="BN2717">
        <v>82.816104828166857</v>
      </c>
    </row>
    <row r="2718" spans="1:66" x14ac:dyDescent="0.25">
      <c r="A2718">
        <v>62.3</v>
      </c>
      <c r="B2718" t="b">
        <v>1</v>
      </c>
      <c r="BE2718">
        <v>0.92674180327868849</v>
      </c>
      <c r="BF2718">
        <v>81.099999999999994</v>
      </c>
      <c r="BG2718">
        <v>83.053080780670612</v>
      </c>
      <c r="BH2718">
        <v>84.82322558658133</v>
      </c>
      <c r="BI2718">
        <v>180.93771305309656</v>
      </c>
      <c r="BJ2718">
        <v>81.365970326497532</v>
      </c>
      <c r="BK2718">
        <v>84.137087144166486</v>
      </c>
      <c r="BL2718">
        <v>81.172425875704121</v>
      </c>
      <c r="BM2718">
        <f ca="1"/>
        <v>79.019630081109923</v>
      </c>
      <c r="BN2718">
        <v>82.83078065169866</v>
      </c>
    </row>
    <row r="2719" spans="1:66" x14ac:dyDescent="0.25">
      <c r="A2719">
        <v>61.5</v>
      </c>
      <c r="B2719" t="b">
        <v>1</v>
      </c>
      <c r="BE2719">
        <v>0.92708333333333337</v>
      </c>
      <c r="BF2719">
        <v>81.099999999999994</v>
      </c>
      <c r="BG2719">
        <v>83.076516976874018</v>
      </c>
      <c r="BH2719">
        <v>84.853927428067095</v>
      </c>
      <c r="BI2719">
        <v>181.26119463094952</v>
      </c>
      <c r="BJ2719">
        <v>81.381925747454801</v>
      </c>
      <c r="BK2719">
        <v>84.16492254726748</v>
      </c>
      <c r="BL2719">
        <v>81.190816272125048</v>
      </c>
      <c r="BM2719">
        <f ca="1"/>
        <v>79.034855828180511</v>
      </c>
      <c r="BN2719">
        <v>82.845485754735165</v>
      </c>
    </row>
    <row r="2720" spans="1:66" x14ac:dyDescent="0.25">
      <c r="A2720">
        <v>67</v>
      </c>
      <c r="B2720" t="b">
        <v>1</v>
      </c>
      <c r="BE2720">
        <v>0.92742486338797814</v>
      </c>
      <c r="BF2720">
        <v>81.099999999999994</v>
      </c>
      <c r="BG2720">
        <v>83.100037352374144</v>
      </c>
      <c r="BH2720">
        <v>84.884750718463451</v>
      </c>
      <c r="BI2720">
        <v>181.58619490722219</v>
      </c>
      <c r="BJ2720">
        <v>81.397930569733262</v>
      </c>
      <c r="BK2720">
        <v>84.192864002891454</v>
      </c>
      <c r="BL2720">
        <v>81.209249788058642</v>
      </c>
      <c r="BM2720">
        <f ca="1"/>
        <v>79.050122893862252</v>
      </c>
      <c r="BN2720">
        <v>82.860220358955416</v>
      </c>
    </row>
    <row r="2721" spans="1:66" x14ac:dyDescent="0.25">
      <c r="A2721">
        <v>60</v>
      </c>
      <c r="B2721" t="b">
        <v>1</v>
      </c>
      <c r="BE2721">
        <v>0.92776639344262291</v>
      </c>
      <c r="BF2721">
        <v>81.099999999999994</v>
      </c>
      <c r="BG2721">
        <v>83.123642658560769</v>
      </c>
      <c r="BH2721">
        <v>84.91569656726081</v>
      </c>
      <c r="BI2721">
        <v>181.91272820933753</v>
      </c>
      <c r="BJ2721">
        <v>81.413985225824462</v>
      </c>
      <c r="BK2721">
        <v>84.220912469732056</v>
      </c>
      <c r="BL2721">
        <v>81.227726728238565</v>
      </c>
      <c r="BM2721">
        <f ca="1"/>
        <v>79.065431615420664</v>
      </c>
      <c r="BN2721">
        <v>82.874984688693985</v>
      </c>
    </row>
    <row r="2722" spans="1:66" x14ac:dyDescent="0.25">
      <c r="A2722">
        <v>59.3</v>
      </c>
      <c r="B2722" t="b">
        <v>1</v>
      </c>
      <c r="BE2722">
        <v>0.92810792349726778</v>
      </c>
      <c r="BF2722">
        <v>81.2</v>
      </c>
      <c r="BG2722">
        <v>83.147333657083706</v>
      </c>
      <c r="BH2722">
        <v>84.946766099369114</v>
      </c>
      <c r="BI2722">
        <v>182.24080906842755</v>
      </c>
      <c r="BJ2722">
        <v>81.430090154008184</v>
      </c>
      <c r="BK2722">
        <v>84.249068919704897</v>
      </c>
      <c r="BL2722">
        <v>81.246247401004823</v>
      </c>
      <c r="BM2722">
        <f ca="1"/>
        <v>79.080782334429685</v>
      </c>
      <c r="BN2722">
        <v>82.889778970985446</v>
      </c>
    </row>
    <row r="2723" spans="1:66" x14ac:dyDescent="0.25">
      <c r="A2723">
        <v>58.4</v>
      </c>
      <c r="B2723" t="b">
        <v>1</v>
      </c>
      <c r="BE2723">
        <v>0.92844945355191255</v>
      </c>
      <c r="BF2723">
        <v>81.2</v>
      </c>
      <c r="BG2723">
        <v>83.171111120042895</v>
      </c>
      <c r="BH2723">
        <v>84.977960455406688</v>
      </c>
      <c r="BI2723">
        <v>182.57045222321307</v>
      </c>
      <c r="BJ2723">
        <v>81.446245798458165</v>
      </c>
      <c r="BK2723">
        <v>84.277334338194137</v>
      </c>
      <c r="BL2723">
        <v>81.264812118363764</v>
      </c>
      <c r="BM2723">
        <f ca="1"/>
        <v>79.096175396847613</v>
      </c>
      <c r="BN2723">
        <v>82.904603435610056</v>
      </c>
    </row>
    <row r="2724" spans="1:66" x14ac:dyDescent="0.25">
      <c r="A2724">
        <v>57.5</v>
      </c>
      <c r="B2724" t="b">
        <v>1</v>
      </c>
      <c r="BE2724">
        <v>0.92879098360655743</v>
      </c>
      <c r="BF2724">
        <v>81.2</v>
      </c>
      <c r="BG2724">
        <v>83.194975830182855</v>
      </c>
      <c r="BH2724">
        <v>85.009280791996488</v>
      </c>
      <c r="BI2724">
        <v>182.90167262397745</v>
      </c>
      <c r="BJ2724">
        <v>81.462452609350365</v>
      </c>
      <c r="BK2724">
        <v>84.305709724305004</v>
      </c>
      <c r="BL2724">
        <v>81.283421196049517</v>
      </c>
      <c r="BM2724">
        <f ca="1"/>
        <v>79.111611153094827</v>
      </c>
      <c r="BN2724">
        <v>82.919458315140247</v>
      </c>
    </row>
    <row r="2725" spans="1:66" x14ac:dyDescent="0.25">
      <c r="A2725">
        <v>56.3</v>
      </c>
      <c r="B2725" t="b">
        <v>1</v>
      </c>
      <c r="BE2725">
        <v>0.9291325136612022</v>
      </c>
      <c r="BF2725">
        <v>81.2</v>
      </c>
      <c r="BG2725">
        <v>83.218928581091731</v>
      </c>
      <c r="BH2725">
        <v>85.040728282068827</v>
      </c>
      <c r="BI2725">
        <v>183.2344854366344</v>
      </c>
      <c r="BJ2725">
        <v>81.478711042973543</v>
      </c>
      <c r="BK2725">
        <v>84.334196091122024</v>
      </c>
      <c r="BL2725">
        <v>81.302074953586498</v>
      </c>
      <c r="BM2725">
        <f ca="1"/>
        <v>79.127089958133084</v>
      </c>
      <c r="BN2725">
        <v>82.934343844988263</v>
      </c>
    </row>
    <row r="2726" spans="1:66" x14ac:dyDescent="0.25">
      <c r="A2726">
        <v>55.5</v>
      </c>
      <c r="B2726" t="b">
        <v>1</v>
      </c>
      <c r="BE2726">
        <v>0.92947404371584696</v>
      </c>
      <c r="BF2726">
        <v>81.2</v>
      </c>
      <c r="BG2726">
        <v>83.24297017740507</v>
      </c>
      <c r="BH2726">
        <v>85.072304115172201</v>
      </c>
      <c r="BI2726">
        <v>183.56890604689562</v>
      </c>
      <c r="BJ2726">
        <v>81.495021561842663</v>
      </c>
      <c r="BK2726">
        <v>84.362794465973792</v>
      </c>
      <c r="BL2726">
        <v>81.320773714353578</v>
      </c>
      <c r="BM2726">
        <f ca="1"/>
        <v>79.142612171546872</v>
      </c>
      <c r="BN2726">
        <v>82.949260263454789</v>
      </c>
    </row>
    <row r="2727" spans="1:66" x14ac:dyDescent="0.25">
      <c r="A2727">
        <v>54.9</v>
      </c>
      <c r="B2727" t="b">
        <v>1</v>
      </c>
      <c r="BE2727">
        <v>0.92981557377049184</v>
      </c>
      <c r="BF2727">
        <v>81.2</v>
      </c>
      <c r="BG2727">
        <v>83.267101435014425</v>
      </c>
      <c r="BH2727">
        <v>85.104009497790614</v>
      </c>
      <c r="BI2727">
        <v>183.9049500645381</v>
      </c>
      <c r="BJ2727">
        <v>81.511384634814775</v>
      </c>
      <c r="BK2727">
        <v>84.391505890703613</v>
      </c>
      <c r="BL2727">
        <v>81.339517805649351</v>
      </c>
      <c r="BM2727">
        <f ca="1"/>
        <v>79.158178157626381</v>
      </c>
      <c r="BN2727">
        <v>82.964207811778664</v>
      </c>
    </row>
    <row r="2728" spans="1:66" x14ac:dyDescent="0.25">
      <c r="A2728">
        <v>53.2</v>
      </c>
      <c r="B2728" t="b">
        <v>1</v>
      </c>
      <c r="BE2728">
        <v>0.93015710382513661</v>
      </c>
      <c r="BF2728">
        <v>81.3</v>
      </c>
      <c r="BG2728">
        <v>83.291323181280887</v>
      </c>
      <c r="BH2728">
        <v>85.13584565366908</v>
      </c>
      <c r="BI2728">
        <v>184.24263332777625</v>
      </c>
      <c r="BJ2728">
        <v>81.527800737207727</v>
      </c>
      <c r="BK2728">
        <v>84.420331421946997</v>
      </c>
      <c r="BL2728">
        <v>81.358307558759051</v>
      </c>
      <c r="BM2728">
        <f ca="1"/>
        <v>79.173788285452574</v>
      </c>
      <c r="BN2728">
        <v>82.979186734187664</v>
      </c>
    </row>
    <row r="2729" spans="1:66" x14ac:dyDescent="0.25">
      <c r="A2729">
        <v>51.3</v>
      </c>
      <c r="B2729" t="b">
        <v>1</v>
      </c>
      <c r="BE2729">
        <v>0.93049863387978138</v>
      </c>
      <c r="BF2729">
        <v>81.3</v>
      </c>
      <c r="BG2729">
        <v>83.315636255253821</v>
      </c>
      <c r="BH2729">
        <v>85.167813824147103</v>
      </c>
      <c r="BI2729">
        <v>184.58197190774146</v>
      </c>
      <c r="BJ2729">
        <v>81.544270350921607</v>
      </c>
      <c r="BK2729">
        <v>84.449272131415668</v>
      </c>
      <c r="BL2729">
        <v>81.37714330902287</v>
      </c>
      <c r="BM2729">
        <f ca="1"/>
        <v>79.189442928984008</v>
      </c>
      <c r="BN2729">
        <v>82.994197277950391</v>
      </c>
    </row>
    <row r="2730" spans="1:66" x14ac:dyDescent="0.25">
      <c r="A2730">
        <v>51</v>
      </c>
      <c r="B2730" t="b">
        <v>1</v>
      </c>
      <c r="BE2730">
        <v>0.93084016393442626</v>
      </c>
      <c r="BF2730">
        <v>81.3</v>
      </c>
      <c r="BG2730">
        <v>83.340041507894867</v>
      </c>
      <c r="BH2730">
        <v>85.199915268500078</v>
      </c>
      <c r="BI2730">
        <v>184.9229821130715</v>
      </c>
      <c r="BJ2730">
        <v>81.560793964563302</v>
      </c>
      <c r="BK2730">
        <v>84.478329106188525</v>
      </c>
      <c r="BL2730">
        <v>81.396025395905767</v>
      </c>
      <c r="BM2730">
        <f ca="1"/>
        <v>79.205142467145876</v>
      </c>
      <c r="BN2730">
        <v>83.009239693429521</v>
      </c>
    </row>
    <row r="2731" spans="1:66" x14ac:dyDescent="0.25">
      <c r="A2731">
        <v>48.8</v>
      </c>
      <c r="B2731" t="b">
        <v>1</v>
      </c>
      <c r="BE2731">
        <v>0.93118169398907102</v>
      </c>
      <c r="BF2731">
        <v>81.3</v>
      </c>
      <c r="BG2731">
        <v>83.364539802307263</v>
      </c>
      <c r="BH2731">
        <v>85.232151264288689</v>
      </c>
      <c r="BI2731">
        <v>185.26568049461324</v>
      </c>
      <c r="BJ2731">
        <v>81.57737207357367</v>
      </c>
      <c r="BK2731">
        <v>84.50750344900959</v>
      </c>
      <c r="BL2731">
        <v>81.414954163068828</v>
      </c>
      <c r="BM2731">
        <f ca="1"/>
        <v>79.220887283920987</v>
      </c>
      <c r="BN2731">
        <v>83.024314234135929</v>
      </c>
    </row>
    <row r="2732" spans="1:66" x14ac:dyDescent="0.25">
      <c r="A2732">
        <v>47.7</v>
      </c>
      <c r="B2732" t="b">
        <v>1</v>
      </c>
      <c r="BE2732">
        <v>0.93152322404371579</v>
      </c>
      <c r="BF2732">
        <v>81.3</v>
      </c>
      <c r="BG2732">
        <v>83.38913201397088</v>
      </c>
      <c r="BH2732">
        <v>85.264523107717849</v>
      </c>
      <c r="BI2732">
        <v>185.61008385024348</v>
      </c>
      <c r="BJ2732">
        <v>81.594005180358224</v>
      </c>
      <c r="BK2732">
        <v>84.536796278593428</v>
      </c>
      <c r="BL2732">
        <v>81.433929958442292</v>
      </c>
      <c r="BM2732">
        <f ca="1"/>
        <v>79.236677768442931</v>
      </c>
      <c r="BN2732">
        <v>83.039421156784329</v>
      </c>
    </row>
    <row r="2733" spans="1:66" x14ac:dyDescent="0.25">
      <c r="A2733">
        <v>46.6</v>
      </c>
      <c r="B2733" t="b">
        <v>1</v>
      </c>
      <c r="BE2733">
        <v>0.93186475409836067</v>
      </c>
      <c r="BF2733">
        <v>81.3</v>
      </c>
      <c r="BG2733">
        <v>83.413819030982992</v>
      </c>
      <c r="BH2733">
        <v>85.297032114003528</v>
      </c>
      <c r="BI2733">
        <v>185.95620922980922</v>
      </c>
      <c r="BJ2733">
        <v>81.610693794420527</v>
      </c>
      <c r="BK2733">
        <v>84.566208729937983</v>
      </c>
      <c r="BL2733">
        <v>81.452953134300117</v>
      </c>
      <c r="BM2733">
        <f ca="1"/>
        <v>79.25251431509146</v>
      </c>
      <c r="BN2733">
        <v>83.054560721349972</v>
      </c>
    </row>
    <row r="2734" spans="1:66" x14ac:dyDescent="0.25">
      <c r="A2734">
        <v>71.3</v>
      </c>
      <c r="B2734" t="b">
        <v>1</v>
      </c>
      <c r="BE2734">
        <v>0.93220628415300544</v>
      </c>
      <c r="BF2734">
        <v>81.3</v>
      </c>
      <c r="BG2734">
        <v>83.438601754304841</v>
      </c>
      <c r="BH2734">
        <v>85.329679617749022</v>
      </c>
      <c r="BI2734">
        <v>186.30407394019224</v>
      </c>
      <c r="BJ2734">
        <v>81.627438432499176</v>
      </c>
      <c r="BK2734">
        <v>84.595741954644993</v>
      </c>
      <c r="BL2734">
        <v>81.472024047336348</v>
      </c>
      <c r="BM2734">
        <f ca="1"/>
        <v>79.268397323589951</v>
      </c>
      <c r="BN2734">
        <v>83.069733191126801</v>
      </c>
    </row>
    <row r="2735" spans="1:66" x14ac:dyDescent="0.25">
      <c r="A2735">
        <v>78</v>
      </c>
      <c r="B2735" t="b">
        <v>1</v>
      </c>
      <c r="BE2735">
        <v>0.93254781420765032</v>
      </c>
      <c r="BF2735">
        <v>81.3</v>
      </c>
      <c r="BG2735">
        <v>83.463481098014441</v>
      </c>
      <c r="BH2735">
        <v>85.362466973331294</v>
      </c>
      <c r="BI2735">
        <v>186.65369555050231</v>
      </c>
      <c r="BJ2735">
        <v>81.644239618708013</v>
      </c>
      <c r="BK2735">
        <v>84.625397121248739</v>
      </c>
      <c r="BL2735">
        <v>81.491143058743063</v>
      </c>
      <c r="BM2735">
        <f ca="1"/>
        <v>79.284327199105533</v>
      </c>
      <c r="BN2735">
        <v>83.084938832786776</v>
      </c>
    </row>
    <row r="2736" spans="1:66" x14ac:dyDescent="0.25">
      <c r="A2736">
        <v>71</v>
      </c>
      <c r="B2736" t="b">
        <v>1</v>
      </c>
      <c r="BE2736">
        <v>0.93288934426229508</v>
      </c>
      <c r="BF2736">
        <v>81.400000000000006</v>
      </c>
      <c r="BG2736">
        <v>83.488457989565632</v>
      </c>
      <c r="BH2736">
        <v>85.395395555295565</v>
      </c>
      <c r="BI2736">
        <v>187.00509189740106</v>
      </c>
      <c r="BJ2736">
        <v>81.661097884679677</v>
      </c>
      <c r="BK2736">
        <v>84.655175415552648</v>
      </c>
      <c r="BL2736">
        <v>81.510310534290298</v>
      </c>
      <c r="BM2736">
        <f ca="1"/>
        <v>79.30030435235112</v>
      </c>
      <c r="BN2736">
        <v>83.100177916440728</v>
      </c>
    </row>
    <row r="2737" spans="1:66" x14ac:dyDescent="0.25">
      <c r="A2737">
        <v>77</v>
      </c>
      <c r="B2737" t="b">
        <v>1</v>
      </c>
      <c r="BE2737">
        <v>0.93323087431693985</v>
      </c>
      <c r="BF2737">
        <v>81.400000000000006</v>
      </c>
      <c r="BG2737">
        <v>83.513533370053523</v>
      </c>
      <c r="BH2737">
        <v>85.428466758761346</v>
      </c>
      <c r="BI2737">
        <v>187.35828109056285</v>
      </c>
      <c r="BJ2737">
        <v>81.678013769712962</v>
      </c>
      <c r="BK2737">
        <v>84.685078040974545</v>
      </c>
      <c r="BL2737">
        <v>81.52952684440757</v>
      </c>
      <c r="BM2737">
        <f ca="1"/>
        <v>79.316329199690415</v>
      </c>
      <c r="BN2737">
        <v>83.115450715700504</v>
      </c>
    </row>
    <row r="2738" spans="1:66" x14ac:dyDescent="0.25">
      <c r="A2738">
        <v>75</v>
      </c>
      <c r="B2738" t="b">
        <v>1</v>
      </c>
      <c r="BE2738">
        <v>0.93357240437158473</v>
      </c>
      <c r="BF2738">
        <v>81.400000000000006</v>
      </c>
      <c r="BG2738">
        <v>83.53870819448673</v>
      </c>
      <c r="BH2738">
        <v>85.461681999838007</v>
      </c>
      <c r="BI2738">
        <v>187.71328151827493</v>
      </c>
      <c r="BJ2738">
        <v>81.694987820923501</v>
      </c>
      <c r="BK2738">
        <v>84.715106218900559</v>
      </c>
      <c r="BL2738">
        <v>81.548792364267499</v>
      </c>
      <c r="BM2738">
        <f ca="1"/>
        <v>79.33240216324505</v>
      </c>
      <c r="BN2738">
        <v>83.130757507742601</v>
      </c>
    </row>
    <row r="2739" spans="1:66" x14ac:dyDescent="0.25">
      <c r="A2739">
        <v>69.8</v>
      </c>
      <c r="B2739" t="b">
        <v>1</v>
      </c>
      <c r="BE2739">
        <v>0.9339139344262295</v>
      </c>
      <c r="BF2739">
        <v>81.400000000000006</v>
      </c>
      <c r="BG2739">
        <v>83.563983432066308</v>
      </c>
      <c r="BH2739">
        <v>85.495042716050577</v>
      </c>
      <c r="BI2739">
        <v>188.07011185318157</v>
      </c>
      <c r="BJ2739">
        <v>81.712020593398549</v>
      </c>
      <c r="BK2739">
        <v>84.745261189048023</v>
      </c>
      <c r="BL2739">
        <v>81.568107473871251</v>
      </c>
      <c r="BM2739">
        <f ca="1"/>
        <v>79.348523671004486</v>
      </c>
      <c r="BN2739">
        <v>83.146098573373322</v>
      </c>
    </row>
    <row r="2740" spans="1:66" x14ac:dyDescent="0.25">
      <c r="A2740">
        <v>69.2</v>
      </c>
      <c r="B2740" t="b">
        <v>1</v>
      </c>
      <c r="BE2740">
        <v>0.93425546448087426</v>
      </c>
      <c r="BF2740">
        <v>81.400000000000006</v>
      </c>
      <c r="BG2740">
        <v>83.589360066471954</v>
      </c>
      <c r="BH2740">
        <v>85.528550366777651</v>
      </c>
      <c r="BI2740">
        <v>188.42879105817835</v>
      </c>
      <c r="BJ2740">
        <v>81.729112650355376</v>
      </c>
      <c r="BK2740">
        <v>84.775544209837605</v>
      </c>
      <c r="BL2740">
        <v>81.587472558135943</v>
      </c>
      <c r="BM2740">
        <f ca="1"/>
        <v>79.364694156938583</v>
      </c>
      <c r="BN2740">
        <v>83.161474197095373</v>
      </c>
    </row>
    <row r="2741" spans="1:66" x14ac:dyDescent="0.25">
      <c r="A2741">
        <v>67.7</v>
      </c>
      <c r="B2741" t="b">
        <v>1</v>
      </c>
      <c r="BE2741">
        <v>0.93459699453551914</v>
      </c>
      <c r="BF2741">
        <v>81.400000000000006</v>
      </c>
      <c r="BG2741">
        <v>83.61483909615535</v>
      </c>
      <c r="BH2741">
        <v>85.562206433699131</v>
      </c>
      <c r="BI2741">
        <v>188.7893383924588</v>
      </c>
      <c r="BJ2741">
        <v>81.746264563303825</v>
      </c>
      <c r="BK2741">
        <v>84.805956558774994</v>
      </c>
      <c r="BL2741">
        <v>81.606888006984192</v>
      </c>
      <c r="BM2741">
        <f ca="1"/>
        <v>79.380914061112932</v>
      </c>
      <c r="BN2741">
        <v>83.176884667176211</v>
      </c>
    </row>
    <row r="2742" spans="1:66" x14ac:dyDescent="0.25">
      <c r="A2742">
        <v>67.5</v>
      </c>
      <c r="B2742" t="b">
        <v>1</v>
      </c>
      <c r="BE2742">
        <v>0.93493852459016391</v>
      </c>
      <c r="BF2742">
        <v>81.400000000000006</v>
      </c>
      <c r="BG2742">
        <v>83.640421534641092</v>
      </c>
      <c r="BH2742">
        <v>85.596012421256773</v>
      </c>
      <c r="BI2742">
        <v>189.1517734177192</v>
      </c>
      <c r="BJ2742">
        <v>81.763476912212838</v>
      </c>
      <c r="BK2742">
        <v>84.83649953284241</v>
      </c>
      <c r="BL2742">
        <v>81.626354215435697</v>
      </c>
      <c r="BM2742">
        <f ca="1"/>
        <v>79.397183829806963</v>
      </c>
      <c r="BN2742">
        <v>83.192330275717751</v>
      </c>
    </row>
    <row r="2743" spans="1:66" x14ac:dyDescent="0.25">
      <c r="A2743">
        <v>67.7</v>
      </c>
      <c r="B2743" t="b">
        <v>1</v>
      </c>
      <c r="BE2743">
        <v>0.93528005464480879</v>
      </c>
      <c r="BF2743">
        <v>81.400000000000006</v>
      </c>
      <c r="BG2743">
        <v>83.666108410835363</v>
      </c>
      <c r="BH2743">
        <v>85.629969857125971</v>
      </c>
      <c r="BI2743">
        <v>189.51611600452804</v>
      </c>
      <c r="BJ2743">
        <v>81.780750285681464</v>
      </c>
      <c r="BK2743">
        <v>84.867174448900343</v>
      </c>
      <c r="BL2743">
        <v>81.645871583701037</v>
      </c>
      <c r="BM2743">
        <f ca="1"/>
        <v>79.413503915635076</v>
      </c>
      <c r="BN2743">
        <v>83.207811318728005</v>
      </c>
    </row>
    <row r="2744" spans="1:66" x14ac:dyDescent="0.25">
      <c r="A2744">
        <v>67</v>
      </c>
      <c r="B2744" t="b">
        <v>1</v>
      </c>
      <c r="BE2744">
        <v>0.93562158469945356</v>
      </c>
      <c r="BF2744">
        <v>81.5</v>
      </c>
      <c r="BG2744">
        <v>83.691900769342624</v>
      </c>
      <c r="BH2744">
        <v>85.664080292700064</v>
      </c>
      <c r="BI2744">
        <v>189.88238633886209</v>
      </c>
      <c r="BJ2744">
        <v>81.798085281114012</v>
      </c>
      <c r="BK2744">
        <v>84.897982644099542</v>
      </c>
      <c r="BL2744">
        <v>81.665440517277617</v>
      </c>
      <c r="BM2744">
        <f ca="1"/>
        <v>79.429874777670719</v>
      </c>
      <c r="BN2744">
        <v>83.22332809619428</v>
      </c>
    </row>
    <row r="2745" spans="1:66" x14ac:dyDescent="0.25">
      <c r="A2745">
        <v>67.400000000000006</v>
      </c>
      <c r="B2745" t="b">
        <v>1</v>
      </c>
      <c r="BE2745">
        <v>0.93596311475409832</v>
      </c>
      <c r="BF2745">
        <v>81.5</v>
      </c>
      <c r="BG2745">
        <v>83.717799670790498</v>
      </c>
      <c r="BH2745">
        <v>85.698345303587629</v>
      </c>
      <c r="BI2745">
        <v>190.25060492881818</v>
      </c>
      <c r="BJ2745">
        <v>81.815482504899776</v>
      </c>
      <c r="BK2745">
        <v>84.928925476304016</v>
      </c>
      <c r="BL2745">
        <v>81.685061427048041</v>
      </c>
      <c r="BM2745">
        <f ca="1"/>
        <v>79.446296881573531</v>
      </c>
      <c r="BN2745">
        <v>83.238880912158194</v>
      </c>
    </row>
    <row r="2746" spans="1:66" x14ac:dyDescent="0.25">
      <c r="A2746">
        <v>67.599999999999994</v>
      </c>
      <c r="B2746" t="b">
        <v>1</v>
      </c>
      <c r="BE2746">
        <v>0.9363046448087432</v>
      </c>
      <c r="BF2746">
        <v>81.5</v>
      </c>
      <c r="BG2746">
        <v>83.743806192163177</v>
      </c>
      <c r="BH2746">
        <v>85.73276649012233</v>
      </c>
      <c r="BI2746">
        <v>190.62079261150316</v>
      </c>
      <c r="BJ2746">
        <v>81.832942572597574</v>
      </c>
      <c r="BK2746">
        <v>84.960004324525073</v>
      </c>
      <c r="BL2746">
        <v>81.704734729380704</v>
      </c>
      <c r="BM2746">
        <f ca="1"/>
        <v>79.462770699719826</v>
      </c>
      <c r="BN2746">
        <v>83.254470074792565</v>
      </c>
    </row>
    <row r="2747" spans="1:66" x14ac:dyDescent="0.25">
      <c r="A2747">
        <v>67.599999999999994</v>
      </c>
      <c r="B2747" t="b">
        <v>1</v>
      </c>
      <c r="BE2747">
        <v>0.93664617486338797</v>
      </c>
      <c r="BF2747">
        <v>81.5</v>
      </c>
      <c r="BG2747">
        <v>83.769921427143629</v>
      </c>
      <c r="BH2747">
        <v>85.767345477887361</v>
      </c>
      <c r="BI2747">
        <v>190.99297056010906</v>
      </c>
      <c r="BJ2747">
        <v>81.850466109124824</v>
      </c>
      <c r="BK2747">
        <v>84.991220589366833</v>
      </c>
      <c r="BL2747">
        <v>81.724460846232887</v>
      </c>
      <c r="BM2747">
        <f ca="1"/>
        <v>79.479296711336261</v>
      </c>
      <c r="BN2747">
        <v>83.270095896480029</v>
      </c>
    </row>
    <row r="2748" spans="1:66" x14ac:dyDescent="0.25">
      <c r="A2748">
        <v>67.7</v>
      </c>
      <c r="B2748" t="b">
        <v>1</v>
      </c>
      <c r="BE2748">
        <v>0.93698770491803274</v>
      </c>
      <c r="BF2748">
        <v>81.5</v>
      </c>
      <c r="BG2748">
        <v>83.796146486464863</v>
      </c>
      <c r="BH2748">
        <v>85.802083918252521</v>
      </c>
      <c r="BI2748">
        <v>191.36716029118065</v>
      </c>
      <c r="BJ2748">
        <v>81.868053748951766</v>
      </c>
      <c r="BK2748">
        <v>85.022575693483589</v>
      </c>
      <c r="BL2748">
        <v>81.744240205256432</v>
      </c>
      <c r="BM2748">
        <f ca="1"/>
        <v>79.495875402636827</v>
      </c>
      <c r="BN2748">
        <v>83.285758693893783</v>
      </c>
    </row>
    <row r="2749" spans="1:66" x14ac:dyDescent="0.25">
      <c r="A2749">
        <v>67.5</v>
      </c>
      <c r="B2749" t="b">
        <v>1</v>
      </c>
      <c r="BE2749">
        <v>0.93732923497267762</v>
      </c>
      <c r="BF2749">
        <v>81.5</v>
      </c>
      <c r="BG2749">
        <v>83.822482498270475</v>
      </c>
      <c r="BH2749">
        <v>85.836983488926819</v>
      </c>
      <c r="BI2749">
        <v>191.74338367207937</v>
      </c>
      <c r="BJ2749">
        <v>81.885706136300797</v>
      </c>
      <c r="BK2749">
        <v>85.054071082049475</v>
      </c>
      <c r="BL2749">
        <v>81.764073239905812</v>
      </c>
      <c r="BM2749">
        <f ca="1"/>
        <v>79.512507266963624</v>
      </c>
      <c r="BN2749">
        <v>83.301458788080112</v>
      </c>
    </row>
    <row r="2750" spans="1:66" x14ac:dyDescent="0.25">
      <c r="A2750">
        <v>77.099999999999994</v>
      </c>
      <c r="B2750" t="b">
        <v>1</v>
      </c>
      <c r="BE2750">
        <v>0.93767076502732238</v>
      </c>
      <c r="BF2750">
        <v>81.5</v>
      </c>
      <c r="BG2750">
        <v>83.848930608484892</v>
      </c>
      <c r="BH2750">
        <v>85.872045894525783</v>
      </c>
      <c r="BI2750">
        <v>192.12166292865115</v>
      </c>
      <c r="BJ2750">
        <v>81.903423925350893</v>
      </c>
      <c r="BK2750">
        <v>85.085708223240658</v>
      </c>
      <c r="BL2750">
        <v>81.783960389549023</v>
      </c>
      <c r="BM2750">
        <f ca="1"/>
        <v>79.529192804930915</v>
      </c>
      <c r="BN2750">
        <v>83.317196504543205</v>
      </c>
    </row>
    <row r="2751" spans="1:66" x14ac:dyDescent="0.25">
      <c r="A2751">
        <v>76.900000000000006</v>
      </c>
      <c r="B2751" t="b">
        <v>1</v>
      </c>
      <c r="BE2751">
        <v>0.93801229508196726</v>
      </c>
      <c r="BF2751">
        <v>81.5</v>
      </c>
      <c r="BG2751">
        <v>83.875491981193619</v>
      </c>
      <c r="BH2751">
        <v>85.907272867153566</v>
      </c>
      <c r="BI2751">
        <v>192.5020206531062</v>
      </c>
      <c r="BJ2751">
        <v>81.921207780447745</v>
      </c>
      <c r="BK2751">
        <v>85.11748860873071</v>
      </c>
      <c r="BL2751">
        <v>81.803902099581151</v>
      </c>
      <c r="BM2751">
        <f ca="1"/>
        <v>79.545932524573161</v>
      </c>
      <c r="BN2751">
        <v>83.332972173331825</v>
      </c>
    </row>
    <row r="2752" spans="1:66" x14ac:dyDescent="0.25">
      <c r="A2752">
        <v>76.7</v>
      </c>
      <c r="B2752" t="b">
        <v>1</v>
      </c>
      <c r="BE2752">
        <v>0.93835382513661203</v>
      </c>
      <c r="BF2752">
        <v>81.5</v>
      </c>
      <c r="BG2752">
        <v>83.902167799033663</v>
      </c>
      <c r="BH2752">
        <v>85.942666167001846</v>
      </c>
      <c r="BI2752">
        <v>192.88447981211451</v>
      </c>
      <c r="BJ2752">
        <v>81.939058376319267</v>
      </c>
      <c r="BK2752">
        <v>85.149413754199259</v>
      </c>
      <c r="BL2752">
        <v>81.823898821540695</v>
      </c>
      <c r="BM2752">
        <f ca="1"/>
        <v>79.56272694149672</v>
      </c>
      <c r="BN2752">
        <v>83.348786129128385</v>
      </c>
    </row>
    <row r="2753" spans="1:66" x14ac:dyDescent="0.25">
      <c r="A2753">
        <v>76.5</v>
      </c>
      <c r="B2753" t="b">
        <v>1</v>
      </c>
      <c r="BE2753">
        <v>0.9386953551912568</v>
      </c>
      <c r="BF2753">
        <v>81.5</v>
      </c>
      <c r="BG2753">
        <v>83.928959263594635</v>
      </c>
      <c r="BH2753">
        <v>85.978227582964522</v>
      </c>
      <c r="BI2753">
        <v>193.26906375512823</v>
      </c>
      <c r="BJ2753">
        <v>81.956976398297044</v>
      </c>
      <c r="BK2753">
        <v>85.181485199854748</v>
      </c>
      <c r="BL2753">
        <v>81.84395101322896</v>
      </c>
      <c r="BM2753">
        <f ca="1"/>
        <v>79.579576579035702</v>
      </c>
      <c r="BN2753">
        <v>83.36463871134012</v>
      </c>
    </row>
    <row r="2754" spans="1:66" x14ac:dyDescent="0.25">
      <c r="A2754">
        <v>76.3</v>
      </c>
      <c r="B2754" t="b">
        <v>1</v>
      </c>
      <c r="BE2754">
        <v>0.93903688524590168</v>
      </c>
      <c r="BF2754">
        <v>81.599999999999994</v>
      </c>
      <c r="BG2754">
        <v>83.955867595830824</v>
      </c>
      <c r="BH2754">
        <v>86.013958933269762</v>
      </c>
      <c r="BI2754">
        <v>193.65579622293512</v>
      </c>
      <c r="BJ2754">
        <v>81.974962542543793</v>
      </c>
      <c r="BK2754">
        <v>85.213704510971496</v>
      </c>
      <c r="BL2754">
        <v>81.86405913883226</v>
      </c>
      <c r="BM2754">
        <f ca="1"/>
        <v>79.596481968411709</v>
      </c>
      <c r="BN2754">
        <v>83.3805302641926</v>
      </c>
    </row>
    <row r="2755" spans="1:66" x14ac:dyDescent="0.25">
      <c r="A2755">
        <v>76.2</v>
      </c>
      <c r="B2755" t="b">
        <v>1</v>
      </c>
      <c r="BE2755">
        <v>0.93937841530054644</v>
      </c>
      <c r="BF2755">
        <v>81.599999999999994</v>
      </c>
      <c r="BG2755">
        <v>83.982894036484623</v>
      </c>
      <c r="BH2755">
        <v>86.049862066129023</v>
      </c>
      <c r="BI2755">
        <v>194.04470135645226</v>
      </c>
      <c r="BJ2755">
        <v>81.993017516286841</v>
      </c>
      <c r="BK2755">
        <v>85.246073278441528</v>
      </c>
      <c r="BL2755">
        <v>81.884223669047358</v>
      </c>
      <c r="BM2755">
        <f ca="1"/>
        <v>79.613443648897913</v>
      </c>
      <c r="BN2755">
        <v>83.396461136825721</v>
      </c>
    </row>
    <row r="2756" spans="1:66" x14ac:dyDescent="0.25">
      <c r="A2756">
        <v>76</v>
      </c>
      <c r="B2756" t="b">
        <v>1</v>
      </c>
      <c r="BE2756">
        <v>0.93971994535519121</v>
      </c>
      <c r="BF2756">
        <v>81.599999999999994</v>
      </c>
      <c r="BG2756">
        <v>84.010039846521607</v>
      </c>
      <c r="BH2756">
        <v>86.085938860405435</v>
      </c>
      <c r="BI2756">
        <v>194.43580370576973</v>
      </c>
      <c r="BJ2756">
        <v>82.011142038058253</v>
      </c>
      <c r="BK2756">
        <v>85.278593119341892</v>
      </c>
      <c r="BL2756">
        <v>81.904445081209943</v>
      </c>
      <c r="BM2756">
        <f ca="1"/>
        <v>79.630462167987545</v>
      </c>
      <c r="BN2756">
        <v>83.412431683392057</v>
      </c>
    </row>
    <row r="2757" spans="1:66" x14ac:dyDescent="0.25">
      <c r="A2757">
        <v>75.8</v>
      </c>
      <c r="B2757" t="b">
        <v>1</v>
      </c>
      <c r="BE2757">
        <v>0.94006147540983609</v>
      </c>
      <c r="BF2757">
        <v>81.599999999999994</v>
      </c>
      <c r="BG2757">
        <v>84.037306307577765</v>
      </c>
      <c r="BH2757">
        <v>86.122191226299321</v>
      </c>
      <c r="BI2757">
        <v>194.82912823944932</v>
      </c>
      <c r="BJ2757">
        <v>82.029336837941287</v>
      </c>
      <c r="BK2757">
        <v>85.311265677517738</v>
      </c>
      <c r="BL2757">
        <v>81.924723859426578</v>
      </c>
      <c r="BM2757">
        <f ca="1"/>
        <v>79.647538081566765</v>
      </c>
      <c r="BN2757">
        <v>83.428442263157748</v>
      </c>
    </row>
    <row r="2758" spans="1:66" x14ac:dyDescent="0.25">
      <c r="A2758">
        <v>75.599999999999994</v>
      </c>
      <c r="B2758" t="b">
        <v>1</v>
      </c>
      <c r="BE2758">
        <v>0.94040300546448086</v>
      </c>
      <c r="BF2758">
        <v>81.599999999999994</v>
      </c>
      <c r="BG2758">
        <v>84.064694722419233</v>
      </c>
      <c r="BH2758">
        <v>86.158621106054468</v>
      </c>
      <c r="BI2758">
        <v>195.22470035408969</v>
      </c>
      <c r="BJ2758">
        <v>82.047602657823916</v>
      </c>
      <c r="BK2758">
        <v>85.344092624181812</v>
      </c>
      <c r="BL2758">
        <v>81.945060494709807</v>
      </c>
      <c r="BM2758">
        <f ca="1"/>
        <v>79.664671954092213</v>
      </c>
      <c r="BN2758">
        <v>83.444493240606079</v>
      </c>
    </row>
    <row r="2759" spans="1:66" x14ac:dyDescent="0.25">
      <c r="A2759">
        <v>75.400000000000006</v>
      </c>
      <c r="B2759" t="b">
        <v>1</v>
      </c>
      <c r="BE2759">
        <v>0.94074453551912574</v>
      </c>
      <c r="BF2759">
        <v>81.599999999999994</v>
      </c>
      <c r="BG2759">
        <v>84.092206415414935</v>
      </c>
      <c r="BH2759">
        <v>86.195230474683584</v>
      </c>
      <c r="BI2759">
        <v>195.6225458841671</v>
      </c>
      <c r="BJ2759">
        <v>82.065940251659228</v>
      </c>
      <c r="BK2759">
        <v>85.377075658531055</v>
      </c>
      <c r="BL2759">
        <v>81.965455485116962</v>
      </c>
      <c r="BM2759">
        <f ca="1"/>
        <v>79.681864358773453</v>
      </c>
      <c r="BN2759">
        <v>83.460584985543704</v>
      </c>
    </row>
    <row r="2760" spans="1:66" x14ac:dyDescent="0.25">
      <c r="A2760">
        <v>75.3</v>
      </c>
      <c r="B2760" t="b">
        <v>1</v>
      </c>
      <c r="BE2760">
        <v>0.9410860655737705</v>
      </c>
      <c r="BF2760">
        <v>81.7</v>
      </c>
      <c r="BG2760">
        <v>84.119842733022665</v>
      </c>
      <c r="BH2760">
        <v>86.232021340715249</v>
      </c>
      <c r="BI2760">
        <v>196.02269111215895</v>
      </c>
      <c r="BJ2760">
        <v>82.084350385733259</v>
      </c>
      <c r="BK2760">
        <v>85.410216508380486</v>
      </c>
      <c r="BL2760">
        <v>81.985909335892444</v>
      </c>
      <c r="BM2760">
        <f ca="1"/>
        <v>79.699115877760235</v>
      </c>
      <c r="BN2760">
        <v>83.47671787320968</v>
      </c>
    </row>
    <row r="2761" spans="1:66" x14ac:dyDescent="0.25">
      <c r="A2761">
        <v>75.099999999999994</v>
      </c>
      <c r="B2761" t="b">
        <v>1</v>
      </c>
      <c r="BE2761">
        <v>0.94142759562841527</v>
      </c>
      <c r="BF2761">
        <v>81.7</v>
      </c>
      <c r="BG2761">
        <v>84.147605044288923</v>
      </c>
      <c r="BH2761">
        <v>86.268995746961352</v>
      </c>
      <c r="BI2761">
        <v>196.42516277896354</v>
      </c>
      <c r="BJ2761">
        <v>82.102833838940242</v>
      </c>
      <c r="BK2761">
        <v>85.443516930815463</v>
      </c>
      <c r="BL2761">
        <v>82.006422559613796</v>
      </c>
      <c r="BM2761">
        <f ca="1"/>
        <v>79.716427102335004</v>
      </c>
      <c r="BN2761">
        <v>83.492892284387381</v>
      </c>
    </row>
    <row r="2762" spans="1:66" x14ac:dyDescent="0.25">
      <c r="A2762">
        <v>74.900000000000006</v>
      </c>
      <c r="B2762" t="b">
        <v>1</v>
      </c>
      <c r="BE2762">
        <v>0.94176912568306015</v>
      </c>
      <c r="BF2762">
        <v>81.7</v>
      </c>
      <c r="BG2762">
        <v>84.175494741363124</v>
      </c>
      <c r="BH2762">
        <v>86.306155771307729</v>
      </c>
      <c r="BI2762">
        <v>196.82998809462285</v>
      </c>
      <c r="BJ2762">
        <v>82.121391403065729</v>
      </c>
      <c r="BK2762">
        <v>85.476978712862618</v>
      </c>
      <c r="BL2762">
        <v>82.026995676341528</v>
      </c>
      <c r="BM2762">
        <f ca="1"/>
        <v>79.733798633110581</v>
      </c>
      <c r="BN2762">
        <v>83.509108605519415</v>
      </c>
    </row>
    <row r="2763" spans="1:66" x14ac:dyDescent="0.25">
      <c r="A2763">
        <v>74.7</v>
      </c>
      <c r="B2763" t="b">
        <v>1</v>
      </c>
      <c r="BE2763">
        <v>0.94211065573770492</v>
      </c>
      <c r="BF2763">
        <v>81.7</v>
      </c>
      <c r="BG2763">
        <v>84.203513240026624</v>
      </c>
      <c r="BH2763">
        <v>86.343503527527133</v>
      </c>
      <c r="BI2763">
        <v>197.23719474936135</v>
      </c>
      <c r="BJ2763">
        <v>82.140023883077788</v>
      </c>
      <c r="BK2763">
        <v>85.510603672180181</v>
      </c>
      <c r="BL2763">
        <v>82.047629213772979</v>
      </c>
      <c r="BM2763">
        <f ca="1"/>
        <v>79.751231080233438</v>
      </c>
      <c r="BN2763">
        <v>83.525367228825473</v>
      </c>
    </row>
    <row r="2764" spans="1:66" x14ac:dyDescent="0.25">
      <c r="A2764">
        <v>74.5</v>
      </c>
      <c r="B2764" t="b">
        <v>1</v>
      </c>
      <c r="BE2764">
        <v>0.94245218579234968</v>
      </c>
      <c r="BF2764">
        <v>81.7</v>
      </c>
      <c r="BG2764">
        <v>84.231661980236979</v>
      </c>
      <c r="BH2764">
        <v>86.381041166116333</v>
      </c>
      <c r="BI2764">
        <v>197.64681092495198</v>
      </c>
      <c r="BJ2764">
        <v>82.158732097426494</v>
      </c>
      <c r="BK2764">
        <v>85.54439365776858</v>
      </c>
      <c r="BL2764">
        <v>82.068323707400268</v>
      </c>
      <c r="BM2764">
        <f ca="1"/>
        <v>79.768725063592555</v>
      </c>
      <c r="BN2764">
        <v>83.541668552423516</v>
      </c>
    </row>
    <row r="2765" spans="1:66" x14ac:dyDescent="0.25">
      <c r="A2765">
        <v>74.2</v>
      </c>
      <c r="B2765" t="b">
        <v>1</v>
      </c>
      <c r="BE2765">
        <v>0.94279371584699456</v>
      </c>
      <c r="BF2765">
        <v>81.7</v>
      </c>
      <c r="BG2765">
        <v>84.259942426688227</v>
      </c>
      <c r="BH2765">
        <v>86.418770875157733</v>
      </c>
      <c r="BI2765">
        <v>198.05886530641951</v>
      </c>
      <c r="BJ2765">
        <v>82.177516878352122</v>
      </c>
      <c r="BK2765">
        <v>85.578350550701686</v>
      </c>
      <c r="BL2765">
        <v>82.089079700672428</v>
      </c>
      <c r="BM2765">
        <f ca="1"/>
        <v>79.786281213034144</v>
      </c>
      <c r="BN2765">
        <v>83.558012980454237</v>
      </c>
    </row>
    <row r="2766" spans="1:66" x14ac:dyDescent="0.25">
      <c r="A2766">
        <v>81.2</v>
      </c>
      <c r="B2766" t="b">
        <v>1</v>
      </c>
      <c r="BE2766">
        <v>0.94313524590163933</v>
      </c>
      <c r="BF2766">
        <v>81.7</v>
      </c>
      <c r="BG2766">
        <v>84.288356069387419</v>
      </c>
      <c r="BH2766">
        <v>86.456694881206246</v>
      </c>
      <c r="BI2766">
        <v>198.47338709409419</v>
      </c>
      <c r="BJ2766">
        <v>82.196379072202177</v>
      </c>
      <c r="BK2766">
        <v>85.612476264879632</v>
      </c>
      <c r="BL2766">
        <v>82.109897745161916</v>
      </c>
      <c r="BM2766">
        <f ca="1"/>
        <v>79.803900168582388</v>
      </c>
      <c r="BN2766">
        <v>83.574400923208657</v>
      </c>
    </row>
    <row r="2767" spans="1:66" x14ac:dyDescent="0.25">
      <c r="A2767">
        <v>81</v>
      </c>
      <c r="B2767" t="b">
        <v>1</v>
      </c>
      <c r="BE2767">
        <v>0.94347677595628421</v>
      </c>
      <c r="BF2767">
        <v>81.7</v>
      </c>
      <c r="BG2767">
        <v>84.316904424248293</v>
      </c>
      <c r="BH2767">
        <v>86.494815450203134</v>
      </c>
      <c r="BI2767">
        <v>198.89040601603006</v>
      </c>
      <c r="BJ2767">
        <v>82.215319539757857</v>
      </c>
      <c r="BK2767">
        <v>85.64677274780415</v>
      </c>
      <c r="BL2767">
        <v>82.130778400735622</v>
      </c>
      <c r="BM2767">
        <f ca="1"/>
        <v>79.821582580666529</v>
      </c>
      <c r="BN2767">
        <v>83.59083279725958</v>
      </c>
    </row>
    <row r="2768" spans="1:66" x14ac:dyDescent="0.25">
      <c r="A2768">
        <v>87</v>
      </c>
      <c r="B2768" t="b">
        <v>1</v>
      </c>
      <c r="BE2768">
        <v>0.94381830601092898</v>
      </c>
      <c r="BF2768">
        <v>81.7</v>
      </c>
      <c r="BG2768">
        <v>84.345589033702552</v>
      </c>
      <c r="BH2768">
        <v>86.533134888416839</v>
      </c>
      <c r="BI2768">
        <v>199.30995234079725</v>
      </c>
      <c r="BJ2768">
        <v>82.23433915656986</v>
      </c>
      <c r="BK2768">
        <v>85.681241981376814</v>
      </c>
      <c r="BL2768">
        <v>82.151722235730603</v>
      </c>
      <c r="BM2768">
        <f ca="1"/>
        <v>79.839329110354313</v>
      </c>
      <c r="BN2768">
        <v>83.607309025596322</v>
      </c>
    </row>
    <row r="2769" spans="1:66" x14ac:dyDescent="0.25">
      <c r="A2769">
        <v>86</v>
      </c>
      <c r="B2769" t="b">
        <v>1</v>
      </c>
      <c r="BE2769">
        <v>0.94415983606557374</v>
      </c>
      <c r="BF2769">
        <v>81.7</v>
      </c>
      <c r="BG2769">
        <v>84.374411467329267</v>
      </c>
      <c r="BH2769">
        <v>86.571655543412135</v>
      </c>
      <c r="BI2769">
        <v>199.73205689066634</v>
      </c>
      <c r="BJ2769">
        <v>82.253438813304342</v>
      </c>
      <c r="BK2769">
        <v>85.71588598272136</v>
      </c>
      <c r="BL2769">
        <v>82.172729827134532</v>
      </c>
      <c r="BM2769">
        <f ca="1"/>
        <v>79.857140429592206</v>
      </c>
      <c r="BN2769">
        <v>83.623830037763454</v>
      </c>
    </row>
    <row r="2770" spans="1:66" x14ac:dyDescent="0.25">
      <c r="A2770">
        <v>86</v>
      </c>
      <c r="B2770" t="b">
        <v>1</v>
      </c>
      <c r="BE2770">
        <v>0.94450136612021862</v>
      </c>
      <c r="BF2770">
        <v>81.7</v>
      </c>
      <c r="BG2770">
        <v>84.403373322503398</v>
      </c>
      <c r="BH2770">
        <v>86.61037980504922</v>
      </c>
      <c r="BI2770">
        <v>200.15675105519611</v>
      </c>
      <c r="BJ2770">
        <v>82.272619416099005</v>
      </c>
      <c r="BK2770">
        <v>85.750706805030845</v>
      </c>
      <c r="BL2770">
        <v>82.19380176077118</v>
      </c>
      <c r="BM2770">
        <f ca="1"/>
        <v>79.875017221452552</v>
      </c>
      <c r="BN2770">
        <v>83.64039627000318</v>
      </c>
    </row>
    <row r="2771" spans="1:66" x14ac:dyDescent="0.25">
      <c r="A2771">
        <v>82</v>
      </c>
      <c r="B2771" t="b">
        <v>1</v>
      </c>
      <c r="BE2771">
        <v>0.94484289617486339</v>
      </c>
      <c r="BF2771">
        <v>81.8</v>
      </c>
      <c r="BG2771">
        <v>84.432476225063695</v>
      </c>
      <c r="BH2771">
        <v>86.649310106512416</v>
      </c>
      <c r="BI2771">
        <v>200.58406680524038</v>
      </c>
      <c r="BJ2771">
        <v>82.291881886929943</v>
      </c>
      <c r="BK2771">
        <v>85.785706538440536</v>
      </c>
      <c r="BL2771">
        <v>82.214938631490995</v>
      </c>
      <c r="BM2771">
        <f ca="1"/>
        <v>79.892960180387789</v>
      </c>
      <c r="BN2771">
        <v>83.657008165401891</v>
      </c>
    </row>
    <row r="2772" spans="1:66" x14ac:dyDescent="0.25">
      <c r="A2772">
        <v>81</v>
      </c>
      <c r="B2772" t="b">
        <v>1</v>
      </c>
      <c r="BE2772">
        <v>0.94518442622950816</v>
      </c>
      <c r="BF2772">
        <v>81.8</v>
      </c>
      <c r="BG2772">
        <v>84.46172183000111</v>
      </c>
      <c r="BH2772">
        <v>86.688448925371233</v>
      </c>
      <c r="BI2772">
        <v>201.01403670739106</v>
      </c>
      <c r="BJ2772">
        <v>82.311227163989415</v>
      </c>
      <c r="BK2772">
        <v>85.820887310927475</v>
      </c>
      <c r="BL2772">
        <v>82.236141043367113</v>
      </c>
      <c r="BM2772">
        <f ca="1"/>
        <v>79.910970012492228</v>
      </c>
      <c r="BN2772">
        <v>83.673666174040676</v>
      </c>
    </row>
    <row r="2773" spans="1:66" x14ac:dyDescent="0.25">
      <c r="A2773">
        <v>79.599999999999994</v>
      </c>
      <c r="B2773" t="b">
        <v>1</v>
      </c>
      <c r="BE2773">
        <v>0.94552595628415304</v>
      </c>
      <c r="BF2773">
        <v>81.8</v>
      </c>
      <c r="BG2773">
        <v>84.491111822168151</v>
      </c>
      <c r="BH2773">
        <v>86.727798784674206</v>
      </c>
      <c r="BI2773">
        <v>201.44669393887168</v>
      </c>
      <c r="BJ2773">
        <v>82.330656202075104</v>
      </c>
      <c r="BK2773">
        <v>85.856251289237804</v>
      </c>
      <c r="BL2773">
        <v>82.257409609896726</v>
      </c>
      <c r="BM2773">
        <f ca="1"/>
        <v>79.929047435771579</v>
      </c>
      <c r="BN2773">
        <v>83.690370753150276</v>
      </c>
    </row>
    <row r="2774" spans="1:66" x14ac:dyDescent="0.25">
      <c r="A2774">
        <v>79.5</v>
      </c>
      <c r="B2774" t="b">
        <v>1</v>
      </c>
      <c r="BE2774">
        <v>0.9458674863387978</v>
      </c>
      <c r="BF2774">
        <v>81.8</v>
      </c>
      <c r="BG2774">
        <v>84.520647917010137</v>
      </c>
      <c r="BH2774">
        <v>86.767362254075849</v>
      </c>
      <c r="BI2774">
        <v>201.88207230289876</v>
      </c>
      <c r="BJ2774">
        <v>82.350169972991367</v>
      </c>
      <c r="BK2774">
        <v>85.89180067984266</v>
      </c>
      <c r="BL2774">
        <v>82.278744954208236</v>
      </c>
      <c r="BM2774">
        <f ca="1"/>
        <v>79.947193180420157</v>
      </c>
      <c r="BN2774">
        <v>83.707122367270344</v>
      </c>
    </row>
    <row r="2775" spans="1:66" x14ac:dyDescent="0.25">
      <c r="A2775">
        <v>79.3</v>
      </c>
      <c r="B2775" t="b">
        <v>1</v>
      </c>
      <c r="BE2775">
        <v>0.94620901639344257</v>
      </c>
      <c r="BF2775">
        <v>81.8</v>
      </c>
      <c r="BG2775">
        <v>84.550331861319108</v>
      </c>
      <c r="BH2775">
        <v>86.807141951000176</v>
      </c>
      <c r="BI2775">
        <v>202.32020624453105</v>
      </c>
      <c r="BJ2775">
        <v>82.369769465962548</v>
      </c>
      <c r="BK2775">
        <v>85.927537729924083</v>
      </c>
      <c r="BL2775">
        <v>82.300147709274242</v>
      </c>
      <c r="BM2775">
        <f ca="1"/>
        <v>79.96540798910668</v>
      </c>
      <c r="BN2775">
        <v>83.723921488413339</v>
      </c>
    </row>
    <row r="2776" spans="1:66" x14ac:dyDescent="0.25">
      <c r="A2776">
        <v>79</v>
      </c>
      <c r="B2776" t="b">
        <v>1</v>
      </c>
      <c r="BE2776">
        <v>0.94655054644808745</v>
      </c>
      <c r="BF2776">
        <v>81.8</v>
      </c>
      <c r="BG2776">
        <v>84.580165434011306</v>
      </c>
      <c r="BH2776">
        <v>86.847140541840048</v>
      </c>
      <c r="BI2776">
        <v>202.76113086702188</v>
      </c>
      <c r="BJ2776">
        <v>82.389455688059257</v>
      </c>
      <c r="BK2776">
        <v>85.9634647283916</v>
      </c>
      <c r="BL2776">
        <v>82.32161851813072</v>
      </c>
      <c r="BM2776">
        <f ca="1"/>
        <v>79.98369261726846</v>
      </c>
      <c r="BN2776">
        <v>83.740768596233124</v>
      </c>
    </row>
    <row r="2777" spans="1:66" x14ac:dyDescent="0.25">
      <c r="A2777">
        <v>78.8</v>
      </c>
      <c r="B2777" t="b">
        <v>1</v>
      </c>
      <c r="BE2777">
        <v>0.94689207650273222</v>
      </c>
      <c r="BF2777">
        <v>81.8</v>
      </c>
      <c r="BG2777">
        <v>84.610150446928913</v>
      </c>
      <c r="BH2777">
        <v>86.887360743194463</v>
      </c>
      <c r="BI2777">
        <v>203.20488194869591</v>
      </c>
      <c r="BJ2777">
        <v>82.409229664637763</v>
      </c>
      <c r="BK2777">
        <v>85.999584006931101</v>
      </c>
      <c r="BL2777">
        <v>82.343158034102373</v>
      </c>
      <c r="BM2777">
        <f ca="1"/>
        <v>80.002047833414437</v>
      </c>
      <c r="BN2777">
        <v>83.757664178198453</v>
      </c>
    </row>
    <row r="2778" spans="1:66" x14ac:dyDescent="0.25">
      <c r="A2778">
        <v>78.3</v>
      </c>
      <c r="B2778" t="b">
        <v>1</v>
      </c>
      <c r="BE2778">
        <v>0.94723360655737709</v>
      </c>
      <c r="BF2778">
        <v>81.900000000000006</v>
      </c>
      <c r="BG2778">
        <v>84.640288745667306</v>
      </c>
      <c r="BH2778">
        <v>86.927805323146004</v>
      </c>
      <c r="BI2778">
        <v>203.65149596037159</v>
      </c>
      <c r="BJ2778">
        <v>82.429092439793223</v>
      </c>
      <c r="BK2778">
        <v>86.035897941086944</v>
      </c>
      <c r="BL2778">
        <v>82.364766921034629</v>
      </c>
      <c r="BM2778">
        <f ca="1"/>
        <v>80.020474419437491</v>
      </c>
      <c r="BN2778">
        <v>83.774608729771671</v>
      </c>
    </row>
    <row r="2779" spans="1:66" x14ac:dyDescent="0.25">
      <c r="A2779">
        <v>78.2</v>
      </c>
      <c r="B2779" t="b">
        <v>1</v>
      </c>
      <c r="BE2779">
        <v>0.94757513661202186</v>
      </c>
      <c r="BF2779">
        <v>81.900000000000006</v>
      </c>
      <c r="BG2779">
        <v>84.67058221042852</v>
      </c>
      <c r="BH2779">
        <v>86.968477102578731</v>
      </c>
      <c r="BI2779">
        <v>204.10101008334718</v>
      </c>
      <c r="BJ2779">
        <v>82.449045076827048</v>
      </c>
      <c r="BK2779">
        <v>86.072408951378549</v>
      </c>
      <c r="BL2779">
        <v>82.386445853532351</v>
      </c>
      <c r="BM2779">
        <f ca="1"/>
        <v>80.038973170936345</v>
      </c>
      <c r="BN2779">
        <v>83.791602754592503</v>
      </c>
    </row>
    <row r="2780" spans="1:66" x14ac:dyDescent="0.25">
      <c r="A2780">
        <v>78</v>
      </c>
      <c r="B2780" t="b">
        <v>1</v>
      </c>
      <c r="BE2780">
        <v>0.94791666666666663</v>
      </c>
      <c r="BF2780">
        <v>81.900000000000006</v>
      </c>
      <c r="BG2780">
        <v>84.701032756902066</v>
      </c>
      <c r="BH2780">
        <v>87.009378956538683</v>
      </c>
      <c r="BI2780">
        <v>204.55346222797664</v>
      </c>
      <c r="BJ2780">
        <v>82.469088658729234</v>
      </c>
      <c r="BK2780">
        <v>86.109119504453275</v>
      </c>
      <c r="BL2780">
        <v>82.408195517205584</v>
      </c>
      <c r="BM2780">
        <f ca="1"/>
        <v>80.057544897547132</v>
      </c>
      <c r="BN2780">
        <v>83.808646764667401</v>
      </c>
    </row>
    <row r="2781" spans="1:66" x14ac:dyDescent="0.25">
      <c r="A2781">
        <v>77.8</v>
      </c>
      <c r="B2781" t="b">
        <v>1</v>
      </c>
      <c r="BE2781">
        <v>0.94825819672131151</v>
      </c>
      <c r="BF2781">
        <v>81.900000000000006</v>
      </c>
      <c r="BG2781">
        <v>84.731642337174094</v>
      </c>
      <c r="BH2781">
        <v>87.050513815639121</v>
      </c>
      <c r="BI2781">
        <v>205.00889105285546</v>
      </c>
      <c r="BJ2781">
        <v>82.489224288675956</v>
      </c>
      <c r="BK2781">
        <v>86.146032114276267</v>
      </c>
      <c r="BL2781">
        <v>82.430016608922571</v>
      </c>
      <c r="BM2781">
        <f ca="1"/>
        <v>80.076190423285524</v>
      </c>
      <c r="BN2781">
        <v>83.8257412805645</v>
      </c>
    </row>
    <row r="2782" spans="1:66" x14ac:dyDescent="0.25">
      <c r="A2782">
        <v>61.8</v>
      </c>
      <c r="B2782" t="b">
        <v>1</v>
      </c>
      <c r="BE2782">
        <v>0.94859972677595628</v>
      </c>
      <c r="BF2782">
        <v>81.900000000000006</v>
      </c>
      <c r="BG2782">
        <v>84.762412940666039</v>
      </c>
      <c r="BH2782">
        <v>87.091884667511351</v>
      </c>
      <c r="BI2782">
        <v>205.46733598464121</v>
      </c>
      <c r="BJ2782">
        <v>82.509453090543133</v>
      </c>
      <c r="BK2782">
        <v>86.183149343359318</v>
      </c>
      <c r="BL2782">
        <v>82.451909837070204</v>
      </c>
      <c r="BM2782">
        <f ca="1"/>
        <v>80.094910586899246</v>
      </c>
      <c r="BN2782">
        <v>83.84288683161455</v>
      </c>
    </row>
    <row r="2783" spans="1:66" x14ac:dyDescent="0.25">
      <c r="A2783">
        <v>67</v>
      </c>
      <c r="B2783" t="b">
        <v>1</v>
      </c>
      <c r="BE2783">
        <v>0.94894125683060104</v>
      </c>
      <c r="BF2783">
        <v>82</v>
      </c>
      <c r="BG2783">
        <v>84.793346595104069</v>
      </c>
      <c r="BH2783">
        <v>87.133494558303511</v>
      </c>
      <c r="BI2783">
        <v>205.92883723853672</v>
      </c>
      <c r="BJ2783">
        <v>82.529776209436619</v>
      </c>
      <c r="BK2783">
        <v>86.220473804030007</v>
      </c>
      <c r="BL2783">
        <v>82.473875921822454</v>
      </c>
      <c r="BM2783">
        <f ca="1"/>
        <v>80.113706242231899</v>
      </c>
      <c r="BN2783">
        <v>83.860083956117705</v>
      </c>
    </row>
    <row r="2784" spans="1:66" x14ac:dyDescent="0.25">
      <c r="A2784">
        <v>59.7</v>
      </c>
      <c r="B2784" t="b">
        <v>1</v>
      </c>
      <c r="BE2784">
        <v>0.94928278688524592</v>
      </c>
      <c r="BF2784">
        <v>82</v>
      </c>
      <c r="BG2784">
        <v>84.824445367520184</v>
      </c>
      <c r="BH2784">
        <v>87.175346594229183</v>
      </c>
      <c r="BI2784">
        <v>206.39343583945887</v>
      </c>
      <c r="BJ2784">
        <v>82.550194812239695</v>
      </c>
      <c r="BK2784">
        <v>86.258008159742872</v>
      </c>
      <c r="BL2784">
        <v>82.495915595416733</v>
      </c>
      <c r="BM2784">
        <f ca="1"/>
        <v>80.132578258598059</v>
      </c>
      <c r="BN2784">
        <v>83.877333201556866</v>
      </c>
    </row>
    <row r="2785" spans="1:66" x14ac:dyDescent="0.25">
      <c r="A2785">
        <v>58.6</v>
      </c>
      <c r="B2785" t="b">
        <v>1</v>
      </c>
      <c r="BE2785">
        <v>0.94962431693989069</v>
      </c>
      <c r="BF2785">
        <v>82</v>
      </c>
      <c r="BG2785">
        <v>84.855711365286538</v>
      </c>
      <c r="BH2785">
        <v>87.217443943167609</v>
      </c>
      <c r="BI2785">
        <v>206.86117364392283</v>
      </c>
      <c r="BJ2785">
        <v>82.570710088178359</v>
      </c>
      <c r="BK2785">
        <v>86.295755126434074</v>
      </c>
      <c r="BL2785">
        <v>82.518029602438673</v>
      </c>
      <c r="BM2785">
        <f ca="1"/>
        <v>80.151527521170351</v>
      </c>
      <c r="BN2785">
        <v>83.89463512481737</v>
      </c>
    </row>
    <row r="2786" spans="1:66" x14ac:dyDescent="0.25">
      <c r="A2786">
        <v>58.3</v>
      </c>
      <c r="B2786" t="b">
        <v>1</v>
      </c>
      <c r="BE2786">
        <v>0.94996584699453557</v>
      </c>
      <c r="BF2786">
        <v>82</v>
      </c>
      <c r="BG2786">
        <v>84.887146737184352</v>
      </c>
      <c r="BH2786">
        <v>87.259789836317907</v>
      </c>
      <c r="BI2786">
        <v>207.33209336267191</v>
      </c>
      <c r="BJ2786">
        <v>82.591323249405434</v>
      </c>
      <c r="BK2786">
        <v>86.333717473921553</v>
      </c>
      <c r="BL2786">
        <v>82.540218700115744</v>
      </c>
      <c r="BM2786">
        <f ca="1"/>
        <v>80.170554931379087</v>
      </c>
      <c r="BN2786">
        <v>83.91199029241362</v>
      </c>
    </row>
    <row r="2787" spans="1:66" x14ac:dyDescent="0.25">
      <c r="A2787">
        <v>57.5</v>
      </c>
      <c r="B2787" t="b">
        <v>1</v>
      </c>
      <c r="BE2787">
        <v>0.95030737704918034</v>
      </c>
      <c r="BF2787">
        <v>82</v>
      </c>
      <c r="BG2787">
        <v>84.918753674508423</v>
      </c>
      <c r="BH2787">
        <v>87.302387569909428</v>
      </c>
      <c r="BI2787">
        <v>207.80623858408057</v>
      </c>
      <c r="BJ2787">
        <v>82.612035531603837</v>
      </c>
      <c r="BK2787">
        <v>86.371898027352401</v>
      </c>
      <c r="BL2787">
        <v>82.562483658619684</v>
      </c>
      <c r="BM2787">
        <f ca="1"/>
        <v>80.189661407324451</v>
      </c>
      <c r="BN2787">
        <v>83.929399280722549</v>
      </c>
    </row>
    <row r="2788" spans="1:66" x14ac:dyDescent="0.25">
      <c r="A2788">
        <v>56.9</v>
      </c>
      <c r="B2788" t="b">
        <v>1</v>
      </c>
      <c r="BE2788">
        <v>0.9506489071038251</v>
      </c>
      <c r="BF2788">
        <v>82</v>
      </c>
      <c r="BG2788">
        <v>84.950534412209265</v>
      </c>
      <c r="BH2788">
        <v>87.345240506969986</v>
      </c>
      <c r="BI2788">
        <v>208.28365379836617</v>
      </c>
      <c r="BJ2788">
        <v>82.63284819461019</v>
      </c>
      <c r="BK2788">
        <v>86.410299668699423</v>
      </c>
      <c r="BL2788">
        <v>82.584825261378512</v>
      </c>
      <c r="BM2788">
        <f ca="1"/>
        <v>80.208847884202356</v>
      </c>
      <c r="BN2788">
        <v>83.946862676224697</v>
      </c>
    </row>
    <row r="2789" spans="1:66" x14ac:dyDescent="0.25">
      <c r="A2789">
        <v>56.2</v>
      </c>
      <c r="B2789" t="b">
        <v>1</v>
      </c>
      <c r="BE2789">
        <v>0.95099043715846998</v>
      </c>
      <c r="BF2789">
        <v>82</v>
      </c>
      <c r="BG2789">
        <v>84.982491230073833</v>
      </c>
      <c r="BH2789">
        <v>87.388352079155581</v>
      </c>
      <c r="BI2789">
        <v>208.76438442264038</v>
      </c>
      <c r="BJ2789">
        <v>82.653762523059456</v>
      </c>
      <c r="BK2789">
        <v>86.448925338308712</v>
      </c>
      <c r="BL2789">
        <v>82.607244305398126</v>
      </c>
      <c r="BM2789">
        <f ca="1"/>
        <v>80.228115314744102</v>
      </c>
      <c r="BN2789">
        <v>83.964381075752613</v>
      </c>
    </row>
    <row r="2790" spans="1:66" x14ac:dyDescent="0.25">
      <c r="A2790">
        <v>54.5</v>
      </c>
      <c r="B2790" t="b">
        <v>1</v>
      </c>
      <c r="BE2790">
        <v>0.95133196721311475</v>
      </c>
      <c r="BF2790">
        <v>82</v>
      </c>
      <c r="BG2790">
        <v>85.014626453946804</v>
      </c>
      <c r="BH2790">
        <v>87.43172578864241</v>
      </c>
      <c r="BI2790">
        <v>209.2484768268364</v>
      </c>
      <c r="BJ2790">
        <v>82.674779827051239</v>
      </c>
      <c r="BK2790">
        <v>86.487778036500757</v>
      </c>
      <c r="BL2790">
        <v>82.629741601594034</v>
      </c>
      <c r="BM2790">
        <f ca="1"/>
        <v>80.247464669670407</v>
      </c>
      <c r="BN2790">
        <v>83.981955086747263</v>
      </c>
    </row>
    <row r="2791" spans="1:66" x14ac:dyDescent="0.25">
      <c r="A2791">
        <v>53.1</v>
      </c>
      <c r="B2791" t="b">
        <v>1</v>
      </c>
      <c r="BE2791">
        <v>0.95167349726775952</v>
      </c>
      <c r="BF2791">
        <v>82</v>
      </c>
      <c r="BG2791">
        <v>85.046942456994088</v>
      </c>
      <c r="BH2791">
        <v>87.475365210086039</v>
      </c>
      <c r="BI2791">
        <v>209.73597836055032</v>
      </c>
      <c r="BJ2791">
        <v>82.695901442838974</v>
      </c>
      <c r="BK2791">
        <v>86.526860825227018</v>
      </c>
      <c r="BL2791">
        <v>82.652317975133698</v>
      </c>
      <c r="BM2791">
        <f ca="1"/>
        <v>80.266896938160656</v>
      </c>
      <c r="BN2791">
        <v>83.999585327522652</v>
      </c>
    </row>
    <row r="2792" spans="1:66" x14ac:dyDescent="0.25">
      <c r="A2792">
        <v>52.2</v>
      </c>
      <c r="B2792" t="b">
        <v>1</v>
      </c>
      <c r="BE2792">
        <v>0.95201502732240439</v>
      </c>
      <c r="BF2792">
        <v>82</v>
      </c>
      <c r="BG2792">
        <v>85.079441661010037</v>
      </c>
      <c r="BH2792">
        <v>87.519273992647911</v>
      </c>
      <c r="BI2792">
        <v>210.22693738083316</v>
      </c>
      <c r="BJ2792">
        <v>82.717128733542808</v>
      </c>
      <c r="BK2792">
        <v>86.566176829784311</v>
      </c>
      <c r="BL2792">
        <v>82.674974265789615</v>
      </c>
      <c r="BM2792">
        <f ca="1"/>
        <v>80.286413128337657</v>
      </c>
      <c r="BN2792">
        <v>84.01727242753887</v>
      </c>
    </row>
    <row r="2793" spans="1:66" x14ac:dyDescent="0.25">
      <c r="A2793">
        <v>51.5</v>
      </c>
      <c r="B2793" t="b">
        <v>1</v>
      </c>
      <c r="BE2793">
        <v>0.95235655737704916</v>
      </c>
      <c r="BF2793">
        <v>82</v>
      </c>
      <c r="BG2793">
        <v>85.11212653777055</v>
      </c>
      <c r="BH2793">
        <v>87.563455862094926</v>
      </c>
      <c r="BI2793">
        <v>210.72140328097549</v>
      </c>
      <c r="BJ2793">
        <v>82.738463089887105</v>
      </c>
      <c r="BK2793">
        <v>86.605729240589469</v>
      </c>
      <c r="BL2793">
        <v>82.697711328303782</v>
      </c>
      <c r="BM2793">
        <f ca="1"/>
        <v>80.306014267768759</v>
      </c>
      <c r="BN2793">
        <v>84.035017027684177</v>
      </c>
    </row>
    <row r="2794" spans="1:66" x14ac:dyDescent="0.25">
      <c r="A2794">
        <v>58</v>
      </c>
      <c r="B2794" t="b">
        <v>1</v>
      </c>
      <c r="BE2794">
        <v>0.95269808743169404</v>
      </c>
      <c r="BF2794">
        <v>82</v>
      </c>
      <c r="BG2794">
        <v>85.144999610433871</v>
      </c>
      <c r="BH2794">
        <v>87.607914622972288</v>
      </c>
      <c r="BI2794">
        <v>211.21942652032885</v>
      </c>
      <c r="BJ2794">
        <v>82.759905930963669</v>
      </c>
      <c r="BK2794">
        <v>86.645521315017078</v>
      </c>
      <c r="BL2794">
        <v>82.720530032764032</v>
      </c>
      <c r="BM2794">
        <f ca="1"/>
        <v>80.325701403983928</v>
      </c>
      <c r="BN2794">
        <v>84.052819780566026</v>
      </c>
    </row>
    <row r="2795" spans="1:66" x14ac:dyDescent="0.25">
      <c r="A2795">
        <v>52</v>
      </c>
      <c r="B2795" t="b">
        <v>1</v>
      </c>
      <c r="BE2795">
        <v>0.95303961748633881</v>
      </c>
      <c r="BF2795">
        <v>82</v>
      </c>
      <c r="BG2795">
        <v>85.178063454990991</v>
      </c>
      <c r="BH2795">
        <v>87.652654160855548</v>
      </c>
      <c r="BI2795">
        <v>211.72105865520564</v>
      </c>
      <c r="BJ2795">
        <v>82.78145870502189</v>
      </c>
      <c r="BK2795">
        <v>86.685556379302625</v>
      </c>
      <c r="BL2795">
        <v>82.743431264992509</v>
      </c>
      <c r="BM2795">
        <f ca="1"/>
        <v>80.345475605011487</v>
      </c>
      <c r="BN2795">
        <v>84.070681350811924</v>
      </c>
    </row>
    <row r="2796" spans="1:66" x14ac:dyDescent="0.25">
      <c r="A2796">
        <v>49.6</v>
      </c>
      <c r="B2796" t="b">
        <v>1</v>
      </c>
      <c r="BE2796">
        <v>0.95338114754098358</v>
      </c>
      <c r="BF2796">
        <v>82</v>
      </c>
      <c r="BG2796">
        <v>85.211320701768017</v>
      </c>
      <c r="BH2796">
        <v>87.69767844468285</v>
      </c>
      <c r="BI2796">
        <v>212.22635237090893</v>
      </c>
      <c r="BJ2796">
        <v>82.80312289028673</v>
      </c>
      <c r="BK2796">
        <v>86.72583783051418</v>
      </c>
      <c r="BL2796">
        <v>82.766415926946905</v>
      </c>
      <c r="BM2796">
        <f ca="1"/>
        <v>80.365337959932148</v>
      </c>
      <c r="BN2796">
        <v>84.088602415380109</v>
      </c>
    </row>
    <row r="2797" spans="1:66" x14ac:dyDescent="0.25">
      <c r="A2797">
        <v>49.2</v>
      </c>
      <c r="B2797" t="b">
        <v>1</v>
      </c>
      <c r="BE2797">
        <v>0.95372267759562845</v>
      </c>
      <c r="BF2797">
        <v>82</v>
      </c>
      <c r="BG2797">
        <v>85.24477403698279</v>
      </c>
      <c r="BH2797">
        <v>87.742991529173167</v>
      </c>
      <c r="BI2797">
        <v>212.73536151493821</v>
      </c>
      <c r="BJ2797">
        <v>82.824899995805936</v>
      </c>
      <c r="BK2797">
        <v>86.766369138595451</v>
      </c>
      <c r="BL2797">
        <v>82.789484937135029</v>
      </c>
      <c r="BM2797">
        <f ca="1"/>
        <v>80.385289579452419</v>
      </c>
      <c r="BN2797">
        <v>84.106583663880627</v>
      </c>
    </row>
    <row r="2798" spans="1:66" x14ac:dyDescent="0.25">
      <c r="A2798">
        <v>79.3</v>
      </c>
      <c r="B2798" t="b">
        <v>1</v>
      </c>
      <c r="BE2798">
        <v>0.95406420765027322</v>
      </c>
      <c r="BF2798">
        <v>82</v>
      </c>
      <c r="BG2798">
        <v>85.278426204357572</v>
      </c>
      <c r="BH2798">
        <v>87.788597557331826</v>
      </c>
      <c r="BI2798">
        <v>213.24814113142537</v>
      </c>
      <c r="BJ2798">
        <v>82.846791562327581</v>
      </c>
      <c r="BK2798">
        <v>86.807153848483338</v>
      </c>
      <c r="BL2798">
        <v>82.812639231042965</v>
      </c>
      <c r="BM2798">
        <f ca="1"/>
        <v>80.405331596497817</v>
      </c>
      <c r="BN2798">
        <v>84.124625798907232</v>
      </c>
    </row>
    <row r="2799" spans="1:66" x14ac:dyDescent="0.25">
      <c r="A2799">
        <v>79.099999999999994</v>
      </c>
      <c r="B2799" t="b">
        <v>1</v>
      </c>
      <c r="BE2799">
        <v>0.95440573770491799</v>
      </c>
      <c r="BF2799">
        <v>82</v>
      </c>
      <c r="BG2799">
        <v>85.312280006791326</v>
      </c>
      <c r="BH2799">
        <v>87.834500763049704</v>
      </c>
      <c r="BI2799">
        <v>213.76474749685661</v>
      </c>
      <c r="BJ2799">
        <v>82.868799163209601</v>
      </c>
      <c r="BK2799">
        <v>86.848195582303461</v>
      </c>
      <c r="BL2799">
        <v>82.8358797615779</v>
      </c>
      <c r="BM2799">
        <f ca="1"/>
        <v>80.425465166826925</v>
      </c>
      <c r="BN2799">
        <v>84.142729536380472</v>
      </c>
    </row>
    <row r="2800" spans="1:66" x14ac:dyDescent="0.25">
      <c r="A2800">
        <v>78.900000000000006</v>
      </c>
      <c r="B2800" t="b">
        <v>1</v>
      </c>
      <c r="BE2800">
        <v>0.95474726775956287</v>
      </c>
      <c r="BF2800">
        <v>82</v>
      </c>
      <c r="BG2800">
        <v>85.346338308092982</v>
      </c>
      <c r="BH2800">
        <v>87.880705473798741</v>
      </c>
      <c r="BI2800">
        <v>214.28523815713632</v>
      </c>
      <c r="BJ2800">
        <v>82.890924405362156</v>
      </c>
      <c r="BK2800">
        <v>86.889498041646974</v>
      </c>
      <c r="BL2800">
        <v>82.859207499525624</v>
      </c>
      <c r="BM2800">
        <f ca="1"/>
        <v>80.445691469667267</v>
      </c>
      <c r="BN2800">
        <v>84.160895605902624</v>
      </c>
    </row>
    <row r="2801" spans="1:66" x14ac:dyDescent="0.25">
      <c r="A2801">
        <v>78.8</v>
      </c>
      <c r="B2801" t="b">
        <v>1</v>
      </c>
      <c r="BE2801">
        <v>0.95508879781420764</v>
      </c>
      <c r="BF2801">
        <v>82</v>
      </c>
      <c r="BG2801">
        <v>85.380604034779481</v>
      </c>
      <c r="BH2801">
        <v>87.927216113427903</v>
      </c>
      <c r="BI2801">
        <v>214.80967196605448</v>
      </c>
      <c r="BJ2801">
        <v>82.913168930224899</v>
      </c>
      <c r="BK2801">
        <v>86.931065009932141</v>
      </c>
      <c r="BL2801">
        <v>82.882623434023671</v>
      </c>
      <c r="BM2801">
        <f ca="1"/>
        <v>80.466011708373784</v>
      </c>
      <c r="BN2801">
        <v>84.179124751124561</v>
      </c>
    </row>
    <row r="2802" spans="1:66" x14ac:dyDescent="0.25">
      <c r="A2802">
        <v>78.7</v>
      </c>
      <c r="B2802" t="b">
        <v>1</v>
      </c>
      <c r="BE2802">
        <v>0.95543032786885251</v>
      </c>
      <c r="BF2802">
        <v>82</v>
      </c>
      <c r="BG2802">
        <v>85.415080177940908</v>
      </c>
      <c r="BH2802">
        <v>87.974037205065628</v>
      </c>
      <c r="BI2802">
        <v>215.33810912522441</v>
      </c>
      <c r="BJ2802">
        <v>82.935534414780207</v>
      </c>
      <c r="BK2802">
        <v>86.972900354855128</v>
      </c>
      <c r="BL2802">
        <v>82.906128573050822</v>
      </c>
      <c r="BM2802">
        <f ca="1"/>
        <v>80.486427111110899</v>
      </c>
      <c r="BN2802">
        <v>84.197417730125665</v>
      </c>
    </row>
    <row r="2803" spans="1:66" x14ac:dyDescent="0.25">
      <c r="A2803">
        <v>78.7</v>
      </c>
      <c r="B2803" t="b">
        <v>1</v>
      </c>
      <c r="BE2803">
        <v>0.95577185792349728</v>
      </c>
      <c r="BF2803">
        <v>82</v>
      </c>
      <c r="BG2803">
        <v>85.449769795175882</v>
      </c>
      <c r="BH2803">
        <v>88.021173374132275</v>
      </c>
      <c r="BI2803">
        <v>215.87061122555389</v>
      </c>
      <c r="BJ2803">
        <v>82.958022572604349</v>
      </c>
      <c r="BK2803">
        <v>87.015008030933188</v>
      </c>
      <c r="BL2803">
        <v>82.929723943933311</v>
      </c>
      <c r="BM2803">
        <f ca="1"/>
        <v>80.506938931559361</v>
      </c>
      <c r="BN2803">
        <v>84.215775315806738</v>
      </c>
    </row>
    <row r="2804" spans="1:66" x14ac:dyDescent="0.25">
      <c r="A2804">
        <v>78.5</v>
      </c>
      <c r="B2804" t="b">
        <v>1</v>
      </c>
      <c r="BE2804">
        <v>0.95611338797814205</v>
      </c>
      <c r="BF2804">
        <v>82.1</v>
      </c>
      <c r="BG2804">
        <v>85.484676012600545</v>
      </c>
      <c r="BH2804">
        <v>88.068629351468175</v>
      </c>
      <c r="BI2804">
        <v>216.40724129032608</v>
      </c>
      <c r="BJ2804">
        <v>82.980635154958151</v>
      </c>
      <c r="BK2804">
        <v>87.057392082145441</v>
      </c>
      <c r="BL2804">
        <v>82.953410593868838</v>
      </c>
      <c r="BM2804">
        <f ca="1"/>
        <v>80.527548449648876</v>
      </c>
      <c r="BN2804">
        <v>84.234198296296881</v>
      </c>
    </row>
    <row r="2805" spans="1:66" x14ac:dyDescent="0.25">
      <c r="A2805">
        <v>78.2</v>
      </c>
      <c r="B2805" t="b">
        <v>1</v>
      </c>
      <c r="BE2805">
        <v>0.95645491803278693</v>
      </c>
      <c r="BF2805">
        <v>82.1</v>
      </c>
      <c r="BG2805">
        <v>85.519802026934499</v>
      </c>
      <c r="BH2805">
        <v>88.116409976582602</v>
      </c>
      <c r="BI2805">
        <v>216.94806381996233</v>
      </c>
      <c r="BJ2805">
        <v>83.00337395191886</v>
      </c>
      <c r="BK2805">
        <v>87.100056644674964</v>
      </c>
      <c r="BL2805">
        <v>82.977189590468825</v>
      </c>
      <c r="BM2805">
        <f ca="1"/>
        <v>80.548256972317574</v>
      </c>
      <c r="BN2805">
        <v>84.252687475374742</v>
      </c>
    </row>
    <row r="2806" spans="1:66" x14ac:dyDescent="0.25">
      <c r="A2806">
        <v>78.099999999999994</v>
      </c>
      <c r="B2806" t="b">
        <v>1</v>
      </c>
      <c r="BE2806">
        <v>0.95679644808743169</v>
      </c>
      <c r="BF2806">
        <v>82.1</v>
      </c>
      <c r="BG2806">
        <v>85.555151107667086</v>
      </c>
      <c r="BH2806">
        <v>88.164520201028992</v>
      </c>
      <c r="BI2806">
        <v>217.49314483854633</v>
      </c>
      <c r="BJ2806">
        <v>83.026240793555374</v>
      </c>
      <c r="BK2806">
        <v>87.143005949757338</v>
      </c>
      <c r="BL2806">
        <v>83.001062022319942</v>
      </c>
      <c r="BM2806">
        <f ca="1"/>
        <v>80.569065834299622</v>
      </c>
      <c r="BN2806">
        <v>84.271243672904831</v>
      </c>
    </row>
    <row r="2807" spans="1:66" x14ac:dyDescent="0.25">
      <c r="A2807">
        <v>77.8</v>
      </c>
      <c r="B2807" t="b">
        <v>1</v>
      </c>
      <c r="BE2807">
        <v>0.95713797814207646</v>
      </c>
      <c r="BF2807">
        <v>82.1</v>
      </c>
      <c r="BG2807">
        <v>85.590726599308056</v>
      </c>
      <c r="BH2807">
        <v>88.212965091913716</v>
      </c>
      <c r="BI2807">
        <v>218.04255194219709</v>
      </c>
      <c r="BJ2807">
        <v>83.049237551148622</v>
      </c>
      <c r="BK2807">
        <v>87.186244326640747</v>
      </c>
      <c r="BL2807">
        <v>83.025028999565635</v>
      </c>
      <c r="BM2807">
        <f ca="1"/>
        <v>80.589976398942369</v>
      </c>
      <c r="BN2807">
        <v>84.289867725289554</v>
      </c>
    </row>
    <row r="2808" spans="1:66" x14ac:dyDescent="0.25">
      <c r="A2808">
        <v>77.5</v>
      </c>
      <c r="B2808" t="b">
        <v>1</v>
      </c>
      <c r="BE2808">
        <v>0.95747950819672134</v>
      </c>
      <c r="BF2808">
        <v>82.1</v>
      </c>
      <c r="BG2808">
        <v>85.626531923726404</v>
      </c>
      <c r="BH2808">
        <v>88.261749835542616</v>
      </c>
      <c r="BI2808">
        <v>218.59635434937454</v>
      </c>
      <c r="BJ2808">
        <v>83.072366138459401</v>
      </c>
      <c r="BK2808">
        <v>87.229776205662446</v>
      </c>
      <c r="BL2808">
        <v>83.049091654508487</v>
      </c>
      <c r="BM2808">
        <f ca="1"/>
        <v>80.610990059054117</v>
      </c>
      <c r="BN2808">
        <v>84.308560485937733</v>
      </c>
    </row>
    <row r="2809" spans="1:66" x14ac:dyDescent="0.25">
      <c r="A2809">
        <v>77.5</v>
      </c>
      <c r="B2809" t="b">
        <v>1</v>
      </c>
      <c r="BE2809">
        <v>0.95782103825136611</v>
      </c>
      <c r="BF2809">
        <v>82.2</v>
      </c>
      <c r="BG2809">
        <v>85.662570582581694</v>
      </c>
      <c r="BH2809">
        <v>88.31087974121354</v>
      </c>
      <c r="BI2809">
        <v>219.15462295321424</v>
      </c>
      <c r="BJ2809">
        <v>83.09562851304554</v>
      </c>
      <c r="BK2809">
        <v>87.273606121447713</v>
      </c>
      <c r="BL2809">
        <v>83.073251142234497</v>
      </c>
      <c r="BM2809">
        <f ca="1"/>
        <v>80.632108237784067</v>
      </c>
      <c r="BN2809">
        <v>84.327322825750002</v>
      </c>
    </row>
    <row r="2810" spans="1:66" x14ac:dyDescent="0.25">
      <c r="A2810">
        <v>77.2</v>
      </c>
      <c r="B2810" t="b">
        <v>1</v>
      </c>
      <c r="BE2810">
        <v>0.95816256830601088</v>
      </c>
      <c r="BF2810">
        <v>82.2</v>
      </c>
      <c r="BG2810">
        <v>85.698846159852195</v>
      </c>
      <c r="BH2810">
        <v>88.360360245161559</v>
      </c>
      <c r="BI2810">
        <v>219.71743037599069</v>
      </c>
      <c r="BJ2810">
        <v>83.119026677631368</v>
      </c>
      <c r="BK2810">
        <v>87.317738716236931</v>
      </c>
      <c r="BL2810">
        <v>83.097508641260035</v>
      </c>
      <c r="BM2810">
        <f ca="1"/>
        <v>80.653332389536004</v>
      </c>
      <c r="BN2810">
        <v>84.34615563362253</v>
      </c>
    </row>
    <row r="2811" spans="1:66" x14ac:dyDescent="0.25">
      <c r="A2811">
        <v>77</v>
      </c>
      <c r="B2811" t="b">
        <v>1</v>
      </c>
      <c r="BE2811">
        <v>0.95850409836065575</v>
      </c>
      <c r="BF2811">
        <v>82.2</v>
      </c>
      <c r="BG2811">
        <v>85.735362324464646</v>
      </c>
      <c r="BH2811">
        <v>88.410196914663899</v>
      </c>
      <c r="BI2811">
        <v>220.28485102581158</v>
      </c>
      <c r="BJ2811">
        <v>83.142562681531345</v>
      </c>
      <c r="BK2811">
        <v>87.362178743346888</v>
      </c>
      <c r="BL2811">
        <v>83.121865354202754</v>
      </c>
      <c r="BM2811">
        <f ca="1"/>
        <v>80.674664000917133</v>
      </c>
      <c r="BN2811">
        <v>84.365059816969165</v>
      </c>
    </row>
    <row r="2812" spans="1:66" x14ac:dyDescent="0.25">
      <c r="A2812">
        <v>76.900000000000006</v>
      </c>
      <c r="B2812" t="b">
        <v>1</v>
      </c>
      <c r="BE2812">
        <v>0.95884562841530052</v>
      </c>
      <c r="BF2812">
        <v>82.2</v>
      </c>
      <c r="BG2812">
        <v>85.772122833030437</v>
      </c>
      <c r="BH2812">
        <v>88.460395452313122</v>
      </c>
      <c r="BI2812">
        <v>220.85696115565469</v>
      </c>
      <c r="BJ2812">
        <v>83.166238622130834</v>
      </c>
      <c r="BK2812">
        <v>87.406931070773069</v>
      </c>
      <c r="BL2812">
        <v>83.146322508477226</v>
      </c>
      <c r="BM2812">
        <f ca="1"/>
        <v>80.696104591723881</v>
      </c>
      <c r="BN2812">
        <v>84.38403630226324</v>
      </c>
    </row>
    <row r="2813" spans="1:66" x14ac:dyDescent="0.25">
      <c r="A2813">
        <v>76.8</v>
      </c>
      <c r="B2813" t="b">
        <v>1</v>
      </c>
      <c r="BE2813">
        <v>0.9591871584699454</v>
      </c>
      <c r="BF2813">
        <v>82.3</v>
      </c>
      <c r="BG2813">
        <v>85.809131532693698</v>
      </c>
      <c r="BH2813">
        <v>88.510961700466154</v>
      </c>
      <c r="BI2813">
        <v>221.43383892486651</v>
      </c>
      <c r="BJ2813">
        <v>83.190056646426839</v>
      </c>
      <c r="BK2813">
        <v>87.452000684940103</v>
      </c>
      <c r="BL2813">
        <v>83.17088135701681</v>
      </c>
      <c r="BM2813">
        <f ca="1"/>
        <v>80.717655715966274</v>
      </c>
      <c r="BN2813">
        <v>84.403086035599884</v>
      </c>
    </row>
    <row r="2814" spans="1:66" x14ac:dyDescent="0.25">
      <c r="A2814">
        <v>77</v>
      </c>
      <c r="B2814" t="b">
        <v>1</v>
      </c>
      <c r="BE2814">
        <v>0.95952868852459017</v>
      </c>
      <c r="BF2814">
        <v>82.3</v>
      </c>
      <c r="BG2814">
        <v>85.846392364096502</v>
      </c>
      <c r="BH2814">
        <v>88.561901645878706</v>
      </c>
      <c r="BI2814">
        <v>222.01556446324236</v>
      </c>
      <c r="BJ2814">
        <v>83.214018952631335</v>
      </c>
      <c r="BK2814">
        <v>87.497392694607129</v>
      </c>
      <c r="BL2814">
        <v>83.195543179022565</v>
      </c>
      <c r="BM2814">
        <f ca="1"/>
        <v>80.739318962932842</v>
      </c>
      <c r="BN2814">
        <v>84.422209983279856</v>
      </c>
    </row>
    <row r="2815" spans="1:66" x14ac:dyDescent="0.25">
      <c r="A2815">
        <v>76.8</v>
      </c>
      <c r="B2815" t="b">
        <v>1</v>
      </c>
      <c r="BE2815">
        <v>0.95987021857923494</v>
      </c>
      <c r="BF2815">
        <v>82.3</v>
      </c>
      <c r="BG2815">
        <v>85.88390936446747</v>
      </c>
      <c r="BH2815">
        <v>88.613221424533563</v>
      </c>
      <c r="BI2815">
        <v>222.60221993782437</v>
      </c>
      <c r="BJ2815">
        <v>83.238127791840697</v>
      </c>
      <c r="BK2815">
        <v>87.543112334936495</v>
      </c>
      <c r="BL2815">
        <v>83.220309280740835</v>
      </c>
      <c r="BM2815">
        <f ca="1"/>
        <v>80.761095958298029</v>
      </c>
      <c r="BN2815">
        <v>84.441409132415657</v>
      </c>
    </row>
    <row r="2816" spans="1:66" x14ac:dyDescent="0.25">
      <c r="A2816">
        <v>76.8</v>
      </c>
      <c r="B2816" t="b">
        <v>1</v>
      </c>
      <c r="BE2816">
        <v>0.96021174863387981</v>
      </c>
      <c r="BF2816">
        <v>82.3</v>
      </c>
      <c r="BG2816">
        <v>85.92168667083952</v>
      </c>
      <c r="BH2816">
        <v>88.664927326673649</v>
      </c>
      <c r="BI2816">
        <v>223.19388962255266</v>
      </c>
      <c r="BJ2816">
        <v>83.262385469774244</v>
      </c>
      <c r="BK2816">
        <v>87.589164971733851</v>
      </c>
      <c r="BL2816">
        <v>83.245180996270591</v>
      </c>
      <c r="BM2816">
        <f ca="1"/>
        <v>80.782988365274079</v>
      </c>
      <c r="BN2816">
        <v>84.46068449156131</v>
      </c>
    </row>
    <row r="2817" spans="1:66" x14ac:dyDescent="0.25">
      <c r="A2817">
        <v>76.5</v>
      </c>
      <c r="B2817" t="b">
        <v>1</v>
      </c>
      <c r="BE2817">
        <v>0.96055327868852458</v>
      </c>
      <c r="BF2817">
        <v>82.3</v>
      </c>
      <c r="BG2817">
        <v>85.959728523403712</v>
      </c>
      <c r="BH2817">
        <v>88.717025802049207</v>
      </c>
      <c r="BI2817">
        <v>223.79065997091848</v>
      </c>
      <c r="BJ2817">
        <v>83.286794348585573</v>
      </c>
      <c r="BK2817">
        <v>87.635556105868091</v>
      </c>
      <c r="BL2817">
        <v>83.270159688401975</v>
      </c>
      <c r="BM2817">
        <f ca="1"/>
        <v>80.804997885809655</v>
      </c>
      <c r="BN2817">
        <v>84.480037091366711</v>
      </c>
    </row>
    <row r="2818" spans="1:66" x14ac:dyDescent="0.25">
      <c r="A2818">
        <v>77</v>
      </c>
      <c r="B2818" t="b">
        <v>1</v>
      </c>
      <c r="BE2818">
        <v>0.96089480874316935</v>
      </c>
      <c r="BF2818">
        <v>82.4</v>
      </c>
      <c r="BG2818">
        <v>85.9980392690061</v>
      </c>
      <c r="BH2818">
        <v>88.769523465391686</v>
      </c>
      <c r="BI2818">
        <v>224.39261969177829</v>
      </c>
      <c r="BJ2818">
        <v>83.311356848750165</v>
      </c>
      <c r="BK2818">
        <v>87.682291377881</v>
      </c>
      <c r="BL2818">
        <v>83.295246749487745</v>
      </c>
      <c r="BM2818">
        <f ca="1"/>
        <v>80.827126261837492</v>
      </c>
      <c r="BN2818">
        <v>84.499467985257752</v>
      </c>
    </row>
    <row r="2819" spans="1:66" x14ac:dyDescent="0.25">
      <c r="A2819">
        <v>76.3</v>
      </c>
      <c r="B2819" t="b">
        <v>1</v>
      </c>
      <c r="BE2819">
        <v>0.96123633879781423</v>
      </c>
      <c r="BF2819">
        <v>82.4</v>
      </c>
      <c r="BG2819">
        <v>86.036623364794835</v>
      </c>
      <c r="BH2819">
        <v>88.822427102124053</v>
      </c>
      <c r="BI2819">
        <v>224.99985982849117</v>
      </c>
      <c r="BJ2819">
        <v>83.336075451033409</v>
      </c>
      <c r="BK2819">
        <v>87.729376572796085</v>
      </c>
      <c r="BL2819">
        <v>83.320443602348917</v>
      </c>
      <c r="BM2819">
        <f ca="1"/>
        <v>80.849375276573568</v>
      </c>
      <c r="BN2819">
        <v>84.518978250143618</v>
      </c>
    </row>
    <row r="2820" spans="1:66" x14ac:dyDescent="0.25">
      <c r="A2820">
        <v>76.599999999999994</v>
      </c>
      <c r="B2820" t="b">
        <v>1</v>
      </c>
      <c r="BE2820">
        <v>0.96157786885245899</v>
      </c>
      <c r="BF2820">
        <v>82.4</v>
      </c>
      <c r="BG2820">
        <v>86.075485382025477</v>
      </c>
      <c r="BH2820">
        <v>88.875743674322564</v>
      </c>
      <c r="BI2820">
        <v>225.61247384155828</v>
      </c>
      <c r="BJ2820">
        <v>83.360952698543159</v>
      </c>
      <c r="BK2820">
        <v>87.776817625136943</v>
      </c>
      <c r="BL2820">
        <v>83.345751701216329</v>
      </c>
      <c r="BM2820">
        <f ca="1"/>
        <v>80.871746755870319</v>
      </c>
      <c r="BN2820">
        <v>84.538568987152431</v>
      </c>
    </row>
    <row r="2821" spans="1:66" x14ac:dyDescent="0.25">
      <c r="A2821">
        <v>76.400000000000006</v>
      </c>
      <c r="B2821" t="b">
        <v>1</v>
      </c>
      <c r="BE2821">
        <v>0.96191939890710387</v>
      </c>
      <c r="BF2821">
        <v>82.4</v>
      </c>
      <c r="BG2821">
        <v>86.114630010032997</v>
      </c>
      <c r="BH2821">
        <v>88.929480326940606</v>
      </c>
      <c r="BI2821">
        <v>226.23055769495352</v>
      </c>
      <c r="BJ2821">
        <v>83.385991198871153</v>
      </c>
      <c r="BK2821">
        <v>87.824620624166712</v>
      </c>
      <c r="BL2821">
        <v>83.371172532710276</v>
      </c>
      <c r="BM2821">
        <f ca="1"/>
        <v>80.894242569626797</v>
      </c>
      <c r="BN2821">
        <v>84.558241322396668</v>
      </c>
    </row>
    <row r="2822" spans="1:66" x14ac:dyDescent="0.25">
      <c r="A2822">
        <v>75.400000000000006</v>
      </c>
      <c r="B2822" t="b">
        <v>1</v>
      </c>
      <c r="BE2822">
        <v>0.96226092896174864</v>
      </c>
      <c r="BF2822">
        <v>82.4</v>
      </c>
      <c r="BG2822">
        <v>86.154062060379019</v>
      </c>
      <c r="BH2822">
        <v>88.983644394311185</v>
      </c>
      <c r="BI2822">
        <v>226.85420994634012</v>
      </c>
      <c r="BJ2822">
        <v>83.411193626327915</v>
      </c>
      <c r="BK2822">
        <v>87.872791819359904</v>
      </c>
      <c r="BL2822">
        <v>83.396707616859317</v>
      </c>
      <c r="BM2822">
        <f ca="1"/>
        <v>80.916864633258442</v>
      </c>
      <c r="BN2822">
        <v>84.577996407769902</v>
      </c>
    </row>
    <row r="2823" spans="1:66" x14ac:dyDescent="0.25">
      <c r="A2823">
        <v>76.2</v>
      </c>
      <c r="B2823" t="b">
        <v>1</v>
      </c>
      <c r="BE2823">
        <v>0.96260245901639341</v>
      </c>
      <c r="BF2823">
        <v>82.5</v>
      </c>
      <c r="BG2823">
        <v>86.19378647118404</v>
      </c>
      <c r="BH2823">
        <v>89.038243406941476</v>
      </c>
      <c r="BI2823">
        <v>227.48353184139117</v>
      </c>
      <c r="BJ2823">
        <v>83.436562724276513</v>
      </c>
      <c r="BK2823">
        <v>87.92133762611968</v>
      </c>
      <c r="BL2823">
        <v>83.422358508161039</v>
      </c>
      <c r="BM2823">
        <f ca="1"/>
        <v>80.93961490922986</v>
      </c>
      <c r="BN2823">
        <v>84.597835421776452</v>
      </c>
    </row>
    <row r="2824" spans="1:66" x14ac:dyDescent="0.25">
      <c r="A2824">
        <v>75.7</v>
      </c>
      <c r="B2824" t="b">
        <v>1</v>
      </c>
      <c r="BE2824">
        <v>0.96294398907103829</v>
      </c>
      <c r="BF2824">
        <v>82.5</v>
      </c>
      <c r="BG2824">
        <v>86.2338083116544</v>
      </c>
      <c r="BH2824">
        <v>89.093285098616036</v>
      </c>
      <c r="BI2824">
        <v>228.11862741243525</v>
      </c>
      <c r="BJ2824">
        <v>83.462101307569952</v>
      </c>
      <c r="BK2824">
        <v>87.970264631753352</v>
      </c>
      <c r="BL2824">
        <v>83.448126796686367</v>
      </c>
      <c r="BM2824">
        <f ca="1"/>
        <v>80.962495408653723</v>
      </c>
      <c r="BN2824">
        <v>84.617759570395464</v>
      </c>
    </row>
    <row r="2825" spans="1:66" x14ac:dyDescent="0.25">
      <c r="A2825">
        <v>75.400000000000006</v>
      </c>
      <c r="B2825" t="b">
        <v>1</v>
      </c>
      <c r="BE2825">
        <v>0.96328551912568305</v>
      </c>
      <c r="BF2825">
        <v>82.5</v>
      </c>
      <c r="BG2825">
        <v>86.274132786814747</v>
      </c>
      <c r="BH2825">
        <v>89.148777413825115</v>
      </c>
      <c r="BI2825">
        <v>228.75960358166842</v>
      </c>
      <c r="BJ2825">
        <v>83.487812265098157</v>
      </c>
      <c r="BK2825">
        <v>88.019579601720636</v>
      </c>
      <c r="BL2825">
        <v>83.474014109229742</v>
      </c>
      <c r="BM2825">
        <f ca="1"/>
        <v>80.985508192959273</v>
      </c>
      <c r="BN2825">
        <v>84.637770087981352</v>
      </c>
    </row>
    <row r="2826" spans="1:66" x14ac:dyDescent="0.25">
      <c r="A2826">
        <v>75.400000000000006</v>
      </c>
      <c r="B2826" t="b">
        <v>1</v>
      </c>
      <c r="BE2826">
        <v>0.96362704918032782</v>
      </c>
      <c r="BF2826">
        <v>82.5</v>
      </c>
      <c r="BG2826">
        <v>86.314765242457455</v>
      </c>
      <c r="BH2826">
        <v>89.20472851553761</v>
      </c>
      <c r="BI2826">
        <v>229.40657026919229</v>
      </c>
      <c r="BJ2826">
        <v>83.513698562450472</v>
      </c>
      <c r="BK2826">
        <v>88.069289486169964</v>
      </c>
      <c r="BL2826">
        <v>83.500022110507672</v>
      </c>
      <c r="BM2826">
        <f ca="1"/>
        <v>81.008655375634319</v>
      </c>
      <c r="BN2826">
        <v>84.657868238202497</v>
      </c>
    </row>
    <row r="2827" spans="1:66" x14ac:dyDescent="0.25">
      <c r="A2827">
        <v>75.400000000000006</v>
      </c>
      <c r="B2827" t="b">
        <v>1</v>
      </c>
      <c r="BE2827">
        <v>0.9639685792349727</v>
      </c>
      <c r="BF2827">
        <v>82.5</v>
      </c>
      <c r="BG2827">
        <v>86.355711170320831</v>
      </c>
      <c r="BH2827">
        <v>89.261146793335826</v>
      </c>
      <c r="BI2827">
        <v>230.05964050614554</v>
      </c>
      <c r="BJ2827">
        <v>83.539763244700097</v>
      </c>
      <c r="BK2827">
        <v>88.119401426778424</v>
      </c>
      <c r="BL2827">
        <v>83.526152504407946</v>
      </c>
      <c r="BM2827">
        <f ca="1"/>
        <v>81.031939124044385</v>
      </c>
      <c r="BN2827">
        <v>84.67805531501989</v>
      </c>
    </row>
    <row r="2828" spans="1:66" x14ac:dyDescent="0.25">
      <c r="A2828">
        <v>75.2</v>
      </c>
      <c r="B2828" t="b">
        <v>1</v>
      </c>
      <c r="BE2828">
        <v>0.96431010928961747</v>
      </c>
      <c r="BF2828">
        <v>82.5</v>
      </c>
      <c r="BG2828">
        <v>86.39697621350912</v>
      </c>
      <c r="BH2828">
        <v>89.318040871934599</v>
      </c>
      <c r="BI2828">
        <v>230.71893055322377</v>
      </c>
      <c r="BJ2828">
        <v>83.566009439316986</v>
      </c>
      <c r="BK2828">
        <v>88.169922763912822</v>
      </c>
      <c r="BL2828">
        <v>83.552407035292333</v>
      </c>
      <c r="BM2828">
        <f ca="1"/>
        <v>81.055361661333436</v>
      </c>
      <c r="BN2828">
        <v>84.698332643708397</v>
      </c>
    </row>
    <row r="2829" spans="1:66" x14ac:dyDescent="0.25">
      <c r="A2829">
        <v>75.099999999999994</v>
      </c>
      <c r="B2829" t="b">
        <v>1</v>
      </c>
      <c r="BE2829">
        <v>0.96465163934426235</v>
      </c>
      <c r="BF2829">
        <v>82.5</v>
      </c>
      <c r="BG2829">
        <v>86.438566172168194</v>
      </c>
      <c r="BH2829">
        <v>89.375419620105518</v>
      </c>
      <c r="BI2829">
        <v>231.38456002489917</v>
      </c>
      <c r="BJ2829">
        <v>83.592440359217022</v>
      </c>
      <c r="BK2829">
        <v>88.220861044130359</v>
      </c>
      <c r="BL2829">
        <v>83.578787489355491</v>
      </c>
      <c r="BM2829">
        <f ca="1"/>
        <v>81.078925268410757</v>
      </c>
      <c r="BN2829">
        <v>84.718701581922232</v>
      </c>
    </row>
    <row r="2830" spans="1:66" x14ac:dyDescent="0.25">
      <c r="A2830">
        <v>69.400000000000006</v>
      </c>
      <c r="B2830" t="b">
        <v>1</v>
      </c>
      <c r="BE2830">
        <v>0.96499316939890711</v>
      </c>
      <c r="BF2830">
        <v>82.6</v>
      </c>
      <c r="BG2830">
        <v>86.480487009431187</v>
      </c>
      <c r="BH2830">
        <v>89.433292160029993</v>
      </c>
      <c r="BI2830">
        <v>232.05665201966755</v>
      </c>
      <c r="BJ2830">
        <v>83.619059305954522</v>
      </c>
      <c r="BK2830">
        <v>88.272224028037968</v>
      </c>
      <c r="BL2830">
        <v>83.605295696043072</v>
      </c>
      <c r="BM2830">
        <f ca="1"/>
        <v>81.10263228602831</v>
      </c>
      <c r="BN2830">
        <v>84.739163520807608</v>
      </c>
    </row>
    <row r="2831" spans="1:66" x14ac:dyDescent="0.25">
      <c r="A2831">
        <v>69.2</v>
      </c>
      <c r="B2831" t="b">
        <v>1</v>
      </c>
      <c r="BE2831">
        <v>0.96533469945355188</v>
      </c>
      <c r="BF2831">
        <v>82.6</v>
      </c>
      <c r="BG2831">
        <v>86.522744857650139</v>
      </c>
      <c r="BH2831">
        <v>89.491667877106451</v>
      </c>
      <c r="BI2831">
        <v>232.73533325668396</v>
      </c>
      <c r="BJ2831">
        <v>83.645869673066827</v>
      </c>
      <c r="BK2831">
        <v>88.324019698531714</v>
      </c>
      <c r="BL2831">
        <v>83.631933529532347</v>
      </c>
      <c r="BM2831">
        <f ca="1"/>
        <v>81.126485116954186</v>
      </c>
      <c r="BN2831">
        <v>84.759719886164774</v>
      </c>
    </row>
    <row r="2832" spans="1:66" x14ac:dyDescent="0.25">
      <c r="A2832">
        <v>69.099999999999994</v>
      </c>
      <c r="B2832" t="b">
        <v>1</v>
      </c>
      <c r="BE2832">
        <v>0.96567622950819676</v>
      </c>
      <c r="BF2832">
        <v>82.6</v>
      </c>
      <c r="BG2832">
        <v>86.565346024930065</v>
      </c>
      <c r="BH2832">
        <v>89.550556430238089</v>
      </c>
      <c r="BI2832">
        <v>233.42073421915964</v>
      </c>
      <c r="BJ2832">
        <v>83.672874949579523</v>
      </c>
      <c r="BK2832">
        <v>88.376256269438059</v>
      </c>
      <c r="BL2832">
        <v>83.658702910278492</v>
      </c>
      <c r="BM2832">
        <f ca="1"/>
        <v>81.150486228247061</v>
      </c>
      <c r="BN2832">
        <v>84.780372139662205</v>
      </c>
    </row>
    <row r="2833" spans="1:66" x14ac:dyDescent="0.25">
      <c r="A2833">
        <v>68.8</v>
      </c>
      <c r="B2833" t="b">
        <v>1</v>
      </c>
      <c r="BE2833">
        <v>0.96601775956284153</v>
      </c>
      <c r="BF2833">
        <v>82.7</v>
      </c>
      <c r="BG2833">
        <v>86.608297001983431</v>
      </c>
      <c r="BH2833">
        <v>89.609967762630021</v>
      </c>
      <c r="BI2833">
        <v>234.1129893049303</v>
      </c>
      <c r="BJ2833">
        <v>83.70007872368187</v>
      </c>
      <c r="BK2833">
        <v>88.428942194581396</v>
      </c>
      <c r="BL2833">
        <v>83.685605806630363</v>
      </c>
      <c r="BM2833">
        <f ca="1"/>
        <v>81.174638153637844</v>
      </c>
      <c r="BN2833">
        <v>84.801121780105973</v>
      </c>
    </row>
    <row r="2834" spans="1:66" x14ac:dyDescent="0.25">
      <c r="A2834">
        <v>68.5</v>
      </c>
      <c r="B2834" t="b">
        <v>1</v>
      </c>
      <c r="BE2834">
        <v>0.96635928961748629</v>
      </c>
      <c r="BF2834">
        <v>82.7</v>
      </c>
      <c r="BG2834">
        <v>86.651604469324212</v>
      </c>
      <c r="BH2834">
        <v>89.669912113126358</v>
      </c>
      <c r="BI2834">
        <v>234.81223698463035</v>
      </c>
      <c r="BJ2834">
        <v>83.727484686582287</v>
      </c>
      <c r="BK2834">
        <v>88.482086177302818</v>
      </c>
      <c r="BL2834">
        <v>83.712644236519623</v>
      </c>
      <c r="BM2834">
        <f ca="1"/>
        <v>81.198943496024512</v>
      </c>
      <c r="BN2834">
        <v>84.821970344767223</v>
      </c>
    </row>
    <row r="2835" spans="1:66" x14ac:dyDescent="0.25">
      <c r="A2835">
        <v>68.3</v>
      </c>
      <c r="B2835" t="b">
        <v>1</v>
      </c>
      <c r="BE2835">
        <v>0.96670081967213117</v>
      </c>
      <c r="BF2835">
        <v>82.7</v>
      </c>
      <c r="BG2835">
        <v>86.695275304821834</v>
      </c>
      <c r="BH2835">
        <v>89.730400028119575</v>
      </c>
      <c r="BI2835">
        <v>235.51861996793622</v>
      </c>
      <c r="BJ2835">
        <v>83.755096636554967</v>
      </c>
      <c r="BK2835">
        <v>88.535697180457817</v>
      </c>
      <c r="BL2835">
        <v>83.739820269227081</v>
      </c>
      <c r="BM2835">
        <f ca="1"/>
        <v>81.223404930086573</v>
      </c>
      <c r="BN2835">
        <v>84.842919410771117</v>
      </c>
    </row>
    <row r="2836" spans="1:66" x14ac:dyDescent="0.25">
      <c r="A2836">
        <v>68</v>
      </c>
      <c r="B2836" t="b">
        <v>1</v>
      </c>
      <c r="BE2836">
        <v>0.96704234972677594</v>
      </c>
      <c r="BF2836">
        <v>82.7</v>
      </c>
      <c r="BG2836">
        <v>86.739316591637063</v>
      </c>
      <c r="BH2836">
        <v>89.79144237406841</v>
      </c>
      <c r="BI2836">
        <v>236.23228537837886</v>
      </c>
      <c r="BJ2836">
        <v>83.782918483188823</v>
      </c>
      <c r="BK2836">
        <v>88.589784436922116</v>
      </c>
      <c r="BL2836">
        <v>83.767136027230805</v>
      </c>
      <c r="BM2836">
        <f ca="1"/>
        <v>81.24802520502648</v>
      </c>
      <c r="BN2836">
        <v>84.863970596550672</v>
      </c>
    </row>
    <row r="2837" spans="1:66" x14ac:dyDescent="0.25">
      <c r="A2837">
        <v>67.900000000000006</v>
      </c>
      <c r="B2837" t="b">
        <v>1</v>
      </c>
      <c r="BE2837">
        <v>0.96738387978142082</v>
      </c>
      <c r="BF2837">
        <v>82.7</v>
      </c>
      <c r="BG2837">
        <v>86.783735626563299</v>
      </c>
      <c r="BH2837">
        <v>89.853050350661007</v>
      </c>
      <c r="BI2837">
        <v>236.95338493726439</v>
      </c>
      <c r="BJ2837">
        <v>83.810954251851342</v>
      </c>
      <c r="BK2837">
        <v>88.644357460637011</v>
      </c>
      <c r="BL2837">
        <v>83.794593688140807</v>
      </c>
      <c r="BM2837">
        <f ca="1"/>
        <v>81.272807147445477</v>
      </c>
      <c r="BN2837">
        <v>84.885125563369371</v>
      </c>
    </row>
    <row r="2838" spans="1:66" x14ac:dyDescent="0.25">
      <c r="A2838">
        <v>67.8</v>
      </c>
      <c r="B2838" t="b">
        <v>1</v>
      </c>
      <c r="BE2838">
        <v>0.96772540983606559</v>
      </c>
      <c r="BF2838">
        <v>82.7</v>
      </c>
      <c r="BG2838">
        <v>86.828539928798349</v>
      </c>
      <c r="BH2838">
        <v>89.915235504663883</v>
      </c>
      <c r="BI2838">
        <v>237.68207515727121</v>
      </c>
      <c r="BJ2838">
        <v>83.839208088380502</v>
      </c>
      <c r="BK2838">
        <v>88.699426058227772</v>
      </c>
      <c r="BL2838">
        <v>83.82219548672488</v>
      </c>
      <c r="BM2838">
        <f ca="1"/>
        <v>81.297753664361579</v>
      </c>
      <c r="BN2838">
        <v>84.906386016916443</v>
      </c>
    </row>
    <row r="2839" spans="1:66" x14ac:dyDescent="0.25">
      <c r="A2839">
        <v>67.599999999999994</v>
      </c>
      <c r="B2839" t="b">
        <v>1</v>
      </c>
      <c r="BE2839">
        <v>0.96806693989071035</v>
      </c>
      <c r="BF2839">
        <v>82.8</v>
      </c>
      <c r="BG2839">
        <v>86.87373724917407</v>
      </c>
      <c r="BH2839">
        <v>89.97800974450054</v>
      </c>
      <c r="BI2839">
        <v>238.41851754634959</v>
      </c>
      <c r="BJ2839">
        <v>83.86768426401909</v>
      </c>
      <c r="BK2839">
        <v>88.755000341231579</v>
      </c>
      <c r="BL2839">
        <v>83.849943717031394</v>
      </c>
      <c r="BM2839">
        <f ca="1"/>
        <v>81.322867746378961</v>
      </c>
      <c r="BN2839">
        <v>84.927753708979097</v>
      </c>
    </row>
    <row r="2840" spans="1:66" x14ac:dyDescent="0.25">
      <c r="A2840">
        <v>67.3</v>
      </c>
      <c r="B2840" t="b">
        <v>1</v>
      </c>
      <c r="BE2840">
        <v>0.96840846994535523</v>
      </c>
      <c r="BF2840">
        <v>82.8</v>
      </c>
      <c r="BG2840">
        <v>86.919335579872524</v>
      </c>
      <c r="BH2840">
        <v>90.04138535560638</v>
      </c>
      <c r="BI2840">
        <v>239.16287882258115</v>
      </c>
      <c r="BJ2840">
        <v>83.896387180606453</v>
      </c>
      <c r="BK2840">
        <v>88.811090738973618</v>
      </c>
      <c r="BL2840">
        <v>83.877840734614409</v>
      </c>
      <c r="BM2840">
        <f ca="1"/>
        <v>81.348152471017556</v>
      </c>
      <c r="BN2840">
        <v>84.949230439196327</v>
      </c>
    </row>
    <row r="2841" spans="1:66" x14ac:dyDescent="0.25">
      <c r="A2841">
        <v>67.8</v>
      </c>
      <c r="B2841" t="b">
        <v>1</v>
      </c>
      <c r="BE2841">
        <v>0.96875</v>
      </c>
      <c r="BF2841">
        <v>82.9</v>
      </c>
      <c r="BG2841">
        <v>86.965343164660126</v>
      </c>
      <c r="BH2841">
        <v>90.105375016609443</v>
      </c>
      <c r="BI2841">
        <v>239.91533114071677</v>
      </c>
      <c r="BJ2841">
        <v>83.925321376044209</v>
      </c>
      <c r="BK2841">
        <v>88.867708012133193</v>
      </c>
      <c r="BL2841">
        <v>83.905888958867351</v>
      </c>
      <c r="BM2841">
        <f ca="1"/>
        <v>81.373611006212798</v>
      </c>
      <c r="BN2841">
        <v>84.970818056899162</v>
      </c>
    </row>
    <row r="2842" spans="1:66" x14ac:dyDescent="0.25">
      <c r="A2842">
        <v>67.2</v>
      </c>
      <c r="B2842" t="b">
        <v>1</v>
      </c>
      <c r="BE2842">
        <v>0.96909153005464477</v>
      </c>
      <c r="BF2842">
        <v>83</v>
      </c>
      <c r="BG2842">
        <v>87.011768509673558</v>
      </c>
      <c r="BH2842">
        <v>90.169991816392454</v>
      </c>
      <c r="BI2842">
        <v>240.67605233116421</v>
      </c>
      <c r="BJ2842">
        <v>83.954491530053716</v>
      </c>
      <c r="BK2842">
        <v>88.924863267044856</v>
      </c>
      <c r="BL2842">
        <v>83.934090875471838</v>
      </c>
      <c r="BM2842">
        <f ca="1"/>
        <v>81.399246613996596</v>
      </c>
      <c r="BN2842">
        <v>84.992518463042728</v>
      </c>
    </row>
    <row r="2843" spans="1:66" x14ac:dyDescent="0.25">
      <c r="A2843">
        <v>67.099999999999994</v>
      </c>
      <c r="B2843" t="b">
        <v>1</v>
      </c>
      <c r="BE2843">
        <v>0.96943306010928965</v>
      </c>
      <c r="BF2843">
        <v>83</v>
      </c>
      <c r="BG2843">
        <v>87.058620394793294</v>
      </c>
      <c r="BH2843">
        <v>90.235249272092759</v>
      </c>
      <c r="BI2843">
        <v>241.44522615225139</v>
      </c>
      <c r="BJ2843">
        <v>83.983902470243976</v>
      </c>
      <c r="BK2843">
        <v>88.982567970783151</v>
      </c>
      <c r="BL2843">
        <v>83.962449038968643</v>
      </c>
      <c r="BM2843">
        <f ca="1"/>
        <v>81.425062654370564</v>
      </c>
      <c r="BN2843">
        <v>85.014333612235532</v>
      </c>
    </row>
    <row r="2844" spans="1:66" x14ac:dyDescent="0.25">
      <c r="A2844">
        <v>67.400000000000006</v>
      </c>
      <c r="B2844" t="b">
        <v>1</v>
      </c>
      <c r="BE2844">
        <v>0.96977459016393441</v>
      </c>
      <c r="BF2844">
        <v>83</v>
      </c>
      <c r="BG2844">
        <v>87.105907885643958</v>
      </c>
      <c r="BH2844">
        <v>90.301161348103903</v>
      </c>
      <c r="BI2844">
        <v>242.2230425566629</v>
      </c>
      <c r="BJ2844">
        <v>84.013559178510519</v>
      </c>
      <c r="BK2844">
        <v>89.040833967082833</v>
      </c>
      <c r="BL2844">
        <v>83.990966075458076</v>
      </c>
      <c r="BM2844">
        <f ca="1"/>
        <v>81.45106258938398</v>
      </c>
      <c r="BN2844">
        <v>85.036265514872156</v>
      </c>
    </row>
    <row r="2845" spans="1:66" x14ac:dyDescent="0.25">
      <c r="A2845">
        <v>67.099999999999994</v>
      </c>
      <c r="B2845" t="b">
        <v>1</v>
      </c>
      <c r="BE2845">
        <v>0.97011612021857918</v>
      </c>
      <c r="BF2845">
        <v>83</v>
      </c>
      <c r="BG2845">
        <v>87.1536403462637</v>
      </c>
      <c r="BH2845">
        <v>90.367742476146759</v>
      </c>
      <c r="BI2845">
        <v>243.00969797301786</v>
      </c>
      <c r="BJ2845">
        <v>84.043466797787545</v>
      </c>
      <c r="BK2845">
        <v>89.0996734931513</v>
      </c>
      <c r="BL2845">
        <v>84.019644685438422</v>
      </c>
      <c r="BM2845">
        <f ca="1"/>
        <v>81.477249987429971</v>
      </c>
      <c r="BN2845">
        <v>85.058316239376055</v>
      </c>
    </row>
    <row r="2846" spans="1:66" x14ac:dyDescent="0.25">
      <c r="A2846">
        <v>72</v>
      </c>
      <c r="B2846" t="b">
        <v>1</v>
      </c>
      <c r="BE2846">
        <v>0.97045765027322406</v>
      </c>
      <c r="BF2846">
        <v>83</v>
      </c>
      <c r="BG2846">
        <v>87.201827452487777</v>
      </c>
      <c r="BH2846">
        <v>90.435007576482874</v>
      </c>
      <c r="BI2846">
        <v>243.80539560362931</v>
      </c>
      <c r="BJ2846">
        <v>84.073630639176727</v>
      </c>
      <c r="BK2846">
        <v>89.159099197433875</v>
      </c>
      <c r="BL2846">
        <v>84.04848764679052</v>
      </c>
      <c r="BM2846">
        <f ca="1"/>
        <v>81.503628527773898</v>
      </c>
      <c r="BN2846">
        <v>85.080487914559029</v>
      </c>
    </row>
    <row r="2847" spans="1:66" x14ac:dyDescent="0.25">
      <c r="A2847">
        <v>71.7</v>
      </c>
      <c r="B2847" t="b">
        <v>1</v>
      </c>
      <c r="BE2847">
        <v>0.97079918032786883</v>
      </c>
      <c r="BF2847">
        <v>83</v>
      </c>
      <c r="BG2847">
        <v>87.25047920609542</v>
      </c>
      <c r="BH2847">
        <v>90.502972080349025</v>
      </c>
      <c r="BI2847">
        <v>244.61034573957645</v>
      </c>
      <c r="BJ2847">
        <v>84.10405618947857</v>
      </c>
      <c r="BK2847">
        <v>89.219124158397634</v>
      </c>
      <c r="BL2847">
        <v>84.077497817918129</v>
      </c>
      <c r="BM2847">
        <f ca="1"/>
        <v>81.530202005329514</v>
      </c>
      <c r="BN2847">
        <v>85.102782732105197</v>
      </c>
    </row>
    <row r="2848" spans="1:66" x14ac:dyDescent="0.25">
      <c r="A2848">
        <v>71.599999999999994</v>
      </c>
      <c r="B2848" t="b">
        <v>1</v>
      </c>
      <c r="BE2848">
        <v>0.97114071038251371</v>
      </c>
      <c r="BF2848">
        <v>83</v>
      </c>
      <c r="BG2848">
        <v>87.299605949773422</v>
      </c>
      <c r="BH2848">
        <v>90.571651953699359</v>
      </c>
      <c r="BI2848">
        <v>245.42476609431409</v>
      </c>
      <c r="BJ2848">
        <v>84.134749119154051</v>
      </c>
      <c r="BK2848">
        <v>89.279761904404992</v>
      </c>
      <c r="BL2848">
        <v>84.106678141054161</v>
      </c>
      <c r="BM2848">
        <f ca="1"/>
        <v>81.556974335699579</v>
      </c>
      <c r="BN2848">
        <v>85.125202949187539</v>
      </c>
    </row>
    <row r="2849" spans="1:66" x14ac:dyDescent="0.25">
      <c r="A2849">
        <v>71.400000000000006</v>
      </c>
      <c r="B2849" t="b">
        <v>1</v>
      </c>
      <c r="BE2849">
        <v>0.97148224043715847</v>
      </c>
      <c r="BF2849">
        <v>83</v>
      </c>
      <c r="BG2849">
        <v>87.349218382953211</v>
      </c>
      <c r="BH2849">
        <v>90.641063722346885</v>
      </c>
      <c r="BI2849">
        <v>246.24888215713747</v>
      </c>
      <c r="BJ2849">
        <v>84.165715290746405</v>
      </c>
      <c r="BK2849">
        <v>89.341026434754028</v>
      </c>
      <c r="BL2849">
        <v>84.136031645743444</v>
      </c>
      <c r="BM2849">
        <f ca="1"/>
        <v>81.583949560498738</v>
      </c>
      <c r="BN2849">
        <v>85.147750891225641</v>
      </c>
    </row>
    <row r="2850" spans="1:66" x14ac:dyDescent="0.25">
      <c r="A2850">
        <v>71.2</v>
      </c>
      <c r="B2850" t="b">
        <v>1</v>
      </c>
      <c r="BE2850">
        <v>0.97182377049180324</v>
      </c>
      <c r="BF2850">
        <v>83</v>
      </c>
      <c r="BG2850">
        <v>87.399327578584334</v>
      </c>
      <c r="BH2850">
        <v>90.711224498605006</v>
      </c>
      <c r="BI2850">
        <v>247.0829275679456</v>
      </c>
      <c r="BJ2850">
        <v>84.196960767795943</v>
      </c>
      <c r="BK2850">
        <v>89.402932241968941</v>
      </c>
      <c r="BL2850">
        <v>84.165561452513771</v>
      </c>
      <c r="BM2850">
        <f ca="1"/>
        <v>81.61113185297819</v>
      </c>
      <c r="BN2850">
        <v>85.170428954794062</v>
      </c>
    </row>
    <row r="2851" spans="1:66" x14ac:dyDescent="0.25">
      <c r="A2851">
        <v>71</v>
      </c>
      <c r="B2851" t="b">
        <v>1</v>
      </c>
      <c r="BE2851">
        <v>0.97216530054644812</v>
      </c>
      <c r="BF2851">
        <v>83</v>
      </c>
      <c r="BG2851">
        <v>87.449945000911242</v>
      </c>
      <c r="BH2851">
        <v>90.782152009538436</v>
      </c>
      <c r="BI2851">
        <v>247.92714451485492</v>
      </c>
      <c r="BJ2851">
        <v>84.228491824282472</v>
      </c>
      <c r="BK2851">
        <v>89.465494335430833</v>
      </c>
      <c r="BL2851">
        <v>84.19527077674789</v>
      </c>
      <c r="BM2851">
        <f ca="1"/>
        <v>81.638525523973129</v>
      </c>
      <c r="BN2851">
        <v>85.193239610691563</v>
      </c>
    </row>
    <row r="2852" spans="1:66" x14ac:dyDescent="0.25">
      <c r="A2852">
        <v>78</v>
      </c>
      <c r="B2852" t="b">
        <v>1</v>
      </c>
      <c r="BE2852">
        <v>0.97250683060109289</v>
      </c>
      <c r="BF2852">
        <v>83</v>
      </c>
      <c r="BG2852">
        <v>87.501082524326719</v>
      </c>
      <c r="BH2852">
        <v>90.853864626941203</v>
      </c>
      <c r="BI2852">
        <v>248.7817841563587</v>
      </c>
      <c r="BJ2852">
        <v>84.26031495463414</v>
      </c>
      <c r="BK2852">
        <v>89.528728266447459</v>
      </c>
      <c r="BL2852">
        <v>84.225162932769805</v>
      </c>
      <c r="BM2852">
        <f ca="1"/>
        <v>81.666135028195541</v>
      </c>
      <c r="BN2852">
        <v>85.216185407182167</v>
      </c>
    </row>
    <row r="2853" spans="1:66" x14ac:dyDescent="0.25">
      <c r="A2853">
        <v>75</v>
      </c>
      <c r="B2853" t="b">
        <v>1</v>
      </c>
      <c r="BE2853">
        <v>0.97284836065573765</v>
      </c>
      <c r="BF2853">
        <v>83</v>
      </c>
      <c r="BG2853">
        <v>87.552752453381771</v>
      </c>
      <c r="BH2853">
        <v>90.926381399170523</v>
      </c>
      <c r="BI2853">
        <v>249.64710706987626</v>
      </c>
      <c r="BJ2853">
        <v>84.292436884343772</v>
      </c>
      <c r="BK2853">
        <v>89.592650154868565</v>
      </c>
      <c r="BL2853">
        <v>84.255241338160431</v>
      </c>
      <c r="BM2853">
        <f ca="1"/>
        <v>81.693964970897341</v>
      </c>
      <c r="BN2853">
        <v>85.239268973419883</v>
      </c>
    </row>
    <row r="2854" spans="1:66" x14ac:dyDescent="0.25">
      <c r="A2854">
        <v>73</v>
      </c>
      <c r="B2854" t="b">
        <v>1</v>
      </c>
      <c r="BE2854">
        <v>0.97318989071038253</v>
      </c>
      <c r="BF2854">
        <v>83</v>
      </c>
      <c r="BG2854">
        <v>87.604967544038004</v>
      </c>
      <c r="BH2854">
        <v>90.999722084976824</v>
      </c>
      <c r="BI2854">
        <v>250.52338372869073</v>
      </c>
      <c r="BJ2854">
        <v>84.324864581237946</v>
      </c>
      <c r="BK2854">
        <v>89.657276717362379</v>
      </c>
      <c r="BL2854">
        <v>84.285509518318236</v>
      </c>
      <c r="BM2854">
        <f ca="1"/>
        <v>81.722020114930089</v>
      </c>
      <c r="BN2854">
        <v>85.262493023069837</v>
      </c>
    </row>
    <row r="2855" spans="1:66" x14ac:dyDescent="0.25">
      <c r="A2855">
        <v>71</v>
      </c>
      <c r="B2855" t="b">
        <v>1</v>
      </c>
      <c r="BE2855">
        <v>0.9735314207650273</v>
      </c>
      <c r="BF2855">
        <v>83</v>
      </c>
      <c r="BG2855">
        <v>87.657741026256915</v>
      </c>
      <c r="BH2855">
        <v>91.073907189481275</v>
      </c>
      <c r="BI2855">
        <v>251.41089500946234</v>
      </c>
      <c r="BJ2855">
        <v>84.357605267447852</v>
      </c>
      <c r="BK2855">
        <v>89.72262529748042</v>
      </c>
      <c r="BL2855">
        <v>84.315971111282053</v>
      </c>
      <c r="BM2855">
        <f ca="1"/>
        <v>81.750305388230728</v>
      </c>
      <c r="BN2855">
        <v>85.285860358140155</v>
      </c>
    </row>
    <row r="2856" spans="1:66" x14ac:dyDescent="0.25">
      <c r="A2856">
        <v>69.900000000000006</v>
      </c>
      <c r="B2856" t="b">
        <v>1</v>
      </c>
      <c r="BE2856">
        <v>0.97387295081967218</v>
      </c>
      <c r="BF2856">
        <v>83</v>
      </c>
      <c r="BG2856">
        <v>87.711086628028625</v>
      </c>
      <c r="BH2856">
        <v>91.148958002468333</v>
      </c>
      <c r="BI2856">
        <v>252.30993273270249</v>
      </c>
      <c r="BJ2856">
        <v>84.39066643213522</v>
      </c>
      <c r="BK2856">
        <v>89.788713897648108</v>
      </c>
      <c r="BL2856">
        <v>84.346629872835194</v>
      </c>
      <c r="BM2856">
        <f ca="1"/>
        <v>81.778825891764811</v>
      </c>
      <c r="BN2856">
        <v>85.309373873039249</v>
      </c>
    </row>
    <row r="2857" spans="1:66" x14ac:dyDescent="0.25">
      <c r="A2857">
        <v>69.599999999999994</v>
      </c>
      <c r="B2857" t="b">
        <v>1</v>
      </c>
      <c r="BE2857">
        <v>0.97421448087431695</v>
      </c>
      <c r="BF2857">
        <v>83</v>
      </c>
      <c r="BG2857">
        <v>87.76501860095189</v>
      </c>
      <c r="BH2857">
        <v>91.224896639173664</v>
      </c>
      <c r="BI2857">
        <v>253.22080023880432</v>
      </c>
      <c r="BJ2857">
        <v>84.424055845031589</v>
      </c>
      <c r="BK2857">
        <v>89.855561213231084</v>
      </c>
      <c r="BL2857">
        <v>84.377489681910461</v>
      </c>
      <c r="BM2857">
        <f ca="1"/>
        <v>81.807586907961209</v>
      </c>
      <c r="BN2857">
        <v>85.333036558875136</v>
      </c>
    </row>
    <row r="2858" spans="1:66" x14ac:dyDescent="0.25">
      <c r="A2858">
        <v>69.400000000000006</v>
      </c>
      <c r="B2858" t="b">
        <v>1</v>
      </c>
      <c r="BE2858">
        <v>0.97455601092896171</v>
      </c>
      <c r="BF2858">
        <v>83.1</v>
      </c>
      <c r="BG2858">
        <v>87.819551747487779</v>
      </c>
      <c r="BH2858">
        <v>91.301746083765366</v>
      </c>
      <c r="BI2858">
        <v>254.14381300248263</v>
      </c>
      <c r="BJ2858">
        <v>84.457781570854735</v>
      </c>
      <c r="BK2858">
        <v>89.923186668842547</v>
      </c>
      <c r="BL2858">
        <v>84.408554546318683</v>
      </c>
      <c r="BM2858">
        <f ca="1"/>
        <v>81.836593909676381</v>
      </c>
      <c r="BN2858">
        <v>85.356851508014614</v>
      </c>
    </row>
    <row r="2859" spans="1:66" x14ac:dyDescent="0.25">
      <c r="A2859">
        <v>69.3</v>
      </c>
      <c r="B2859" t="b">
        <v>1</v>
      </c>
      <c r="BE2859">
        <v>0.97489754098360659</v>
      </c>
      <c r="BF2859">
        <v>83.2</v>
      </c>
      <c r="BG2859">
        <v>87.874701450020467</v>
      </c>
      <c r="BH2859">
        <v>91.379530235736965</v>
      </c>
      <c r="BI2859">
        <v>255.07929928873097</v>
      </c>
      <c r="BJ2859">
        <v>84.491851984671086</v>
      </c>
      <c r="BK2859">
        <v>89.991610457070138</v>
      </c>
      <c r="BL2859">
        <v>84.439828608824371</v>
      </c>
      <c r="BM2859">
        <f ca="1"/>
        <v>81.865852569728233</v>
      </c>
      <c r="BN2859">
        <v>85.380821918921896</v>
      </c>
    </row>
    <row r="2860" spans="1:66" x14ac:dyDescent="0.25">
      <c r="A2860">
        <v>69.099999999999994</v>
      </c>
      <c r="B2860" t="b">
        <v>1</v>
      </c>
      <c r="BE2860">
        <v>0.97523907103825136</v>
      </c>
      <c r="BF2860">
        <v>83.3</v>
      </c>
      <c r="BG2860">
        <v>87.930483701871538</v>
      </c>
      <c r="BH2860">
        <v>91.458273959447027</v>
      </c>
      <c r="BI2860">
        <v>256.02760085371119</v>
      </c>
      <c r="BJ2860">
        <v>84.526275788280913</v>
      </c>
      <c r="BK2860">
        <v>90.06085357981992</v>
      </c>
      <c r="BL2860">
        <v>84.471316153594586</v>
      </c>
      <c r="BM2860">
        <f ca="1"/>
        <v>81.895368771044659</v>
      </c>
      <c r="BN2860">
        <v>85.404951101297371</v>
      </c>
    </row>
    <row r="2861" spans="1:66" x14ac:dyDescent="0.25">
      <c r="A2861">
        <v>69</v>
      </c>
      <c r="B2861" t="b">
        <v>1</v>
      </c>
      <c r="BE2861">
        <v>0.97558060109289613</v>
      </c>
      <c r="BF2861">
        <v>83.4</v>
      </c>
      <c r="BG2861">
        <v>87.986915140428252</v>
      </c>
      <c r="BH2861">
        <v>91.538003137068415</v>
      </c>
      <c r="BI2861">
        <v>256.98907369432339</v>
      </c>
      <c r="BJ2861">
        <v>84.561062027708871</v>
      </c>
      <c r="BK2861">
        <v>90.130937892492938</v>
      </c>
      <c r="BL2861">
        <v>84.503021613049725</v>
      </c>
      <c r="BM2861">
        <f ca="1"/>
        <v>81.925148617475301</v>
      </c>
      <c r="BN2861">
        <v>85.429242481540143</v>
      </c>
    </row>
    <row r="2862" spans="1:66" x14ac:dyDescent="0.25">
      <c r="A2862">
        <v>74.099999999999994</v>
      </c>
      <c r="B2862" t="b">
        <v>1</v>
      </c>
      <c r="BE2862">
        <v>0.97592213114754101</v>
      </c>
      <c r="BF2862">
        <v>83.5</v>
      </c>
      <c r="BG2862">
        <v>88.044013082561435</v>
      </c>
      <c r="BH2862">
        <v>91.61874472523121</v>
      </c>
      <c r="BI2862">
        <v>257.96408885056456</v>
      </c>
      <c r="BJ2862">
        <v>84.596220111891512</v>
      </c>
      <c r="BK2862">
        <v>90.20188615123098</v>
      </c>
      <c r="BL2862">
        <v>84.534949575146911</v>
      </c>
      <c r="BM2862">
        <f ca="1"/>
        <v>81.955198445319738</v>
      </c>
      <c r="BN2862">
        <v>85.453699608559134</v>
      </c>
    </row>
    <row r="2863" spans="1:66" x14ac:dyDescent="0.25">
      <c r="A2863">
        <v>73.900000000000006</v>
      </c>
      <c r="B2863" t="b">
        <v>1</v>
      </c>
      <c r="BE2863">
        <v>0.97626366120218577</v>
      </c>
      <c r="BF2863">
        <v>83.5</v>
      </c>
      <c r="BG2863">
        <v>88.10179556252659</v>
      </c>
      <c r="BH2863">
        <v>91.700526815674436</v>
      </c>
      <c r="BI2863">
        <v>258.95303326520428</v>
      </c>
      <c r="BJ2863">
        <v>84.631759832661729</v>
      </c>
      <c r="BK2863">
        <v>90.273722063491718</v>
      </c>
      <c r="BL2863">
        <v>84.567104791129935</v>
      </c>
      <c r="BM2863">
        <f ca="1"/>
        <v>81.985524835630429</v>
      </c>
      <c r="BN2863">
        <v>85.478326159960488</v>
      </c>
    </row>
    <row r="2864" spans="1:66" x14ac:dyDescent="0.25">
      <c r="A2864">
        <v>73.8</v>
      </c>
      <c r="B2864" t="b">
        <v>1</v>
      </c>
      <c r="BE2864">
        <v>0.97660519125683065</v>
      </c>
      <c r="BF2864">
        <v>83.7</v>
      </c>
      <c r="BG2864">
        <v>88.160281372560846</v>
      </c>
      <c r="BH2864">
        <v>91.783378700253223</v>
      </c>
      <c r="BI2864">
        <v>259.95631070576513</v>
      </c>
      <c r="BJ2864">
        <v>84.667691386140731</v>
      </c>
      <c r="BK2864">
        <v>90.346470342240323</v>
      </c>
      <c r="BL2864">
        <v>84.599492183783028</v>
      </c>
      <c r="BM2864">
        <f ca="1"/>
        <v>82.016134627354816</v>
      </c>
      <c r="BN2864">
        <v>85.503125948641411</v>
      </c>
    </row>
    <row r="2865" spans="1:66" x14ac:dyDescent="0.25">
      <c r="A2865">
        <v>73.7</v>
      </c>
      <c r="B2865" t="b">
        <v>1</v>
      </c>
      <c r="BE2865">
        <v>0.97694672131147542</v>
      </c>
      <c r="BF2865">
        <v>84</v>
      </c>
      <c r="BG2865">
        <v>88.219490106409793</v>
      </c>
      <c r="BH2865">
        <v>91.867330940680645</v>
      </c>
      <c r="BI2865">
        <v>260.97434275429845</v>
      </c>
      <c r="BJ2865">
        <v>84.704025395658363</v>
      </c>
      <c r="BK2865">
        <v>90.420156764071976</v>
      </c>
      <c r="BL2865">
        <v>84.632116856228819</v>
      </c>
      <c r="BM2865">
        <f ca="1"/>
        <v>82.047034931386534</v>
      </c>
      <c r="BN2865">
        <v>85.528102929823277</v>
      </c>
    </row>
    <row r="2866" spans="1:66" x14ac:dyDescent="0.25">
      <c r="A2866">
        <v>73.8</v>
      </c>
      <c r="B2866" t="b">
        <v>1</v>
      </c>
      <c r="BE2866">
        <v>0.97728825136612019</v>
      </c>
      <c r="BF2866">
        <v>84</v>
      </c>
      <c r="BG2866">
        <v>88.279442206043214</v>
      </c>
      <c r="BH2866">
        <v>91.952415443428364</v>
      </c>
      <c r="BI2866">
        <v>262.00756987103608</v>
      </c>
      <c r="BJ2866">
        <v>84.740772936336</v>
      </c>
      <c r="BK2866">
        <v>90.494808231614755</v>
      </c>
      <c r="BL2866">
        <v>84.664984101315156</v>
      </c>
      <c r="BM2866">
        <f ca="1"/>
        <v>82.078233145603534</v>
      </c>
      <c r="BN2866">
        <v>85.55326120856077</v>
      </c>
    </row>
    <row r="2867" spans="1:66" x14ac:dyDescent="0.25">
      <c r="A2867">
        <v>73.7</v>
      </c>
      <c r="B2867" t="b">
        <v>1</v>
      </c>
      <c r="BE2867">
        <v>0.97762978142076506</v>
      </c>
      <c r="BF2867">
        <v>84</v>
      </c>
      <c r="BG2867">
        <v>88.340159011844605</v>
      </c>
      <c r="BH2867">
        <v>92.038665540248701</v>
      </c>
      <c r="BI2867">
        <v>263.05645253862809</v>
      </c>
      <c r="BJ2867">
        <v>84.777945561479086</v>
      </c>
      <c r="BK2867">
        <v>90.570452840597099</v>
      </c>
      <c r="BL2867">
        <v>84.698099411639504</v>
      </c>
      <c r="BM2867">
        <f ca="1"/>
        <v>82.109736970978048</v>
      </c>
      <c r="BN2867">
        <v>85.578605047766231</v>
      </c>
    </row>
    <row r="2868" spans="1:66" x14ac:dyDescent="0.25">
      <c r="A2868">
        <v>73.599999999999994</v>
      </c>
      <c r="B2868" t="b">
        <v>1</v>
      </c>
      <c r="BE2868">
        <v>0.97797131147540983</v>
      </c>
      <c r="BF2868">
        <v>84</v>
      </c>
      <c r="BG2868">
        <v>88.401662816590942</v>
      </c>
      <c r="BH2868">
        <v>92.126116074835281</v>
      </c>
      <c r="BI2868">
        <v>264.12147249440852</v>
      </c>
      <c r="BJ2868">
        <v>84.815555330943283</v>
      </c>
      <c r="BK2868">
        <v>90.647119952005895</v>
      </c>
      <c r="BL2868">
        <v>84.731468490264902</v>
      </c>
      <c r="BM2868">
        <f ca="1"/>
        <v>82.141554428852757</v>
      </c>
      <c r="BN2868">
        <v>85.60413887679357</v>
      </c>
    </row>
    <row r="2869" spans="1:66" x14ac:dyDescent="0.25">
      <c r="A2869">
        <v>73.2</v>
      </c>
      <c r="B2869" t="b">
        <v>1</v>
      </c>
      <c r="BE2869">
        <v>0.9783128415300546</v>
      </c>
      <c r="BF2869">
        <v>84</v>
      </c>
      <c r="BG2869">
        <v>88.463976923572488</v>
      </c>
      <c r="BH2869">
        <v>92.214803496192701</v>
      </c>
      <c r="BI2869">
        <v>265.20313405894603</v>
      </c>
      <c r="BJ2869">
        <v>84.853614841654405</v>
      </c>
      <c r="BK2869">
        <v>90.724840269807657</v>
      </c>
      <c r="BL2869">
        <v>84.765097262186558</v>
      </c>
      <c r="BM2869">
        <f ca="1"/>
        <v>82.173693879486976</v>
      </c>
      <c r="BN2869">
        <v>85.629867300629911</v>
      </c>
    </row>
    <row r="2870" spans="1:66" x14ac:dyDescent="0.25">
      <c r="A2870">
        <v>73.400000000000006</v>
      </c>
      <c r="B2870" t="b">
        <v>1</v>
      </c>
      <c r="BE2870">
        <v>0.97865437158469948</v>
      </c>
      <c r="BF2870">
        <v>84</v>
      </c>
      <c r="BG2870">
        <v>88.527125709240963</v>
      </c>
      <c r="BH2870">
        <v>92.304765959349453</v>
      </c>
      <c r="BI2870">
        <v>266.3019655700453</v>
      </c>
      <c r="BJ2870">
        <v>84.892137260482741</v>
      </c>
      <c r="BK2870">
        <v>90.80364592475685</v>
      </c>
      <c r="BL2870">
        <v>84.798991886614317</v>
      </c>
      <c r="BM2870">
        <f ca="1"/>
        <v>82.206164041987975</v>
      </c>
      <c r="BN2870">
        <v>85.655795109748226</v>
      </c>
    </row>
    <row r="2871" spans="1:66" x14ac:dyDescent="0.25">
      <c r="A2871">
        <v>73.599999999999994</v>
      </c>
      <c r="B2871" t="b">
        <v>1</v>
      </c>
      <c r="BE2871">
        <v>0.97899590163934425</v>
      </c>
      <c r="BF2871">
        <v>84</v>
      </c>
      <c r="BG2871">
        <v>88.591134690818095</v>
      </c>
      <c r="BH2871">
        <v>92.396043434120159</v>
      </c>
      <c r="BI2871">
        <v>267.4185209324076</v>
      </c>
      <c r="BJ2871">
        <v>84.931136359694634</v>
      </c>
      <c r="BK2871">
        <v>90.883570564873665</v>
      </c>
      <c r="BL2871">
        <v>84.833158770143243</v>
      </c>
      <c r="BM2871">
        <f ca="1"/>
        <v>82.238974015754437</v>
      </c>
      <c r="BN2871">
        <v>85.681927290679852</v>
      </c>
    </row>
    <row r="2872" spans="1:66" x14ac:dyDescent="0.25">
      <c r="A2872">
        <v>73.599999999999994</v>
      </c>
      <c r="B2872" t="b">
        <v>1</v>
      </c>
      <c r="BE2872">
        <v>0.97933743169398912</v>
      </c>
      <c r="BF2872">
        <v>84</v>
      </c>
      <c r="BG2872">
        <v>88.656030599345073</v>
      </c>
      <c r="BH2872">
        <v>92.48867782270294</v>
      </c>
      <c r="BI2872">
        <v>268.55338129433324</v>
      </c>
      <c r="BJ2872">
        <v>84.970626555228748</v>
      </c>
      <c r="BK2872">
        <v>90.964649453241393</v>
      </c>
      <c r="BL2872">
        <v>84.867604580891992</v>
      </c>
      <c r="BM2872">
        <f ca="1"/>
        <v>82.272133303574279</v>
      </c>
      <c r="BN2872">
        <v>85.708269037372446</v>
      </c>
    </row>
    <row r="2873" spans="1:66" x14ac:dyDescent="0.25">
      <c r="A2873">
        <v>73.3</v>
      </c>
      <c r="B2873" t="b">
        <v>1</v>
      </c>
      <c r="BE2873">
        <v>0.97967896174863389</v>
      </c>
      <c r="BF2873">
        <v>84</v>
      </c>
      <c r="BG2873">
        <v>88.721841458708838</v>
      </c>
      <c r="BH2873">
        <v>92.582713086989358</v>
      </c>
      <c r="BI2873">
        <v>269.70715686416207</v>
      </c>
      <c r="BJ2873">
        <v>85.010622948073163</v>
      </c>
      <c r="BK2873">
        <v>91.046919573846196</v>
      </c>
      <c r="BL2873">
        <v>84.902336263697265</v>
      </c>
      <c r="BM2873">
        <f ca="1"/>
        <v>82.305651836533187</v>
      </c>
      <c r="BN2873">
        <v>85.734825763405127</v>
      </c>
    </row>
    <row r="2874" spans="1:66" x14ac:dyDescent="0.25">
      <c r="A2874">
        <v>72.400000000000006</v>
      </c>
      <c r="B2874" t="b">
        <v>1</v>
      </c>
      <c r="BE2874">
        <v>0.98002049180327866</v>
      </c>
      <c r="BF2874">
        <v>84</v>
      </c>
      <c r="BG2874">
        <v>88.788596671244491</v>
      </c>
      <c r="BH2874">
        <v>92.678195386566912</v>
      </c>
      <c r="BI2874">
        <v>270.88048888067613</v>
      </c>
      <c r="BJ2874">
        <v>85.051141369051621</v>
      </c>
      <c r="BK2874">
        <v>91.130419746270022</v>
      </c>
      <c r="BL2874">
        <v>84.937361056462706</v>
      </c>
      <c r="BM2874">
        <f ca="1"/>
        <v>82.339540000909736</v>
      </c>
      <c r="BN2874">
        <v>85.761603115141753</v>
      </c>
    </row>
    <row r="2875" spans="1:66" x14ac:dyDescent="0.25">
      <c r="A2875">
        <v>73.099999999999994</v>
      </c>
      <c r="B2875" t="b">
        <v>1</v>
      </c>
      <c r="BE2875">
        <v>0.98036202185792354</v>
      </c>
      <c r="BF2875">
        <v>84</v>
      </c>
      <c r="BG2875">
        <v>88.856327110583564</v>
      </c>
      <c r="BH2875">
        <v>92.775173228513452</v>
      </c>
      <c r="BI2875">
        <v>272.07405175338607</v>
      </c>
      <c r="BJ2875">
        <v>85.092198427363329</v>
      </c>
      <c r="BK2875">
        <v>91.215190750141545</v>
      </c>
      <c r="BL2875">
        <v>84.972686507770774</v>
      </c>
      <c r="BM2875">
        <f ca="1"/>
        <v>82.37380866725168</v>
      </c>
      <c r="BN2875">
        <v>85.788606985911258</v>
      </c>
    </row>
    <row r="2876" spans="1:66" x14ac:dyDescent="0.25">
      <c r="A2876">
        <v>72.5</v>
      </c>
      <c r="B2876" t="b">
        <v>1</v>
      </c>
      <c r="BE2876">
        <v>0.98070355191256831</v>
      </c>
      <c r="BF2876">
        <v>85</v>
      </c>
      <c r="BG2876">
        <v>88.925065222499967</v>
      </c>
      <c r="BH2876">
        <v>92.873697630215418</v>
      </c>
      <c r="BI2876">
        <v>273.28855539058833</v>
      </c>
      <c r="BJ2876">
        <v>85.133811563262597</v>
      </c>
      <c r="BK2876">
        <v>91.301275460362234</v>
      </c>
      <c r="BL2876">
        <v>85.008320495879445</v>
      </c>
      <c r="BM2876">
        <f ca="1"/>
        <v>82.408469221852499</v>
      </c>
      <c r="BN2876">
        <v>85.815843531314727</v>
      </c>
    </row>
    <row r="2877" spans="1:66" x14ac:dyDescent="0.25">
      <c r="A2877">
        <v>72.5</v>
      </c>
      <c r="B2877" t="b">
        <v>1</v>
      </c>
      <c r="BE2877">
        <v>0.98104508196721307</v>
      </c>
      <c r="BF2877">
        <v>85</v>
      </c>
      <c r="BG2877">
        <v>88.994845134598137</v>
      </c>
      <c r="BH2877">
        <v>92.973822296595173</v>
      </c>
      <c r="BI2877">
        <v>274.524747735321</v>
      </c>
      <c r="BJ2877">
        <v>85.175999105312002</v>
      </c>
      <c r="BK2877">
        <v>91.388718994249857</v>
      </c>
      <c r="BL2877">
        <v>85.044271249238889</v>
      </c>
      <c r="BM2877">
        <f ca="1"/>
        <v>82.443533600872001</v>
      </c>
      <c r="BN2877">
        <v>85.843319185770582</v>
      </c>
    </row>
    <row r="2878" spans="1:66" x14ac:dyDescent="0.25">
      <c r="A2878">
        <v>76</v>
      </c>
      <c r="B2878" t="b">
        <v>1</v>
      </c>
      <c r="BE2878">
        <v>0.98138661202185795</v>
      </c>
      <c r="BF2878">
        <v>85</v>
      </c>
      <c r="BG2878">
        <v>89.065702775793355</v>
      </c>
      <c r="BH2878">
        <v>93.075603813309442</v>
      </c>
      <c r="BI2878">
        <v>275.78341753189341</v>
      </c>
      <c r="BJ2878">
        <v>85.218780332696383</v>
      </c>
      <c r="BK2878">
        <v>91.477568871885822</v>
      </c>
      <c r="BL2878">
        <v>85.080547368679532</v>
      </c>
      <c r="BM2878">
        <f ca="1"/>
        <v>82.47901432737558</v>
      </c>
      <c r="BN2878">
        <v>85.871040680421899</v>
      </c>
    </row>
    <row r="2879" spans="1:66" x14ac:dyDescent="0.25">
      <c r="A2879">
        <v>75.900000000000006</v>
      </c>
      <c r="B2879" t="b">
        <v>1</v>
      </c>
      <c r="BE2879">
        <v>0.98172814207650272</v>
      </c>
      <c r="BF2879">
        <v>85</v>
      </c>
      <c r="BG2879">
        <v>89.137676006656861</v>
      </c>
      <c r="BH2879">
        <v>93.179101857679612</v>
      </c>
      <c r="BI2879">
        <v>277.06539734861803</v>
      </c>
      <c r="BJ2879">
        <v>85.262175543147606</v>
      </c>
      <c r="BK2879">
        <v>91.567875191117821</v>
      </c>
      <c r="BL2879">
        <v>85.11715785144105</v>
      </c>
      <c r="BM2879">
        <f ca="1"/>
        <v>82.514924551600117</v>
      </c>
      <c r="BN2879">
        <v>85.899015062545487</v>
      </c>
    </row>
    <row r="2880" spans="1:66" x14ac:dyDescent="0.25">
      <c r="A2880">
        <v>75.7</v>
      </c>
      <c r="B2880" t="b">
        <v>1</v>
      </c>
      <c r="BE2880">
        <v>0.98206967213114749</v>
      </c>
      <c r="BF2880">
        <v>85</v>
      </c>
      <c r="BG2880">
        <v>89.210804761837665</v>
      </c>
      <c r="BH2880">
        <v>93.284379429349229</v>
      </c>
      <c r="BI2880">
        <v>278.37156688575783</v>
      </c>
      <c r="BJ2880">
        <v>85.306206127100964</v>
      </c>
      <c r="BK2880">
        <v>91.659690818860469</v>
      </c>
      <c r="BL2880">
        <v>85.154112117232458</v>
      </c>
      <c r="BM2880">
        <f ca="1"/>
        <v>82.551278094794114</v>
      </c>
      <c r="BN2880">
        <v>85.927249716619258</v>
      </c>
    </row>
    <row r="2881" spans="1:66" x14ac:dyDescent="0.25">
      <c r="A2881">
        <v>75.599999999999994</v>
      </c>
      <c r="B2881" t="b">
        <v>1</v>
      </c>
      <c r="BE2881">
        <v>0.98241120218579236</v>
      </c>
      <c r="BF2881">
        <v>85</v>
      </c>
      <c r="BG2881">
        <v>89.285131205934121</v>
      </c>
      <c r="BH2881">
        <v>93.391503102926805</v>
      </c>
      <c r="BI2881">
        <v>279.70285660159851</v>
      </c>
      <c r="BJ2881">
        <v>85.350894648785712</v>
      </c>
      <c r="BK2881">
        <v>91.753071600553909</v>
      </c>
      <c r="BL2881">
        <v>85.191420036537139</v>
      </c>
      <c r="BM2881">
        <f ca="1"/>
        <v>82.588089497023716</v>
      </c>
      <c r="BN2881">
        <v>85.955752387223797</v>
      </c>
    </row>
    <row r="2882" spans="1:66" x14ac:dyDescent="0.25">
      <c r="A2882">
        <v>75.400000000000006</v>
      </c>
      <c r="B2882" t="b">
        <v>1</v>
      </c>
      <c r="BE2882">
        <v>0.98275273224043713</v>
      </c>
      <c r="BF2882">
        <v>85</v>
      </c>
      <c r="BG2882">
        <v>89.360699904374826</v>
      </c>
      <c r="BH2882">
        <v>93.50054330518465</v>
      </c>
      <c r="BI2882">
        <v>281.0602516940823</v>
      </c>
      <c r="BJ2882">
        <v>85.396264935047839</v>
      </c>
      <c r="BK2882">
        <v>91.848076589895427</v>
      </c>
      <c r="BL2882">
        <v>85.229091961403782</v>
      </c>
      <c r="BM2882">
        <f ca="1"/>
        <v>82.625374069388272</v>
      </c>
      <c r="BN2882">
        <v>85.98453120397707</v>
      </c>
    </row>
    <row r="2883" spans="1:66" x14ac:dyDescent="0.25">
      <c r="A2883">
        <v>75.2</v>
      </c>
      <c r="B2883" t="b">
        <v>1</v>
      </c>
      <c r="BE2883">
        <v>0.98309426229508201</v>
      </c>
      <c r="BF2883">
        <v>85</v>
      </c>
      <c r="BG2883">
        <v>89.437558011083894</v>
      </c>
      <c r="BH2883">
        <v>93.611574619739869</v>
      </c>
      <c r="BI2883">
        <v>282.44479648068597</v>
      </c>
      <c r="BJ2883">
        <v>85.442342172811522</v>
      </c>
      <c r="BK2883">
        <v>91.944768301251372</v>
      </c>
      <c r="BL2883">
        <v>85.267138758995515</v>
      </c>
      <c r="BM2883">
        <f ca="1"/>
        <v>82.663147951148531</v>
      </c>
      <c r="BN2883">
        <v>86.013594708726743</v>
      </c>
    </row>
    <row r="2884" spans="1:66" x14ac:dyDescent="0.25">
      <c r="A2884">
        <v>75</v>
      </c>
      <c r="B2884" t="b">
        <v>1</v>
      </c>
      <c r="BE2884">
        <v>0.98343579234972678</v>
      </c>
      <c r="BF2884">
        <v>85</v>
      </c>
      <c r="BG2884">
        <v>89.515755474955853</v>
      </c>
      <c r="BH2884">
        <v>93.724676122558506</v>
      </c>
      <c r="BI2884">
        <v>283.85759922530752</v>
      </c>
      <c r="BJ2884">
        <v>85.48915301621382</v>
      </c>
      <c r="BK2884">
        <v>92.043212987497455</v>
      </c>
      <c r="BL2884">
        <v>85.305571848205176</v>
      </c>
      <c r="BM2884">
        <f ca="1"/>
        <v>82.701428172338879</v>
      </c>
      <c r="BN2884">
        <v>86.042951885254354</v>
      </c>
    </row>
    <row r="2885" spans="1:66" x14ac:dyDescent="0.25">
      <c r="A2885">
        <v>74.900000000000006</v>
      </c>
      <c r="B2885" t="b">
        <v>1</v>
      </c>
      <c r="BE2885">
        <v>0.98377732240437155</v>
      </c>
      <c r="BF2885">
        <v>85</v>
      </c>
      <c r="BG2885">
        <v>89.595345267458143</v>
      </c>
      <c r="BH2885">
        <v>93.83993175211117</v>
      </c>
      <c r="BI2885">
        <v>285.29983746806317</v>
      </c>
      <c r="BJ2885">
        <v>85.53672570459473</v>
      </c>
      <c r="BK2885">
        <v>92.143480946435233</v>
      </c>
      <c r="BL2885">
        <v>85.344403239686542</v>
      </c>
      <c r="BM2885">
        <f ca="1"/>
        <v>82.740232722515728</v>
      </c>
      <c r="BN2885">
        <v>86.072612191780877</v>
      </c>
    </row>
    <row r="2886" spans="1:66" x14ac:dyDescent="0.25">
      <c r="A2886">
        <v>74.7</v>
      </c>
      <c r="B2886" t="b">
        <v>1</v>
      </c>
      <c r="BE2886">
        <v>0.98411885245901642</v>
      </c>
      <c r="BF2886">
        <v>85</v>
      </c>
      <c r="BG2886">
        <v>89.676383634018663</v>
      </c>
      <c r="BH2886">
        <v>93.95743071857332</v>
      </c>
      <c r="BI2886">
        <v>286.77276392220261</v>
      </c>
      <c r="BJ2886">
        <v>85.585090192697194</v>
      </c>
      <c r="BK2886">
        <v>92.245646859392608</v>
      </c>
      <c r="BL2886">
        <v>85.383645579699163</v>
      </c>
      <c r="BM2886">
        <f ca="1"/>
        <v>82.779580626385922</v>
      </c>
      <c r="BN2886">
        <v>86.102585596602026</v>
      </c>
    </row>
    <row r="2887" spans="1:66" x14ac:dyDescent="0.25">
      <c r="A2887">
        <v>74.599999999999994</v>
      </c>
      <c r="B2887" t="b">
        <v>1</v>
      </c>
      <c r="BE2887">
        <v>0.98446038251366119</v>
      </c>
      <c r="BF2887">
        <v>85</v>
      </c>
      <c r="BG2887">
        <v>89.758930372257041</v>
      </c>
      <c r="BH2887">
        <v>94.077267957127603</v>
      </c>
      <c r="BI2887">
        <v>288.27771301213585</v>
      </c>
      <c r="BJ2887">
        <v>85.634278294634555</v>
      </c>
      <c r="BK2887">
        <v>92.349790166166201</v>
      </c>
      <c r="BL2887">
        <v>85.423312198220344</v>
      </c>
      <c r="BM2887">
        <f ca="1"/>
        <v>82.819492027168465</v>
      </c>
      <c r="BN2887">
        <v>86.132882617229626</v>
      </c>
    </row>
    <row r="2888" spans="1:66" x14ac:dyDescent="0.25">
      <c r="A2888">
        <v>74.400000000000006</v>
      </c>
      <c r="B2888" t="b">
        <v>1</v>
      </c>
      <c r="BE2888">
        <v>0.98480191256830596</v>
      </c>
      <c r="BF2888">
        <v>86</v>
      </c>
      <c r="BG2888">
        <v>89.843049140587297</v>
      </c>
      <c r="BH2888">
        <v>94.199544631211552</v>
      </c>
      <c r="BI2888">
        <v>289.81610813808339</v>
      </c>
      <c r="BJ2888">
        <v>85.684323843420344</v>
      </c>
      <c r="BK2888">
        <v>92.455995481100814</v>
      </c>
      <c r="BL2888">
        <v>85.463417161843481</v>
      </c>
      <c r="BM2888">
        <f ca="1"/>
        <v>82.859988278669661</v>
      </c>
      <c r="BN2888">
        <v>86.163514363468806</v>
      </c>
    </row>
    <row r="2889" spans="1:66" x14ac:dyDescent="0.25">
      <c r="A2889">
        <v>74.2</v>
      </c>
      <c r="B2889" t="b">
        <v>1</v>
      </c>
      <c r="BE2889">
        <v>0.98514344262295084</v>
      </c>
      <c r="BF2889">
        <v>86</v>
      </c>
      <c r="BG2889">
        <v>89.928807801274274</v>
      </c>
      <c r="BH2889">
        <v>94.324368692473584</v>
      </c>
      <c r="BI2889">
        <v>291.38946976645138</v>
      </c>
      <c r="BJ2889">
        <v>85.73526286813518</v>
      </c>
      <c r="BK2889">
        <v>92.56435305585839</v>
      </c>
      <c r="BL2889">
        <v>85.503975332057635</v>
      </c>
      <c r="BM2889">
        <f ca="1"/>
        <v>82.901092047200336</v>
      </c>
      <c r="BN2889">
        <v>86.194492584924916</v>
      </c>
    </row>
    <row r="2890" spans="1:66" x14ac:dyDescent="0.25">
      <c r="A2890">
        <v>74</v>
      </c>
      <c r="B2890" t="b">
        <v>1</v>
      </c>
      <c r="BE2890">
        <v>0.98548497267759561</v>
      </c>
      <c r="BF2890">
        <v>86</v>
      </c>
      <c r="BG2890">
        <v>90.016278802682692</v>
      </c>
      <c r="BH2890">
        <v>94.451855505299164</v>
      </c>
      <c r="BI2890">
        <v>292.99942446118905</v>
      </c>
      <c r="BJ2890">
        <v>85.787133791137634</v>
      </c>
      <c r="BK2890">
        <v>92.674959295326332</v>
      </c>
      <c r="BL2890">
        <v>85.545002429592799</v>
      </c>
      <c r="BM2890">
        <f ca="1"/>
        <v>82.942827424640782</v>
      </c>
      <c r="BN2890">
        <v>86.225829723508767</v>
      </c>
    </row>
    <row r="2891" spans="1:66" x14ac:dyDescent="0.25">
      <c r="A2891">
        <v>73.8</v>
      </c>
      <c r="B2891" t="b">
        <v>1</v>
      </c>
      <c r="BE2891">
        <v>0.98582650273224048</v>
      </c>
      <c r="BF2891">
        <v>86</v>
      </c>
      <c r="BG2891">
        <v>90.105539606239006</v>
      </c>
      <c r="BH2891">
        <v>94.582128545070674</v>
      </c>
      <c r="BI2891">
        <v>294.64771499060168</v>
      </c>
      <c r="BJ2891">
        <v>85.839977648119188</v>
      </c>
      <c r="BK2891">
        <v>92.787917334180108</v>
      </c>
      <c r="BL2891">
        <v>85.586515105621402</v>
      </c>
      <c r="BM2891">
        <f ca="1"/>
        <v>82.985220054166504</v>
      </c>
      <c r="BN2891">
        <v>86.257538971597</v>
      </c>
    </row>
    <row r="2892" spans="1:66" x14ac:dyDescent="0.25">
      <c r="A2892">
        <v>73.599999999999994</v>
      </c>
      <c r="B2892" t="b">
        <v>1</v>
      </c>
      <c r="BE2892">
        <v>0.98616803278688525</v>
      </c>
      <c r="BF2892">
        <v>86</v>
      </c>
      <c r="BG2892">
        <v>90.196673164555591</v>
      </c>
      <c r="BH2892">
        <v>94.715320180879402</v>
      </c>
      <c r="BI2892">
        <v>296.33621166703853</v>
      </c>
      <c r="BJ2892">
        <v>85.893838334272374</v>
      </c>
      <c r="BK2892">
        <v>92.903337682886516</v>
      </c>
      <c r="BL2892">
        <v>85.62853102072981</v>
      </c>
      <c r="BM2892">
        <f ca="1"/>
        <v>83.028297270395385</v>
      </c>
      <c r="BN2892">
        <v>86.289634336608771</v>
      </c>
    </row>
    <row r="2893" spans="1:66" x14ac:dyDescent="0.25">
      <c r="A2893">
        <v>73.400000000000006</v>
      </c>
      <c r="B2893" t="b">
        <v>1</v>
      </c>
      <c r="BE2893">
        <v>0.98650956284153002</v>
      </c>
      <c r="BF2893">
        <v>86</v>
      </c>
      <c r="BG2893">
        <v>90.289768458284314</v>
      </c>
      <c r="BH2893">
        <v>94.851572555277158</v>
      </c>
      <c r="BI2893">
        <v>298.06692510446914</v>
      </c>
      <c r="BJ2893">
        <v>85.948762880403336</v>
      </c>
      <c r="BK2893">
        <v>93.021338953461409</v>
      </c>
      <c r="BL2893">
        <v>85.671068932722818</v>
      </c>
      <c r="BM2893">
        <f ca="1"/>
        <v>83.072088256012137</v>
      </c>
      <c r="BN2893">
        <v>86.322130712883876</v>
      </c>
    </row>
    <row r="2894" spans="1:66" x14ac:dyDescent="0.25">
      <c r="A2894">
        <v>65.7</v>
      </c>
      <c r="B2894" t="b">
        <v>1</v>
      </c>
      <c r="BE2894">
        <v>0.9868510928961749</v>
      </c>
      <c r="BF2894">
        <v>86</v>
      </c>
      <c r="BG2894">
        <v>90.384921100606604</v>
      </c>
      <c r="BH2894">
        <v>94.991038575897861</v>
      </c>
      <c r="BI2894">
        <v>299.84202061214563</v>
      </c>
      <c r="BJ2894">
        <v>86.004801763493987</v>
      </c>
      <c r="BK2894">
        <v>93.142048677128429</v>
      </c>
      <c r="BL2894">
        <v>85.714148794499025</v>
      </c>
      <c r="BM2894">
        <f ca="1"/>
        <v>83.116624217278186</v>
      </c>
      <c r="BN2894">
        <v>86.355043961895021</v>
      </c>
    </row>
    <row r="2895" spans="1:66" x14ac:dyDescent="0.25">
      <c r="A2895">
        <v>65.400000000000006</v>
      </c>
      <c r="B2895" t="b">
        <v>1</v>
      </c>
      <c r="BE2895">
        <v>0.98719262295081966</v>
      </c>
      <c r="BF2895">
        <v>86</v>
      </c>
      <c r="BG2895">
        <v>90.482234019889802</v>
      </c>
      <c r="BH2895">
        <v>95.133883036500748</v>
      </c>
      <c r="BI2895">
        <v>301.66383448278526</v>
      </c>
      <c r="BJ2895">
        <v>86.062009257034362</v>
      </c>
      <c r="BK2895">
        <v>93.265604228245934</v>
      </c>
      <c r="BL2895">
        <v>85.757791863445973</v>
      </c>
      <c r="BM2895">
        <f ca="1"/>
        <v>83.161938581260614</v>
      </c>
      <c r="BN2895">
        <v>86.388391002004411</v>
      </c>
    </row>
    <row r="2896" spans="1:66" x14ac:dyDescent="0.25">
      <c r="A2896">
        <v>65.400000000000006</v>
      </c>
      <c r="B2896" t="b">
        <v>1</v>
      </c>
      <c r="BE2896">
        <v>0.98753415300546443</v>
      </c>
      <c r="BF2896">
        <v>86</v>
      </c>
      <c r="BG2896">
        <v>90.58181823300805</v>
      </c>
      <c r="BH2896">
        <v>95.280283888288139</v>
      </c>
      <c r="BI2896">
        <v>303.53489248261792</v>
      </c>
      <c r="BJ2896">
        <v>86.120443827433334</v>
      </c>
      <c r="BK2896">
        <v>93.392153871565753</v>
      </c>
      <c r="BL2896">
        <v>85.802020824057252</v>
      </c>
      <c r="BM2896">
        <f ca="1"/>
        <v>83.208067218126317</v>
      </c>
      <c r="BN2896">
        <v>86.422189909187352</v>
      </c>
    </row>
    <row r="2897" spans="1:66" x14ac:dyDescent="0.25">
      <c r="A2897">
        <v>64.7</v>
      </c>
      <c r="B2897" t="b">
        <v>1</v>
      </c>
      <c r="BE2897">
        <v>0.98787568306010931</v>
      </c>
      <c r="BF2897">
        <v>86</v>
      </c>
      <c r="BG2897">
        <v>90.683793724227058</v>
      </c>
      <c r="BH2897">
        <v>95.430433686384887</v>
      </c>
      <c r="BI2897">
        <v>305.45793091041941</v>
      </c>
      <c r="BJ2897">
        <v>86.180168584019626</v>
      </c>
      <c r="BK2897">
        <v>93.521857953176095</v>
      </c>
      <c r="BL2897">
        <v>85.846859925778332</v>
      </c>
      <c r="BM2897">
        <f ca="1"/>
        <v>83.25504869247014</v>
      </c>
      <c r="BN2897">
        <v>86.456460030402809</v>
      </c>
    </row>
    <row r="2898" spans="1:66" x14ac:dyDescent="0.25">
      <c r="A2898">
        <v>64.599999999999994</v>
      </c>
      <c r="B2898" t="b">
        <v>1</v>
      </c>
      <c r="BE2898">
        <v>0.98821721311475408</v>
      </c>
      <c r="BF2898">
        <v>86</v>
      </c>
      <c r="BG2898">
        <v>90.788290447497673</v>
      </c>
      <c r="BH2898">
        <v>95.584541241317282</v>
      </c>
      <c r="BI2898">
        <v>307.43592066612587</v>
      </c>
      <c r="BJ2898">
        <v>86.241251791620044</v>
      </c>
      <c r="BK2898">
        <v>93.654890259519973</v>
      </c>
      <c r="BL2898">
        <v>85.892335138458932</v>
      </c>
      <c r="BM2898">
        <f ca="1"/>
        <v>83.302924548405414</v>
      </c>
      <c r="BN2898">
        <v>86.49122211160352</v>
      </c>
    </row>
    <row r="2899" spans="1:66" x14ac:dyDescent="0.25">
      <c r="A2899">
        <v>64.400000000000006</v>
      </c>
      <c r="B2899" t="b">
        <v>1</v>
      </c>
      <c r="BE2899">
        <v>0.98855874316939896</v>
      </c>
      <c r="BF2899">
        <v>86</v>
      </c>
      <c r="BG2899">
        <v>90.895449473634287</v>
      </c>
      <c r="BH2899">
        <v>95.742833511444474</v>
      </c>
      <c r="BI2899">
        <v>309.47209486038685</v>
      </c>
      <c r="BJ2899">
        <v>86.303767456518443</v>
      </c>
      <c r="BK2899">
        <v>93.79143957386151</v>
      </c>
      <c r="BL2899">
        <v>85.938474328241227</v>
      </c>
      <c r="BM2899">
        <f ca="1"/>
        <v>83.351739634076651</v>
      </c>
      <c r="BN2899">
        <v>86.526498442759831</v>
      </c>
    </row>
    <row r="2900" spans="1:66" x14ac:dyDescent="0.25">
      <c r="A2900">
        <v>64.099999999999994</v>
      </c>
      <c r="B2900" t="b">
        <v>1</v>
      </c>
      <c r="BE2900">
        <v>0.98890027322404372</v>
      </c>
      <c r="BF2900">
        <v>86</v>
      </c>
      <c r="BG2900">
        <v>91.005424308356083</v>
      </c>
      <c r="BH2900">
        <v>95.905557779877427</v>
      </c>
      <c r="BI2900">
        <v>311.56998060916317</v>
      </c>
      <c r="BJ2900">
        <v>86.36779599884774</v>
      </c>
      <c r="BK2900">
        <v>93.931711465750467</v>
      </c>
      <c r="BL2900">
        <v>85.985307457266146</v>
      </c>
      <c r="BM2900">
        <f ca="1"/>
        <v>83.401542472402994</v>
      </c>
      <c r="BN2900">
        <v>86.562313022738792</v>
      </c>
    </row>
    <row r="2901" spans="1:66" x14ac:dyDescent="0.25">
      <c r="A2901">
        <v>63.8</v>
      </c>
      <c r="B2901" t="b">
        <v>1</v>
      </c>
      <c r="BE2901">
        <v>0.98924180327868849</v>
      </c>
      <c r="BF2901">
        <v>86</v>
      </c>
      <c r="BG2901">
        <v>91.118382412787085</v>
      </c>
      <c r="BH2901">
        <v>96.072984168902082</v>
      </c>
      <c r="BI2901">
        <v>313.73343579849791</v>
      </c>
      <c r="BJ2901">
        <v>86.433425027270985</v>
      </c>
      <c r="BK2901">
        <v>94.075930356753659</v>
      </c>
      <c r="BL2901">
        <v>86.032866811263048</v>
      </c>
      <c r="BM2901">
        <f ca="1"/>
        <v>83.452385686285496</v>
      </c>
      <c r="BN2901">
        <v>86.598691747458744</v>
      </c>
    </row>
    <row r="2902" spans="1:66" x14ac:dyDescent="0.25">
      <c r="A2902">
        <v>63.4</v>
      </c>
      <c r="B2902" t="b">
        <v>1</v>
      </c>
      <c r="BE2902">
        <v>0.98958333333333337</v>
      </c>
      <c r="BF2902">
        <v>86</v>
      </c>
      <c r="BG2902">
        <v>91.234506965062167</v>
      </c>
      <c r="BH2902">
        <v>96.245408556832245</v>
      </c>
      <c r="BI2902">
        <v>315.96669178194395</v>
      </c>
      <c r="BJ2902">
        <v>86.500750235322585</v>
      </c>
      <c r="BK2902">
        <v>94.22434191541025</v>
      </c>
      <c r="BL2902">
        <v>86.081187259933927</v>
      </c>
      <c r="BM2902">
        <f ca="1"/>
        <v>83.504326488290459</v>
      </c>
      <c r="BN2902">
        <v>86.635662625456575</v>
      </c>
    </row>
    <row r="2903" spans="1:66" x14ac:dyDescent="0.25">
      <c r="A2903">
        <v>63</v>
      </c>
      <c r="B2903" t="b">
        <v>1</v>
      </c>
      <c r="BE2903">
        <v>0.98992486338797814</v>
      </c>
      <c r="BF2903">
        <v>87</v>
      </c>
      <c r="BG2903">
        <v>91.353998910600865</v>
      </c>
      <c r="BH2903">
        <v>96.423155977292083</v>
      </c>
      <c r="BI2903">
        <v>318.27440319788985</v>
      </c>
      <c r="BJ2903">
        <v>86.569876443217652</v>
      </c>
      <c r="BK2903">
        <v>94.377215846629426</v>
      </c>
      <c r="BL2903">
        <v>86.130306556099455</v>
      </c>
      <c r="BM2903">
        <f ca="1"/>
        <v>83.557427247054491</v>
      </c>
      <c r="BN2903">
        <v>86.67325602590212</v>
      </c>
    </row>
    <row r="2904" spans="1:66" x14ac:dyDescent="0.25">
      <c r="A2904">
        <v>62.6</v>
      </c>
      <c r="B2904" t="b">
        <v>1</v>
      </c>
      <c r="BE2904">
        <v>0.99026639344262291</v>
      </c>
      <c r="BF2904">
        <v>87</v>
      </c>
      <c r="BG2904">
        <v>91.477079359960982</v>
      </c>
      <c r="BH2904">
        <v>96.606584600149247</v>
      </c>
      <c r="BI2904">
        <v>320.66170638080314</v>
      </c>
      <c r="BJ2904">
        <v>86.640918814581411</v>
      </c>
      <c r="BK2904">
        <v>94.53484915636713</v>
      </c>
      <c r="BL2904">
        <v>86.18026568090221</v>
      </c>
      <c r="BM2904">
        <f ca="1"/>
        <v>83.61175614548597</v>
      </c>
      <c r="BN2904">
        <v>86.711504965222645</v>
      </c>
    </row>
    <row r="2905" spans="1:66" x14ac:dyDescent="0.25">
      <c r="A2905">
        <v>62.2</v>
      </c>
      <c r="B2905" t="b">
        <v>1</v>
      </c>
      <c r="BE2905">
        <v>0.99060792349726778</v>
      </c>
      <c r="BF2905">
        <v>87</v>
      </c>
      <c r="BG2905">
        <v>91.603992407742282</v>
      </c>
      <c r="BH2905">
        <v>96.796090418001683</v>
      </c>
      <c r="BI2905">
        <v>323.13428820917284</v>
      </c>
      <c r="BJ2905">
        <v>86.714004284778881</v>
      </c>
      <c r="BK2905">
        <v>94.697569992468871</v>
      </c>
      <c r="BL2905">
        <v>86.231109244041832</v>
      </c>
      <c r="BM2905">
        <f ca="1"/>
        <v>83.667387949440183</v>
      </c>
      <c r="BN2905">
        <v>86.750445439931809</v>
      </c>
    </row>
    <row r="2906" spans="1:66" x14ac:dyDescent="0.25">
      <c r="A2906">
        <v>61.9</v>
      </c>
      <c r="B2906" t="b">
        <v>1</v>
      </c>
      <c r="BE2906">
        <v>0.99094945355191255</v>
      </c>
      <c r="BF2906">
        <v>87</v>
      </c>
      <c r="BG2906">
        <v>91.735008464845151</v>
      </c>
      <c r="BH2906">
        <v>96.992112794097167</v>
      </c>
      <c r="BI2906">
        <v>325.69846771110321</v>
      </c>
      <c r="BJ2906">
        <v>86.789273246864042</v>
      </c>
      <c r="BK2906">
        <v>94.865742188520798</v>
      </c>
      <c r="BL2906">
        <v>86.282885950160832</v>
      </c>
      <c r="BM2906">
        <f ca="1"/>
        <v>83.724404910177128</v>
      </c>
      <c r="BN2906">
        <v>86.790116815084787</v>
      </c>
    </row>
    <row r="2907" spans="1:66" x14ac:dyDescent="0.25">
      <c r="A2907">
        <v>61.5</v>
      </c>
      <c r="B2907" t="b">
        <v>1</v>
      </c>
      <c r="BE2907">
        <v>0.99129098360655743</v>
      </c>
      <c r="BF2907">
        <v>87</v>
      </c>
      <c r="BG2907">
        <v>91.870428220960306</v>
      </c>
      <c r="BH2907">
        <v>97.195141069335577</v>
      </c>
      <c r="BI2907">
        <v>328.3612933739297</v>
      </c>
      <c r="BJ2907">
        <v>86.866881553335034</v>
      </c>
      <c r="BK2907">
        <v>95.039770671438234</v>
      </c>
      <c r="BL2907">
        <v>86.335649145256156</v>
      </c>
      <c r="BM2907">
        <f ca="1"/>
        <v>83.782897829911931</v>
      </c>
      <c r="BN2907">
        <v>86.830562280136959</v>
      </c>
    </row>
    <row r="2908" spans="1:66" x14ac:dyDescent="0.25">
      <c r="A2908">
        <v>61.1</v>
      </c>
      <c r="B2908" t="b">
        <v>1</v>
      </c>
      <c r="BE2908">
        <v>0.9916325136612022</v>
      </c>
      <c r="BF2908">
        <v>87</v>
      </c>
      <c r="BG2908">
        <v>92.010587386523824</v>
      </c>
      <c r="BH2908">
        <v>97.405722481097328</v>
      </c>
      <c r="BI2908">
        <v>331.13065992995791</v>
      </c>
      <c r="BJ2908">
        <v>86.947002907881242</v>
      </c>
      <c r="BK2908">
        <v>95.220107938183489</v>
      </c>
      <c r="BL2908">
        <v>86.389457460567627</v>
      </c>
      <c r="BM2908">
        <f ca="1"/>
        <v>83.842967327613721</v>
      </c>
      <c r="BN2908">
        <v>86.871829387043078</v>
      </c>
    </row>
    <row r="2909" spans="1:66" x14ac:dyDescent="0.25">
      <c r="A2909">
        <v>68</v>
      </c>
      <c r="B2909" t="b">
        <v>1</v>
      </c>
      <c r="BE2909">
        <v>0.99197404371584696</v>
      </c>
      <c r="BF2909">
        <v>87</v>
      </c>
      <c r="BG2909">
        <v>92.155862406417057</v>
      </c>
      <c r="BH2909">
        <v>97.624471720028353</v>
      </c>
      <c r="BI2909">
        <v>334.01544949179123</v>
      </c>
      <c r="BJ2909">
        <v>87.029831742560944</v>
      </c>
      <c r="BK2909">
        <v>95.407261866461141</v>
      </c>
      <c r="BL2909">
        <v>86.444375576079523</v>
      </c>
      <c r="BM2909">
        <f ca="1"/>
        <v>83.904725352570736</v>
      </c>
      <c r="BN2909">
        <v>86.913970689449357</v>
      </c>
    </row>
    <row r="2910" spans="1:66" x14ac:dyDescent="0.25">
      <c r="A2910">
        <v>61.8</v>
      </c>
      <c r="B2910" t="b">
        <v>1</v>
      </c>
      <c r="BE2910">
        <v>0.99231557377049184</v>
      </c>
      <c r="BF2910">
        <v>87</v>
      </c>
      <c r="BG2910">
        <v>92.306677395564321</v>
      </c>
      <c r="BH2910">
        <v>97.852082549737787</v>
      </c>
      <c r="BI2910">
        <v>337.02570339552574</v>
      </c>
      <c r="BJ2910">
        <v>87.115586704376582</v>
      </c>
      <c r="BK2910">
        <v>95.601805204246048</v>
      </c>
      <c r="BL2910">
        <v>86.500475131968599</v>
      </c>
      <c r="BM2910">
        <f ca="1"/>
        <v>83.96829700706256</v>
      </c>
      <c r="BN2910">
        <v>86.95704450715283</v>
      </c>
    </row>
    <row r="2911" spans="1:66" x14ac:dyDescent="0.25">
      <c r="A2911">
        <v>61.1</v>
      </c>
      <c r="B2911" t="b">
        <v>1</v>
      </c>
      <c r="BE2911">
        <v>0.99265710382513661</v>
      </c>
      <c r="BF2911">
        <v>87</v>
      </c>
      <c r="BG2911">
        <v>92.463512625305071</v>
      </c>
      <c r="BH2911">
        <v>98.089342049007726</v>
      </c>
      <c r="BI2911">
        <v>340.17283313563547</v>
      </c>
      <c r="BJ2911">
        <v>87.204514913962697</v>
      </c>
      <c r="BK2911">
        <v>95.804387191922629</v>
      </c>
      <c r="BL2911">
        <v>86.557835824623751</v>
      </c>
      <c r="BM2911">
        <f ca="1"/>
        <v>84.033822758137035</v>
      </c>
      <c r="BN2911">
        <v>87.001115847134002</v>
      </c>
    </row>
    <row r="2912" spans="1:66" x14ac:dyDescent="0.25">
      <c r="A2912">
        <v>63</v>
      </c>
      <c r="B2912" t="b">
        <v>1</v>
      </c>
      <c r="BE2912">
        <v>0.99299863387978138</v>
      </c>
      <c r="BF2912">
        <v>88</v>
      </c>
      <c r="BG2912">
        <v>92.626914997856872</v>
      </c>
      <c r="BH2912">
        <v>98.337148221876774</v>
      </c>
      <c r="BI2912">
        <v>343.46988157363415</v>
      </c>
      <c r="BJ2912">
        <v>87.296897212382731</v>
      </c>
      <c r="BK2912">
        <v>96.015747920983742</v>
      </c>
      <c r="BL2912">
        <v>86.616546735085478</v>
      </c>
      <c r="BM2912">
        <f ca="1"/>
        <v>84.101461143972344</v>
      </c>
      <c r="BN2912">
        <v>87.046257522143037</v>
      </c>
    </row>
    <row r="2913" spans="1:66" x14ac:dyDescent="0.25">
      <c r="A2913">
        <v>59.2</v>
      </c>
      <c r="B2913" t="b">
        <v>1</v>
      </c>
      <c r="BE2913">
        <v>0.99334016393442626</v>
      </c>
      <c r="BF2913">
        <v>88</v>
      </c>
      <c r="BG2913">
        <v>92.797511097601401</v>
      </c>
      <c r="BH2913">
        <v>98.596531980799867</v>
      </c>
      <c r="BI2913">
        <v>346.93184952190353</v>
      </c>
      <c r="BJ2913">
        <v>87.393054686306087</v>
      </c>
      <c r="BK2913">
        <v>96.236736243117221</v>
      </c>
      <c r="BL2913">
        <v>86.676707953142198</v>
      </c>
      <c r="BM2913">
        <f ca="1"/>
        <v>84.171392115583004</v>
      </c>
      <c r="BN2913">
        <v>87.092551521108021</v>
      </c>
    </row>
    <row r="2914" spans="1:66" x14ac:dyDescent="0.25">
      <c r="A2914">
        <v>58.2</v>
      </c>
      <c r="B2914" t="b">
        <v>1</v>
      </c>
      <c r="BE2914">
        <v>0.99368169398907102</v>
      </c>
      <c r="BF2914">
        <v>88</v>
      </c>
      <c r="BG2914">
        <v>92.97602362253059</v>
      </c>
      <c r="BH2914">
        <v>98.868684877008164</v>
      </c>
      <c r="BI2914">
        <v>350.57610837654795</v>
      </c>
      <c r="BJ2914">
        <v>87.49335686691596</v>
      </c>
      <c r="BK2914">
        <v>96.468332341258275</v>
      </c>
      <c r="BL2914">
        <v>86.73843258172063</v>
      </c>
      <c r="BM2914">
        <f ca="1"/>
        <v>84.243821204174552</v>
      </c>
      <c r="BN2914">
        <v>87.140090704155199</v>
      </c>
    </row>
    <row r="2915" spans="1:66" x14ac:dyDescent="0.25">
      <c r="A2915">
        <v>58</v>
      </c>
      <c r="B2915" t="b">
        <v>1</v>
      </c>
      <c r="BE2915">
        <v>0.99402322404371579</v>
      </c>
      <c r="BF2915">
        <v>88</v>
      </c>
      <c r="BG2915">
        <v>93.163292308331293</v>
      </c>
      <c r="BH2915">
        <v>99.154994484626926</v>
      </c>
      <c r="BI2915">
        <v>354.42292752698438</v>
      </c>
      <c r="BJ2915">
        <v>87.598232148986668</v>
      </c>
      <c r="BK2915">
        <v>96.711676503526007</v>
      </c>
      <c r="BL2915">
        <v>86.801849236424744</v>
      </c>
      <c r="BM2915">
        <f ca="1"/>
        <v>84.318984775149033</v>
      </c>
      <c r="BN2915">
        <v>87.188980921237203</v>
      </c>
    </row>
    <row r="2916" spans="1:66" x14ac:dyDescent="0.25">
      <c r="A2916">
        <v>57.4</v>
      </c>
      <c r="B2916" t="b">
        <v>1</v>
      </c>
      <c r="BE2916">
        <v>0.99436475409836067</v>
      </c>
      <c r="BF2916">
        <v>88</v>
      </c>
      <c r="BG2916">
        <v>93.360300910947188</v>
      </c>
      <c r="BH2916">
        <v>99.457090127453526</v>
      </c>
      <c r="BI2916">
        <v>358.49615712191292</v>
      </c>
      <c r="BJ2916">
        <v>87.708181197711127</v>
      </c>
      <c r="BK2916">
        <v>96.968106271263622</v>
      </c>
      <c r="BL2916">
        <v>86.867105198472245</v>
      </c>
      <c r="BM2916">
        <f ca="1"/>
        <v>84.397156732408874</v>
      </c>
      <c r="BN2916">
        <v>87.239343691089204</v>
      </c>
    </row>
    <row r="2917" spans="1:66" x14ac:dyDescent="0.25">
      <c r="A2917">
        <v>55.7</v>
      </c>
      <c r="B2917" t="b">
        <v>1</v>
      </c>
      <c r="BE2917">
        <v>0.99470628415300544</v>
      </c>
      <c r="BF2917">
        <v>88</v>
      </c>
      <c r="BG2917">
        <v>93.568212491590529</v>
      </c>
      <c r="BH2917">
        <v>99.776902809917431</v>
      </c>
      <c r="BI2917">
        <v>362.82412456342905</v>
      </c>
      <c r="BJ2917">
        <v>87.823794440964974</v>
      </c>
      <c r="BK2917">
        <v>97.239205076224167</v>
      </c>
      <c r="BL2917">
        <v>86.934370442767928</v>
      </c>
      <c r="BM2917">
        <f ca="1"/>
        <v>84.478657188533546</v>
      </c>
      <c r="BN2917">
        <v>87.291319632558114</v>
      </c>
    </row>
    <row r="2918" spans="1:66" x14ac:dyDescent="0.25">
      <c r="A2918">
        <v>52.6</v>
      </c>
      <c r="B2918" t="b">
        <v>1</v>
      </c>
      <c r="BE2918">
        <v>0.99504781420765032</v>
      </c>
      <c r="BF2918">
        <v>88</v>
      </c>
      <c r="BG2918">
        <v>93.788416285011451</v>
      </c>
      <c r="BH2918">
        <v>100.11674501049356</v>
      </c>
      <c r="BI2918">
        <v>367.44083040767885</v>
      </c>
      <c r="BJ2918">
        <v>87.945775248329539</v>
      </c>
      <c r="BK2918">
        <v>97.52686692668459</v>
      </c>
      <c r="BL2918">
        <v>87.003842857683622</v>
      </c>
      <c r="BM2918">
        <f ca="1"/>
        <v>84.563863846117954</v>
      </c>
      <c r="BN2918">
        <v>87.345072923198813</v>
      </c>
    </row>
    <row r="2919" spans="1:66" x14ac:dyDescent="0.25">
      <c r="A2919">
        <v>58</v>
      </c>
      <c r="B2919" t="b">
        <v>1</v>
      </c>
      <c r="BE2919">
        <v>0.99538934426229508</v>
      </c>
      <c r="BF2919">
        <v>88</v>
      </c>
      <c r="BG2919">
        <v>94.022591056455894</v>
      </c>
      <c r="BH2919">
        <v>100.47941881758298</v>
      </c>
      <c r="BI2919">
        <v>372.38757230826553</v>
      </c>
      <c r="BJ2919">
        <v>88.074971185562433</v>
      </c>
      <c r="BK2919">
        <v>97.833383968794976</v>
      </c>
      <c r="BL2919">
        <v>87.07575511806759</v>
      </c>
      <c r="BM2919">
        <f ca="1"/>
        <v>84.653227191270602</v>
      </c>
      <c r="BN2919">
        <v>87.400797187011989</v>
      </c>
    </row>
    <row r="2920" spans="1:66" x14ac:dyDescent="0.25">
      <c r="A2920">
        <v>49.3</v>
      </c>
      <c r="B2920" t="b">
        <v>1</v>
      </c>
      <c r="BE2920">
        <v>0.99573087431693985</v>
      </c>
      <c r="BF2920">
        <v>88</v>
      </c>
      <c r="BG2920">
        <v>94.272792469576899</v>
      </c>
      <c r="BH2920">
        <v>100.86836544391574</v>
      </c>
      <c r="BI2920">
        <v>377.71519512401159</v>
      </c>
      <c r="BJ2920">
        <v>88.212416998407306</v>
      </c>
      <c r="BK2920">
        <v>98.16156740494543</v>
      </c>
      <c r="BL2920">
        <v>87.150383900405444</v>
      </c>
      <c r="BM2920">
        <f ca="1"/>
        <v>84.747291166058275</v>
      </c>
      <c r="BN2920">
        <v>87.458723412980888</v>
      </c>
    </row>
    <row r="2921" spans="1:66" x14ac:dyDescent="0.25">
      <c r="A2921">
        <v>47.9</v>
      </c>
      <c r="B2921" t="b">
        <v>1</v>
      </c>
      <c r="BE2921">
        <v>0.99607240437158473</v>
      </c>
      <c r="BF2921">
        <v>88</v>
      </c>
      <c r="BG2921">
        <v>94.541576336495211</v>
      </c>
      <c r="BH2921">
        <v>101.28787674667966</v>
      </c>
      <c r="BI2921">
        <v>383.4872813073535</v>
      </c>
      <c r="BJ2921">
        <v>88.359395076947422</v>
      </c>
      <c r="BK2921">
        <v>98.514918334333004</v>
      </c>
      <c r="BL2921">
        <v>87.228062496451841</v>
      </c>
      <c r="BM2921">
        <f ca="1"/>
        <v>84.846721914393598</v>
      </c>
      <c r="BN2921">
        <v>87.519130829838886</v>
      </c>
    </row>
    <row r="2922" spans="1:66" x14ac:dyDescent="0.25">
      <c r="A2922">
        <v>46.4</v>
      </c>
      <c r="B2922" t="b">
        <v>1</v>
      </c>
      <c r="BE2922">
        <v>0.9964139344262295</v>
      </c>
      <c r="BF2922">
        <v>89</v>
      </c>
      <c r="BG2922">
        <v>94.832177112147264</v>
      </c>
      <c r="BH2922">
        <v>101.74340249207715</v>
      </c>
      <c r="BI2922">
        <v>389.78479643972491</v>
      </c>
      <c r="BJ2922">
        <v>88.517522754498287</v>
      </c>
      <c r="BK2922">
        <v>98.897875574791101</v>
      </c>
      <c r="BL2922">
        <v>87.309198495574961</v>
      </c>
      <c r="BM2922">
        <f ca="1"/>
        <v>84.952348770866067</v>
      </c>
      <c r="BN2922">
        <v>87.582362205327172</v>
      </c>
    </row>
    <row r="2923" spans="1:66" x14ac:dyDescent="0.25">
      <c r="A2923">
        <v>45.5</v>
      </c>
      <c r="B2923" t="b">
        <v>1</v>
      </c>
      <c r="BE2923">
        <v>0.99675546448087426</v>
      </c>
      <c r="BF2923">
        <v>89</v>
      </c>
      <c r="BG2923">
        <v>95.14877444341235</v>
      </c>
      <c r="BH2923">
        <v>102.24201071137871</v>
      </c>
      <c r="BI2923">
        <v>396.71306702202929</v>
      </c>
      <c r="BJ2923">
        <v>88.688882244265258</v>
      </c>
      <c r="BK2923">
        <v>99.316186394114567</v>
      </c>
      <c r="BL2923">
        <v>87.394299272639358</v>
      </c>
      <c r="BM2923">
        <f ca="1"/>
        <v>85.065224445674076</v>
      </c>
      <c r="BN2923">
        <v>87.648845984654059</v>
      </c>
    </row>
    <row r="2924" spans="1:66" x14ac:dyDescent="0.25">
      <c r="A2924">
        <v>44.6</v>
      </c>
      <c r="B2924" t="b">
        <v>1</v>
      </c>
      <c r="BE2924">
        <v>0.99709699453551914</v>
      </c>
      <c r="BF2924">
        <v>89</v>
      </c>
      <c r="BG2924">
        <v>95.496905926475947</v>
      </c>
      <c r="BH2924">
        <v>102.79310312702293</v>
      </c>
      <c r="BI2924">
        <v>404.4126540151567</v>
      </c>
      <c r="BJ2924">
        <v>88.876221132204932</v>
      </c>
      <c r="BK2924">
        <v>99.777481698024502</v>
      </c>
      <c r="BL2924">
        <v>87.484009957611732</v>
      </c>
      <c r="BM2924">
        <f ca="1"/>
        <v>85.186716515819171</v>
      </c>
      <c r="BN2924">
        <v>87.719129410517269</v>
      </c>
    </row>
    <row r="2925" spans="1:66" x14ac:dyDescent="0.25">
      <c r="A2925">
        <v>43.8</v>
      </c>
      <c r="B2925" t="b">
        <v>1</v>
      </c>
      <c r="BE2925">
        <v>0.99743852459016391</v>
      </c>
      <c r="BF2925">
        <v>89</v>
      </c>
      <c r="BG2925">
        <v>95.88413481752869</v>
      </c>
      <c r="BH2925">
        <v>103.40957703559148</v>
      </c>
      <c r="BI2925">
        <v>413.07706403675166</v>
      </c>
      <c r="BJ2925">
        <v>89.0832754472234</v>
      </c>
      <c r="BK2925">
        <v>100.29220845946655</v>
      </c>
      <c r="BL2925">
        <v>87.579172285409598</v>
      </c>
      <c r="BM2925">
        <f ca="1"/>
        <v>85.318652436324172</v>
      </c>
      <c r="BN2925">
        <v>87.793930097270561</v>
      </c>
    </row>
    <row r="2926" spans="1:66" x14ac:dyDescent="0.25">
      <c r="A2926">
        <v>67</v>
      </c>
      <c r="B2926" t="b">
        <v>1</v>
      </c>
      <c r="BE2926">
        <v>0.99778005464480879</v>
      </c>
      <c r="BF2926">
        <v>89</v>
      </c>
      <c r="BG2926">
        <v>96.32118974004652</v>
      </c>
      <c r="BH2926">
        <v>104.10981716330566</v>
      </c>
      <c r="BI2926">
        <v>422.98321016313162</v>
      </c>
      <c r="BJ2926">
        <v>89.315318730852582</v>
      </c>
      <c r="BK2926">
        <v>100.87522498012301</v>
      </c>
      <c r="BL2926">
        <v>87.680920352154246</v>
      </c>
      <c r="BM2926">
        <f ca="1"/>
        <v>85.463561467164467</v>
      </c>
      <c r="BN2926">
        <v>87.874220388472168</v>
      </c>
    </row>
    <row r="2927" spans="1:66" x14ac:dyDescent="0.25">
      <c r="A2927">
        <v>59.2</v>
      </c>
      <c r="B2927" t="b">
        <v>1</v>
      </c>
      <c r="BE2927">
        <v>0.99812158469945356</v>
      </c>
      <c r="BF2927">
        <v>89</v>
      </c>
      <c r="BG2927">
        <v>96.824046226867353</v>
      </c>
      <c r="BH2927">
        <v>104.92135142426493</v>
      </c>
      <c r="BI2927">
        <v>434.54751776313987</v>
      </c>
      <c r="BJ2927">
        <v>89.58016000813376</v>
      </c>
      <c r="BK2927">
        <v>101.5487220807359</v>
      </c>
      <c r="BL2927">
        <v>87.790846252998506</v>
      </c>
      <c r="BM2927">
        <f ca="1"/>
        <v>85.625105206181871</v>
      </c>
      <c r="BN2927">
        <v>87.961374144698297</v>
      </c>
    </row>
    <row r="2928" spans="1:66" x14ac:dyDescent="0.25">
      <c r="A2928">
        <v>58</v>
      </c>
      <c r="B2928" t="b">
        <v>1</v>
      </c>
      <c r="BE2928">
        <v>0.99846311475409832</v>
      </c>
      <c r="BF2928">
        <v>89</v>
      </c>
      <c r="BG2928">
        <v>97.418079165549869</v>
      </c>
      <c r="BH2928">
        <v>105.8881848819921</v>
      </c>
      <c r="BI2928">
        <v>448.43893294949078</v>
      </c>
      <c r="BJ2928">
        <v>89.890123651367219</v>
      </c>
      <c r="BK2928">
        <v>102.34806804452727</v>
      </c>
      <c r="BL2928">
        <v>87.911310340243261</v>
      </c>
      <c r="BM2928">
        <f ca="1"/>
        <v>85.808910994900288</v>
      </c>
      <c r="BN2928">
        <v>88.057443585103172</v>
      </c>
    </row>
    <row r="2929" spans="1:66" x14ac:dyDescent="0.25">
      <c r="A2929">
        <v>56.6</v>
      </c>
      <c r="B2929" t="b">
        <v>1</v>
      </c>
      <c r="BE2929">
        <v>0.9988046448087432</v>
      </c>
      <c r="BF2929">
        <v>89</v>
      </c>
      <c r="BG2929">
        <v>98.147408818027969</v>
      </c>
      <c r="BH2929">
        <v>107.08741650025355</v>
      </c>
      <c r="BI2929">
        <v>465.83615708095402</v>
      </c>
      <c r="BJ2929">
        <v>90.266476662780917</v>
      </c>
      <c r="BK2929">
        <v>103.335010540544</v>
      </c>
      <c r="BL2929">
        <v>88.046088937087703</v>
      </c>
      <c r="BM2929">
        <f ca="1"/>
        <v>86.024381440932842</v>
      </c>
      <c r="BN2929">
        <v>88.165741977666883</v>
      </c>
    </row>
    <row r="2930" spans="1:66" x14ac:dyDescent="0.25">
      <c r="A2930">
        <v>54.9</v>
      </c>
      <c r="B2930" t="b">
        <v>1</v>
      </c>
      <c r="BE2930">
        <v>0.99914617486338797</v>
      </c>
      <c r="BF2930">
        <v>89</v>
      </c>
      <c r="BG2930">
        <v>99.100013513782784</v>
      </c>
      <c r="BH2930">
        <v>108.67425644539846</v>
      </c>
      <c r="BI2930">
        <v>489.12842467797861</v>
      </c>
      <c r="BJ2930">
        <v>90.751230241895442</v>
      </c>
      <c r="BK2930">
        <v>104.63330496361193</v>
      </c>
      <c r="BL2930">
        <v>88.201958377322867</v>
      </c>
      <c r="BM2930">
        <f ca="1"/>
        <v>86.289342341310075</v>
      </c>
      <c r="BN2930">
        <v>88.292283243400163</v>
      </c>
    </row>
    <row r="2931" spans="1:66" x14ac:dyDescent="0.25">
      <c r="A2931">
        <v>52.4</v>
      </c>
      <c r="B2931" t="b">
        <v>1</v>
      </c>
      <c r="BE2931">
        <v>0.99948770491803274</v>
      </c>
      <c r="BF2931">
        <v>89</v>
      </c>
      <c r="BG2931">
        <v>100.49832184025213</v>
      </c>
      <c r="BH2931">
        <v>111.04623395855724</v>
      </c>
      <c r="BI2931">
        <v>524.49029359071267</v>
      </c>
      <c r="BJ2931">
        <v>91.449261135986092</v>
      </c>
      <c r="BK2931">
        <v>106.55799662704061</v>
      </c>
      <c r="BL2931">
        <v>88.393718372689165</v>
      </c>
      <c r="BM2931">
        <f ca="1"/>
        <v>86.645803675171962</v>
      </c>
      <c r="BN2931">
        <v>88.450410926885269</v>
      </c>
    </row>
    <row r="2932" spans="1:66" x14ac:dyDescent="0.25">
      <c r="A2932">
        <v>50</v>
      </c>
      <c r="B2932" t="b">
        <v>1</v>
      </c>
      <c r="BE2932">
        <v>0.99982923497267762</v>
      </c>
      <c r="BF2932">
        <v>89</v>
      </c>
      <c r="BG2932">
        <v>103.3353701585884</v>
      </c>
      <c r="BH2932">
        <v>116.01904493442143</v>
      </c>
      <c r="BI2932">
        <v>600.54165423195468</v>
      </c>
      <c r="BJ2932">
        <v>92.818682567962867</v>
      </c>
      <c r="BK2932">
        <v>110.5326266386147</v>
      </c>
      <c r="BL2932">
        <v>88.672236780081107</v>
      </c>
      <c r="BM2932">
        <f ca="1"/>
        <v>87.258978745050115</v>
      </c>
      <c r="BN2932">
        <v>88.687272278498298</v>
      </c>
    </row>
    <row r="2933" spans="1:66" x14ac:dyDescent="0.25">
      <c r="A2933">
        <v>48.2</v>
      </c>
      <c r="B2933" t="b">
        <v>1</v>
      </c>
    </row>
    <row r="2934" spans="1:66" x14ac:dyDescent="0.25">
      <c r="A2934">
        <v>46.6</v>
      </c>
      <c r="B2934" t="b">
        <v>1</v>
      </c>
    </row>
    <row r="2935" spans="1:66" x14ac:dyDescent="0.25">
      <c r="A2935">
        <v>45.4</v>
      </c>
      <c r="B2935" t="b">
        <v>1</v>
      </c>
    </row>
    <row r="2936" spans="1:66" x14ac:dyDescent="0.25">
      <c r="A2936">
        <v>44.6</v>
      </c>
      <c r="B2936" t="b">
        <v>1</v>
      </c>
    </row>
    <row r="2937" spans="1:66" x14ac:dyDescent="0.25">
      <c r="A2937">
        <v>44.3</v>
      </c>
      <c r="B2937" t="b">
        <v>1</v>
      </c>
    </row>
    <row r="2938" spans="1:66" x14ac:dyDescent="0.25">
      <c r="A2938">
        <v>44.5</v>
      </c>
      <c r="B2938" t="b">
        <v>1</v>
      </c>
    </row>
    <row r="2939" spans="1:66" x14ac:dyDescent="0.25">
      <c r="A2939">
        <v>44.8</v>
      </c>
      <c r="B2939" t="b">
        <v>1</v>
      </c>
    </row>
    <row r="2940" spans="1:66" x14ac:dyDescent="0.25">
      <c r="A2940">
        <v>45.3</v>
      </c>
      <c r="B2940" t="b">
        <v>1</v>
      </c>
    </row>
    <row r="2941" spans="1:66" x14ac:dyDescent="0.25">
      <c r="A2941">
        <v>46</v>
      </c>
      <c r="B2941" t="b">
        <v>1</v>
      </c>
    </row>
  </sheetData>
  <mergeCells count="6">
    <mergeCell ref="BY1:CD1"/>
    <mergeCell ref="U1:BC1"/>
    <mergeCell ref="G2:S2"/>
    <mergeCell ref="BE1:BN1"/>
    <mergeCell ref="BP1:BS1"/>
    <mergeCell ref="BU1:BX1"/>
  </mergeCells>
  <conditionalFormatting sqref="G5:S12">
    <cfRule type="expression" dxfId="6" priority="1" stopIfTrue="1">
      <formula>$P5=MIN($P$5:$P$12)</formula>
    </cfRule>
  </conditionalFormatting>
  <conditionalFormatting sqref="BQ10">
    <cfRule type="expression" dxfId="5" priority="2" stopIfTrue="1">
      <formula>OR(INDEX(Grid_Argument_Minimum(UV_WB_S1),1,2)=1,INDEX(Grid_Argument_Minimum(UV_WB_S1),1,2)=$BQ$4)</formula>
    </cfRule>
  </conditionalFormatting>
  <conditionalFormatting sqref="BQ33:BQ52">
    <cfRule type="colorScale" priority="4">
      <colorScale>
        <cfvo type="min"/>
        <cfvo type="percentile" val="50"/>
        <cfvo type="max"/>
        <color rgb="FF7BBE63"/>
        <color rgb="FF84EBFF"/>
        <color rgb="FF6B69F8"/>
      </colorScale>
    </cfRule>
  </conditionalFormatting>
  <conditionalFormatting sqref="BR10">
    <cfRule type="expression" dxfId="4" priority="3" stopIfTrue="1">
      <formula>OR(INDEX(Grid_Argument_Minimum(UV_WB_S2),1,2)=1,INDEX(Grid_Argument_Minimum(UV_WB_S2),1,2)=$BR$4)</formula>
    </cfRule>
  </conditionalFormatting>
  <conditionalFormatting sqref="BS33:BS52">
    <cfRule type="colorScale" priority="5">
      <colorScale>
        <cfvo type="min"/>
        <cfvo type="percentile" val="50"/>
        <cfvo type="max"/>
        <color rgb="FF7BBE63"/>
        <color rgb="FF84EBFF"/>
        <color rgb="FF6B69F8"/>
      </colorScale>
    </cfRule>
  </conditionalFormatting>
  <conditionalFormatting sqref="BV10">
    <cfRule type="expression" dxfId="3" priority="6" stopIfTrue="1">
      <formula>OR(INDEX(Grid_Argument_Minimum(UV_GAMMA_S1),1,2)=1,INDEX(Grid_Argument_Minimum(UV_GAMMA_S1),1,2)=$BV$4)</formula>
    </cfRule>
  </conditionalFormatting>
  <conditionalFormatting sqref="BV33:BV52">
    <cfRule type="colorScale" priority="8">
      <colorScale>
        <cfvo type="min"/>
        <cfvo type="percentile" val="50"/>
        <cfvo type="max"/>
        <color rgb="FF7BBE63"/>
        <color rgb="FF84EBFF"/>
        <color rgb="FF6B69F8"/>
      </colorScale>
    </cfRule>
  </conditionalFormatting>
  <conditionalFormatting sqref="BW10">
    <cfRule type="expression" dxfId="2" priority="7" stopIfTrue="1">
      <formula>OR(INDEX(Grid_Argument_Minimum(UV_GAMMA_S2),1,2)=1,INDEX(Grid_Argument_Minimum(UV_GAMMA_S2),1,2)=$BW$4)</formula>
    </cfRule>
  </conditionalFormatting>
  <conditionalFormatting sqref="BX33:BX52">
    <cfRule type="colorScale" priority="9">
      <colorScale>
        <cfvo type="min"/>
        <cfvo type="percentile" val="50"/>
        <cfvo type="max"/>
        <color rgb="FF7BBE63"/>
        <color rgb="FF84EBFF"/>
        <color rgb="FF6B69F8"/>
      </colorScale>
    </cfRule>
  </conditionalFormatting>
  <conditionalFormatting sqref="BZ12:CA12">
    <cfRule type="expression" dxfId="1" priority="10" stopIfTrue="1">
      <formula>OR(INDEX(Grid_Argument_Minimum(UV_BETA_S1_NLL),1,2)=1,INDEX(Grid_Argument_Minimum(UV_BETA_S1_NLL),1,2)=$BZ$4^2)</formula>
    </cfRule>
  </conditionalFormatting>
  <conditionalFormatting sqref="CA33:CA432">
    <cfRule type="colorScale" priority="14">
      <colorScale>
        <cfvo type="min"/>
        <cfvo type="percentile" val="50"/>
        <cfvo type="max"/>
        <color rgb="FF7BBE63"/>
        <color rgb="FF84EBFF"/>
        <color rgb="FF6B69F8"/>
      </colorScale>
    </cfRule>
  </conditionalFormatting>
  <conditionalFormatting sqref="CB12:CC12">
    <cfRule type="expression" dxfId="0" priority="12" stopIfTrue="1">
      <formula>OR(INDEX(Grid_Argument_Minimum(UV_BETA_S2_NLL),1,2)=1,INDEX(Grid_Argument_Minimum(UV_BETA_S2_NLL),1,2)=$CB$4^2)</formula>
    </cfRule>
  </conditionalFormatting>
  <conditionalFormatting sqref="CD33:CD432">
    <cfRule type="colorScale" priority="15">
      <colorScale>
        <cfvo type="min"/>
        <cfvo type="percentile" val="50"/>
        <cfvo type="max"/>
        <color rgb="FF7BBE63"/>
        <color rgb="FF84EBFF"/>
        <color rgb="FF6B69F8"/>
      </colorScale>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A75B-87F4-4628-B7E7-F0884A29927C}">
  <sheetPr>
    <tabColor rgb="FFD9D9D9"/>
  </sheetPr>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568</v>
      </c>
      <c r="B1" t="s">
        <v>569</v>
      </c>
      <c r="C1" t="s">
        <v>570</v>
      </c>
      <c r="D1" t="s">
        <v>571</v>
      </c>
      <c r="E1" t="s">
        <v>572</v>
      </c>
      <c r="F1" t="s">
        <v>573</v>
      </c>
      <c r="G1" t="s">
        <v>574</v>
      </c>
      <c r="H1" t="s">
        <v>575</v>
      </c>
      <c r="I1" t="s">
        <v>576</v>
      </c>
      <c r="J1" t="s">
        <v>577</v>
      </c>
      <c r="K1" t="s">
        <v>578</v>
      </c>
      <c r="L1" t="s">
        <v>579</v>
      </c>
      <c r="M1" t="s">
        <v>580</v>
      </c>
      <c r="N1" t="s">
        <v>581</v>
      </c>
      <c r="O1" t="s">
        <v>582</v>
      </c>
      <c r="P1" t="s">
        <v>583</v>
      </c>
      <c r="Q1" t="s">
        <v>584</v>
      </c>
      <c r="R1" t="s">
        <v>585</v>
      </c>
      <c r="S1" t="s">
        <v>586</v>
      </c>
      <c r="T1" t="s">
        <v>587</v>
      </c>
      <c r="U1" t="s">
        <v>588</v>
      </c>
      <c r="V1" t="s">
        <v>589</v>
      </c>
      <c r="W1" t="s">
        <v>590</v>
      </c>
    </row>
    <row r="2" spans="1:23" x14ac:dyDescent="0.25">
      <c r="A2" t="s">
        <v>591</v>
      </c>
      <c r="B2">
        <v>2015</v>
      </c>
      <c r="C2" t="s">
        <v>592</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591</v>
      </c>
      <c r="B3">
        <v>2014</v>
      </c>
      <c r="C3" t="s">
        <v>592</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591</v>
      </c>
      <c r="B4">
        <v>2013</v>
      </c>
      <c r="C4" t="s">
        <v>592</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591</v>
      </c>
      <c r="B5">
        <v>2012</v>
      </c>
      <c r="C5" t="s">
        <v>592</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591</v>
      </c>
      <c r="B6">
        <v>2011</v>
      </c>
      <c r="C6" t="s">
        <v>592</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591</v>
      </c>
      <c r="B7">
        <v>2010</v>
      </c>
      <c r="C7" t="s">
        <v>592</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591</v>
      </c>
      <c r="B8">
        <v>2009</v>
      </c>
      <c r="C8" t="s">
        <v>592</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591</v>
      </c>
      <c r="B9">
        <v>2008</v>
      </c>
      <c r="C9" t="s">
        <v>592</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591</v>
      </c>
      <c r="B10">
        <v>2007</v>
      </c>
      <c r="C10" t="s">
        <v>592</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591</v>
      </c>
      <c r="B11">
        <v>2006</v>
      </c>
      <c r="C11" t="s">
        <v>592</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591</v>
      </c>
      <c r="B12">
        <v>2005</v>
      </c>
      <c r="C12" t="s">
        <v>592</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591</v>
      </c>
      <c r="B13">
        <v>2004</v>
      </c>
      <c r="C13" t="s">
        <v>592</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591</v>
      </c>
      <c r="B14">
        <v>2003</v>
      </c>
      <c r="C14" t="s">
        <v>592</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591</v>
      </c>
      <c r="B15">
        <v>2002</v>
      </c>
      <c r="C15" t="s">
        <v>592</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591</v>
      </c>
      <c r="B16">
        <v>2001</v>
      </c>
      <c r="C16" t="s">
        <v>592</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591</v>
      </c>
      <c r="B17">
        <v>2000</v>
      </c>
      <c r="C17" t="s">
        <v>592</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593</v>
      </c>
      <c r="B18">
        <v>2015</v>
      </c>
      <c r="C18" t="s">
        <v>592</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593</v>
      </c>
      <c r="B19">
        <v>2014</v>
      </c>
      <c r="C19" t="s">
        <v>592</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593</v>
      </c>
      <c r="B20">
        <v>2013</v>
      </c>
      <c r="C20" t="s">
        <v>592</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593</v>
      </c>
      <c r="B21">
        <v>2012</v>
      </c>
      <c r="C21" t="s">
        <v>592</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593</v>
      </c>
      <c r="B22">
        <v>2011</v>
      </c>
      <c r="C22" t="s">
        <v>592</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593</v>
      </c>
      <c r="B23">
        <v>2010</v>
      </c>
      <c r="C23" t="s">
        <v>592</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593</v>
      </c>
      <c r="B24">
        <v>2009</v>
      </c>
      <c r="C24" t="s">
        <v>592</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593</v>
      </c>
      <c r="B25">
        <v>2008</v>
      </c>
      <c r="C25" t="s">
        <v>592</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593</v>
      </c>
      <c r="B26">
        <v>2007</v>
      </c>
      <c r="C26" t="s">
        <v>592</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593</v>
      </c>
      <c r="B27">
        <v>2006</v>
      </c>
      <c r="C27" t="s">
        <v>592</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593</v>
      </c>
      <c r="B28">
        <v>2005</v>
      </c>
      <c r="C28" t="s">
        <v>592</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593</v>
      </c>
      <c r="B29">
        <v>2004</v>
      </c>
      <c r="C29" t="s">
        <v>592</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593</v>
      </c>
      <c r="B30">
        <v>2003</v>
      </c>
      <c r="C30" t="s">
        <v>592</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593</v>
      </c>
      <c r="B31">
        <v>2002</v>
      </c>
      <c r="C31" t="s">
        <v>592</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593</v>
      </c>
      <c r="B32">
        <v>2001</v>
      </c>
      <c r="C32" t="s">
        <v>592</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593</v>
      </c>
      <c r="B33">
        <v>2000</v>
      </c>
      <c r="C33" t="s">
        <v>592</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594</v>
      </c>
      <c r="B34">
        <v>2015</v>
      </c>
      <c r="C34" t="s">
        <v>592</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594</v>
      </c>
      <c r="B35">
        <v>2014</v>
      </c>
      <c r="C35" t="s">
        <v>592</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594</v>
      </c>
      <c r="B36">
        <v>2013</v>
      </c>
      <c r="C36" t="s">
        <v>592</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594</v>
      </c>
      <c r="B37">
        <v>2012</v>
      </c>
      <c r="C37" t="s">
        <v>592</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594</v>
      </c>
      <c r="B38">
        <v>2011</v>
      </c>
      <c r="C38" t="s">
        <v>592</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594</v>
      </c>
      <c r="B39">
        <v>2010</v>
      </c>
      <c r="C39" t="s">
        <v>592</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594</v>
      </c>
      <c r="B40">
        <v>2009</v>
      </c>
      <c r="C40" t="s">
        <v>592</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594</v>
      </c>
      <c r="B41">
        <v>2008</v>
      </c>
      <c r="C41" t="s">
        <v>592</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594</v>
      </c>
      <c r="B42">
        <v>2007</v>
      </c>
      <c r="C42" t="s">
        <v>592</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594</v>
      </c>
      <c r="B43">
        <v>2006</v>
      </c>
      <c r="C43" t="s">
        <v>592</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594</v>
      </c>
      <c r="B44">
        <v>2005</v>
      </c>
      <c r="C44" t="s">
        <v>592</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594</v>
      </c>
      <c r="B45">
        <v>2004</v>
      </c>
      <c r="C45" t="s">
        <v>592</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594</v>
      </c>
      <c r="B46">
        <v>2003</v>
      </c>
      <c r="C46" t="s">
        <v>592</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594</v>
      </c>
      <c r="B47">
        <v>2002</v>
      </c>
      <c r="C47" t="s">
        <v>592</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594</v>
      </c>
      <c r="B48">
        <v>2001</v>
      </c>
      <c r="C48" t="s">
        <v>592</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594</v>
      </c>
      <c r="B49">
        <v>2000</v>
      </c>
      <c r="C49" t="s">
        <v>592</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595</v>
      </c>
      <c r="B50">
        <v>2015</v>
      </c>
      <c r="C50" t="s">
        <v>592</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595</v>
      </c>
      <c r="B51">
        <v>2014</v>
      </c>
      <c r="C51" t="s">
        <v>592</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595</v>
      </c>
      <c r="B52">
        <v>2013</v>
      </c>
      <c r="C52" t="s">
        <v>592</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595</v>
      </c>
      <c r="B53">
        <v>2012</v>
      </c>
      <c r="C53" t="s">
        <v>592</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595</v>
      </c>
      <c r="B54">
        <v>2011</v>
      </c>
      <c r="C54" t="s">
        <v>592</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595</v>
      </c>
      <c r="B55">
        <v>2010</v>
      </c>
      <c r="C55" t="s">
        <v>592</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595</v>
      </c>
      <c r="B56">
        <v>2009</v>
      </c>
      <c r="C56" t="s">
        <v>592</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595</v>
      </c>
      <c r="B57">
        <v>2008</v>
      </c>
      <c r="C57" t="s">
        <v>592</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595</v>
      </c>
      <c r="B58">
        <v>2007</v>
      </c>
      <c r="C58" t="s">
        <v>592</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595</v>
      </c>
      <c r="B59">
        <v>2006</v>
      </c>
      <c r="C59" t="s">
        <v>592</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595</v>
      </c>
      <c r="B60">
        <v>2005</v>
      </c>
      <c r="C60" t="s">
        <v>592</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595</v>
      </c>
      <c r="B61">
        <v>2004</v>
      </c>
      <c r="C61" t="s">
        <v>592</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595</v>
      </c>
      <c r="B62">
        <v>2003</v>
      </c>
      <c r="C62" t="s">
        <v>592</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595</v>
      </c>
      <c r="B63">
        <v>2002</v>
      </c>
      <c r="C63" t="s">
        <v>592</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595</v>
      </c>
      <c r="B64">
        <v>2001</v>
      </c>
      <c r="C64" t="s">
        <v>592</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595</v>
      </c>
      <c r="B65">
        <v>2000</v>
      </c>
      <c r="C65" t="s">
        <v>592</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596</v>
      </c>
      <c r="B66">
        <v>2015</v>
      </c>
      <c r="C66" t="s">
        <v>592</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596</v>
      </c>
      <c r="B67">
        <v>2014</v>
      </c>
      <c r="C67" t="s">
        <v>592</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596</v>
      </c>
      <c r="B68">
        <v>2013</v>
      </c>
      <c r="C68" t="s">
        <v>592</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596</v>
      </c>
      <c r="B69">
        <v>2012</v>
      </c>
      <c r="C69" t="s">
        <v>592</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596</v>
      </c>
      <c r="B70">
        <v>2011</v>
      </c>
      <c r="C70" t="s">
        <v>592</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596</v>
      </c>
      <c r="B71">
        <v>2010</v>
      </c>
      <c r="C71" t="s">
        <v>592</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596</v>
      </c>
      <c r="B72">
        <v>2009</v>
      </c>
      <c r="C72" t="s">
        <v>592</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596</v>
      </c>
      <c r="B73">
        <v>2008</v>
      </c>
      <c r="C73" t="s">
        <v>592</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596</v>
      </c>
      <c r="B74">
        <v>2007</v>
      </c>
      <c r="C74" t="s">
        <v>592</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596</v>
      </c>
      <c r="B75">
        <v>2006</v>
      </c>
      <c r="C75" t="s">
        <v>592</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596</v>
      </c>
      <c r="B76">
        <v>2005</v>
      </c>
      <c r="C76" t="s">
        <v>592</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596</v>
      </c>
      <c r="B77">
        <v>2004</v>
      </c>
      <c r="C77" t="s">
        <v>592</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596</v>
      </c>
      <c r="B78">
        <v>2003</v>
      </c>
      <c r="C78" t="s">
        <v>592</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596</v>
      </c>
      <c r="B79">
        <v>2002</v>
      </c>
      <c r="C79" t="s">
        <v>592</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596</v>
      </c>
      <c r="B80">
        <v>2001</v>
      </c>
      <c r="C80" t="s">
        <v>592</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596</v>
      </c>
      <c r="B81">
        <v>2000</v>
      </c>
      <c r="C81" t="s">
        <v>592</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597</v>
      </c>
      <c r="B82">
        <v>2015</v>
      </c>
      <c r="C82" t="s">
        <v>592</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597</v>
      </c>
      <c r="B83">
        <v>2014</v>
      </c>
      <c r="C83" t="s">
        <v>592</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597</v>
      </c>
      <c r="B84">
        <v>2013</v>
      </c>
      <c r="C84" t="s">
        <v>592</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597</v>
      </c>
      <c r="B85">
        <v>2012</v>
      </c>
      <c r="C85" t="s">
        <v>592</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597</v>
      </c>
      <c r="B86">
        <v>2011</v>
      </c>
      <c r="C86" t="s">
        <v>592</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597</v>
      </c>
      <c r="B87">
        <v>2010</v>
      </c>
      <c r="C87" t="s">
        <v>592</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597</v>
      </c>
      <c r="B88">
        <v>2009</v>
      </c>
      <c r="C88" t="s">
        <v>592</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597</v>
      </c>
      <c r="B89">
        <v>2008</v>
      </c>
      <c r="C89" t="s">
        <v>592</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597</v>
      </c>
      <c r="B90">
        <v>2007</v>
      </c>
      <c r="C90" t="s">
        <v>592</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597</v>
      </c>
      <c r="B91">
        <v>2006</v>
      </c>
      <c r="C91" t="s">
        <v>592</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597</v>
      </c>
      <c r="B92">
        <v>2005</v>
      </c>
      <c r="C92" t="s">
        <v>592</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597</v>
      </c>
      <c r="B93">
        <v>2004</v>
      </c>
      <c r="C93" t="s">
        <v>592</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597</v>
      </c>
      <c r="B94">
        <v>2003</v>
      </c>
      <c r="C94" t="s">
        <v>592</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597</v>
      </c>
      <c r="B95">
        <v>2002</v>
      </c>
      <c r="C95" t="s">
        <v>592</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597</v>
      </c>
      <c r="B96">
        <v>2001</v>
      </c>
      <c r="C96" t="s">
        <v>592</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597</v>
      </c>
      <c r="B97">
        <v>2000</v>
      </c>
      <c r="C97" t="s">
        <v>592</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598</v>
      </c>
      <c r="B98">
        <v>2015</v>
      </c>
      <c r="C98" t="s">
        <v>592</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598</v>
      </c>
      <c r="B99">
        <v>2014</v>
      </c>
      <c r="C99" t="s">
        <v>592</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598</v>
      </c>
      <c r="B100">
        <v>2013</v>
      </c>
      <c r="C100" t="s">
        <v>592</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598</v>
      </c>
      <c r="B101">
        <v>2012</v>
      </c>
      <c r="C101" t="s">
        <v>592</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598</v>
      </c>
      <c r="B102">
        <v>2011</v>
      </c>
      <c r="C102" t="s">
        <v>592</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598</v>
      </c>
      <c r="B103">
        <v>2010</v>
      </c>
      <c r="C103" t="s">
        <v>592</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598</v>
      </c>
      <c r="B104">
        <v>2009</v>
      </c>
      <c r="C104" t="s">
        <v>592</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598</v>
      </c>
      <c r="B105">
        <v>2008</v>
      </c>
      <c r="C105" t="s">
        <v>592</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598</v>
      </c>
      <c r="B106">
        <v>2007</v>
      </c>
      <c r="C106" t="s">
        <v>592</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598</v>
      </c>
      <c r="B107">
        <v>2006</v>
      </c>
      <c r="C107" t="s">
        <v>592</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598</v>
      </c>
      <c r="B108">
        <v>2005</v>
      </c>
      <c r="C108" t="s">
        <v>592</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598</v>
      </c>
      <c r="B109">
        <v>2004</v>
      </c>
      <c r="C109" t="s">
        <v>592</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598</v>
      </c>
      <c r="B110">
        <v>2003</v>
      </c>
      <c r="C110" t="s">
        <v>592</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598</v>
      </c>
      <c r="B111">
        <v>2002</v>
      </c>
      <c r="C111" t="s">
        <v>592</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598</v>
      </c>
      <c r="B112">
        <v>2001</v>
      </c>
      <c r="C112" t="s">
        <v>592</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598</v>
      </c>
      <c r="B113">
        <v>2000</v>
      </c>
      <c r="C113" t="s">
        <v>592</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599</v>
      </c>
      <c r="B114">
        <v>2015</v>
      </c>
      <c r="C114" t="s">
        <v>600</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599</v>
      </c>
      <c r="B115">
        <v>2014</v>
      </c>
      <c r="C115" t="s">
        <v>600</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599</v>
      </c>
      <c r="B116">
        <v>2013</v>
      </c>
      <c r="C116" t="s">
        <v>600</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599</v>
      </c>
      <c r="B117">
        <v>2012</v>
      </c>
      <c r="C117" t="s">
        <v>600</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599</v>
      </c>
      <c r="B118">
        <v>2011</v>
      </c>
      <c r="C118" t="s">
        <v>600</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599</v>
      </c>
      <c r="B119">
        <v>2010</v>
      </c>
      <c r="C119" t="s">
        <v>600</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599</v>
      </c>
      <c r="B120">
        <v>2009</v>
      </c>
      <c r="C120" t="s">
        <v>600</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599</v>
      </c>
      <c r="B121">
        <v>2008</v>
      </c>
      <c r="C121" t="s">
        <v>600</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599</v>
      </c>
      <c r="B122">
        <v>2007</v>
      </c>
      <c r="C122" t="s">
        <v>600</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599</v>
      </c>
      <c r="B123">
        <v>2006</v>
      </c>
      <c r="C123" t="s">
        <v>600</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599</v>
      </c>
      <c r="B124">
        <v>2005</v>
      </c>
      <c r="C124" t="s">
        <v>600</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599</v>
      </c>
      <c r="B125">
        <v>2004</v>
      </c>
      <c r="C125" t="s">
        <v>600</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599</v>
      </c>
      <c r="B126">
        <v>2003</v>
      </c>
      <c r="C126" t="s">
        <v>600</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599</v>
      </c>
      <c r="B127">
        <v>2002</v>
      </c>
      <c r="C127" t="s">
        <v>600</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599</v>
      </c>
      <c r="B128">
        <v>2001</v>
      </c>
      <c r="C128" t="s">
        <v>600</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599</v>
      </c>
      <c r="B129">
        <v>2000</v>
      </c>
      <c r="C129" t="s">
        <v>600</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601</v>
      </c>
      <c r="B130">
        <v>2015</v>
      </c>
      <c r="C130" t="s">
        <v>600</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601</v>
      </c>
      <c r="B131">
        <v>2014</v>
      </c>
      <c r="C131" t="s">
        <v>600</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601</v>
      </c>
      <c r="B132">
        <v>2013</v>
      </c>
      <c r="C132" t="s">
        <v>600</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601</v>
      </c>
      <c r="B133">
        <v>2012</v>
      </c>
      <c r="C133" t="s">
        <v>600</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601</v>
      </c>
      <c r="B134">
        <v>2011</v>
      </c>
      <c r="C134" t="s">
        <v>600</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601</v>
      </c>
      <c r="B135">
        <v>2010</v>
      </c>
      <c r="C135" t="s">
        <v>600</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601</v>
      </c>
      <c r="B136">
        <v>2009</v>
      </c>
      <c r="C136" t="s">
        <v>600</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601</v>
      </c>
      <c r="B137">
        <v>2008</v>
      </c>
      <c r="C137" t="s">
        <v>600</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601</v>
      </c>
      <c r="B138">
        <v>2007</v>
      </c>
      <c r="C138" t="s">
        <v>600</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601</v>
      </c>
      <c r="B139">
        <v>2006</v>
      </c>
      <c r="C139" t="s">
        <v>600</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601</v>
      </c>
      <c r="B140">
        <v>2005</v>
      </c>
      <c r="C140" t="s">
        <v>600</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601</v>
      </c>
      <c r="B141">
        <v>2004</v>
      </c>
      <c r="C141" t="s">
        <v>600</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601</v>
      </c>
      <c r="B142">
        <v>2003</v>
      </c>
      <c r="C142" t="s">
        <v>600</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601</v>
      </c>
      <c r="B143">
        <v>2002</v>
      </c>
      <c r="C143" t="s">
        <v>600</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601</v>
      </c>
      <c r="B144">
        <v>2001</v>
      </c>
      <c r="C144" t="s">
        <v>600</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601</v>
      </c>
      <c r="B145">
        <v>2000</v>
      </c>
      <c r="C145" t="s">
        <v>600</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602</v>
      </c>
      <c r="B146">
        <v>2015</v>
      </c>
      <c r="C146" t="s">
        <v>592</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602</v>
      </c>
      <c r="B147">
        <v>2014</v>
      </c>
      <c r="C147" t="s">
        <v>592</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602</v>
      </c>
      <c r="B148">
        <v>2013</v>
      </c>
      <c r="C148" t="s">
        <v>592</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602</v>
      </c>
      <c r="B149">
        <v>2012</v>
      </c>
      <c r="C149" t="s">
        <v>592</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602</v>
      </c>
      <c r="B150">
        <v>2011</v>
      </c>
      <c r="C150" t="s">
        <v>592</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602</v>
      </c>
      <c r="B151">
        <v>2010</v>
      </c>
      <c r="C151" t="s">
        <v>592</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602</v>
      </c>
      <c r="B152">
        <v>2009</v>
      </c>
      <c r="C152" t="s">
        <v>592</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602</v>
      </c>
      <c r="B153">
        <v>2008</v>
      </c>
      <c r="C153" t="s">
        <v>592</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602</v>
      </c>
      <c r="B154">
        <v>2007</v>
      </c>
      <c r="C154" t="s">
        <v>592</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602</v>
      </c>
      <c r="B155">
        <v>2006</v>
      </c>
      <c r="C155" t="s">
        <v>592</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602</v>
      </c>
      <c r="B156">
        <v>2005</v>
      </c>
      <c r="C156" t="s">
        <v>592</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602</v>
      </c>
      <c r="B157">
        <v>2004</v>
      </c>
      <c r="C157" t="s">
        <v>592</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602</v>
      </c>
      <c r="B158">
        <v>2003</v>
      </c>
      <c r="C158" t="s">
        <v>592</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602</v>
      </c>
      <c r="B159">
        <v>2002</v>
      </c>
      <c r="C159" t="s">
        <v>592</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602</v>
      </c>
      <c r="B160">
        <v>2001</v>
      </c>
      <c r="C160" t="s">
        <v>592</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602</v>
      </c>
      <c r="B161">
        <v>2000</v>
      </c>
      <c r="C161" t="s">
        <v>592</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603</v>
      </c>
      <c r="B162">
        <v>2015</v>
      </c>
      <c r="C162" t="s">
        <v>592</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603</v>
      </c>
      <c r="B163">
        <v>2014</v>
      </c>
      <c r="C163" t="s">
        <v>592</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603</v>
      </c>
      <c r="B164">
        <v>2013</v>
      </c>
      <c r="C164" t="s">
        <v>592</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603</v>
      </c>
      <c r="B165">
        <v>2012</v>
      </c>
      <c r="C165" t="s">
        <v>592</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603</v>
      </c>
      <c r="B166">
        <v>2011</v>
      </c>
      <c r="C166" t="s">
        <v>592</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603</v>
      </c>
      <c r="B167">
        <v>2010</v>
      </c>
      <c r="C167" t="s">
        <v>592</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603</v>
      </c>
      <c r="B168">
        <v>2009</v>
      </c>
      <c r="C168" t="s">
        <v>592</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603</v>
      </c>
      <c r="B169">
        <v>2008</v>
      </c>
      <c r="C169" t="s">
        <v>592</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603</v>
      </c>
      <c r="B170">
        <v>2007</v>
      </c>
      <c r="C170" t="s">
        <v>592</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603</v>
      </c>
      <c r="B171">
        <v>2006</v>
      </c>
      <c r="C171" t="s">
        <v>592</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603</v>
      </c>
      <c r="B172">
        <v>2005</v>
      </c>
      <c r="C172" t="s">
        <v>592</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603</v>
      </c>
      <c r="B173">
        <v>2004</v>
      </c>
      <c r="C173" t="s">
        <v>592</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603</v>
      </c>
      <c r="B174">
        <v>2003</v>
      </c>
      <c r="C174" t="s">
        <v>592</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603</v>
      </c>
      <c r="B175">
        <v>2002</v>
      </c>
      <c r="C175" t="s">
        <v>592</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603</v>
      </c>
      <c r="B176">
        <v>2001</v>
      </c>
      <c r="C176" t="s">
        <v>592</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603</v>
      </c>
      <c r="B177">
        <v>2000</v>
      </c>
      <c r="C177" t="s">
        <v>592</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604</v>
      </c>
      <c r="B178">
        <v>2015</v>
      </c>
      <c r="C178" t="s">
        <v>592</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604</v>
      </c>
      <c r="B179">
        <v>2014</v>
      </c>
      <c r="C179" t="s">
        <v>592</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604</v>
      </c>
      <c r="B180">
        <v>2013</v>
      </c>
      <c r="C180" t="s">
        <v>592</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604</v>
      </c>
      <c r="B181">
        <v>2012</v>
      </c>
      <c r="C181" t="s">
        <v>592</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604</v>
      </c>
      <c r="B182">
        <v>2011</v>
      </c>
      <c r="C182" t="s">
        <v>592</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604</v>
      </c>
      <c r="B183">
        <v>2010</v>
      </c>
      <c r="C183" t="s">
        <v>592</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604</v>
      </c>
      <c r="B184">
        <v>2009</v>
      </c>
      <c r="C184" t="s">
        <v>592</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604</v>
      </c>
      <c r="B185">
        <v>2008</v>
      </c>
      <c r="C185" t="s">
        <v>592</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604</v>
      </c>
      <c r="B186">
        <v>2007</v>
      </c>
      <c r="C186" t="s">
        <v>592</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604</v>
      </c>
      <c r="B187">
        <v>2006</v>
      </c>
      <c r="C187" t="s">
        <v>592</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604</v>
      </c>
      <c r="B188">
        <v>2005</v>
      </c>
      <c r="C188" t="s">
        <v>592</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604</v>
      </c>
      <c r="B189">
        <v>2004</v>
      </c>
      <c r="C189" t="s">
        <v>592</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604</v>
      </c>
      <c r="B190">
        <v>2003</v>
      </c>
      <c r="C190" t="s">
        <v>592</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604</v>
      </c>
      <c r="B191">
        <v>2002</v>
      </c>
      <c r="C191" t="s">
        <v>592</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604</v>
      </c>
      <c r="B192">
        <v>2001</v>
      </c>
      <c r="C192" t="s">
        <v>592</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604</v>
      </c>
      <c r="B193">
        <v>2000</v>
      </c>
      <c r="C193" t="s">
        <v>592</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605</v>
      </c>
      <c r="B194">
        <v>2015</v>
      </c>
      <c r="C194" t="s">
        <v>592</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605</v>
      </c>
      <c r="B195">
        <v>2014</v>
      </c>
      <c r="C195" t="s">
        <v>592</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605</v>
      </c>
      <c r="B196">
        <v>2013</v>
      </c>
      <c r="C196" t="s">
        <v>592</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605</v>
      </c>
      <c r="B197">
        <v>2012</v>
      </c>
      <c r="C197" t="s">
        <v>592</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605</v>
      </c>
      <c r="B198">
        <v>2011</v>
      </c>
      <c r="C198" t="s">
        <v>592</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605</v>
      </c>
      <c r="B199">
        <v>2010</v>
      </c>
      <c r="C199" t="s">
        <v>592</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605</v>
      </c>
      <c r="B200">
        <v>2009</v>
      </c>
      <c r="C200" t="s">
        <v>592</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605</v>
      </c>
      <c r="B201">
        <v>2008</v>
      </c>
      <c r="C201" t="s">
        <v>592</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605</v>
      </c>
      <c r="B202">
        <v>2007</v>
      </c>
      <c r="C202" t="s">
        <v>592</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605</v>
      </c>
      <c r="B203">
        <v>2006</v>
      </c>
      <c r="C203" t="s">
        <v>592</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605</v>
      </c>
      <c r="B204">
        <v>2005</v>
      </c>
      <c r="C204" t="s">
        <v>592</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605</v>
      </c>
      <c r="B205">
        <v>2004</v>
      </c>
      <c r="C205" t="s">
        <v>592</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605</v>
      </c>
      <c r="B206">
        <v>2003</v>
      </c>
      <c r="C206" t="s">
        <v>592</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605</v>
      </c>
      <c r="B207">
        <v>2002</v>
      </c>
      <c r="C207" t="s">
        <v>592</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605</v>
      </c>
      <c r="B208">
        <v>2001</v>
      </c>
      <c r="C208" t="s">
        <v>592</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605</v>
      </c>
      <c r="B209">
        <v>2000</v>
      </c>
      <c r="C209" t="s">
        <v>592</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606</v>
      </c>
      <c r="B210">
        <v>2015</v>
      </c>
      <c r="C210" t="s">
        <v>592</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606</v>
      </c>
      <c r="B211">
        <v>2014</v>
      </c>
      <c r="C211" t="s">
        <v>592</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606</v>
      </c>
      <c r="B212">
        <v>2013</v>
      </c>
      <c r="C212" t="s">
        <v>592</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606</v>
      </c>
      <c r="B213">
        <v>2012</v>
      </c>
      <c r="C213" t="s">
        <v>592</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606</v>
      </c>
      <c r="B214">
        <v>2011</v>
      </c>
      <c r="C214" t="s">
        <v>592</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606</v>
      </c>
      <c r="B215">
        <v>2010</v>
      </c>
      <c r="C215" t="s">
        <v>592</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606</v>
      </c>
      <c r="B216">
        <v>2009</v>
      </c>
      <c r="C216" t="s">
        <v>592</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606</v>
      </c>
      <c r="B217">
        <v>2008</v>
      </c>
      <c r="C217" t="s">
        <v>592</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606</v>
      </c>
      <c r="B218">
        <v>2007</v>
      </c>
      <c r="C218" t="s">
        <v>592</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606</v>
      </c>
      <c r="B219">
        <v>2006</v>
      </c>
      <c r="C219" t="s">
        <v>592</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606</v>
      </c>
      <c r="B220">
        <v>2005</v>
      </c>
      <c r="C220" t="s">
        <v>592</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606</v>
      </c>
      <c r="B221">
        <v>2004</v>
      </c>
      <c r="C221" t="s">
        <v>592</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606</v>
      </c>
      <c r="B222">
        <v>2003</v>
      </c>
      <c r="C222" t="s">
        <v>592</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606</v>
      </c>
      <c r="B223">
        <v>2002</v>
      </c>
      <c r="C223" t="s">
        <v>592</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606</v>
      </c>
      <c r="B224">
        <v>2001</v>
      </c>
      <c r="C224" t="s">
        <v>592</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606</v>
      </c>
      <c r="B225">
        <v>2000</v>
      </c>
      <c r="C225" t="s">
        <v>592</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607</v>
      </c>
      <c r="B226">
        <v>2015</v>
      </c>
      <c r="C226" t="s">
        <v>592</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607</v>
      </c>
      <c r="B227">
        <v>2014</v>
      </c>
      <c r="C227" t="s">
        <v>592</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607</v>
      </c>
      <c r="B228">
        <v>2013</v>
      </c>
      <c r="C228" t="s">
        <v>592</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607</v>
      </c>
      <c r="B229">
        <v>2012</v>
      </c>
      <c r="C229" t="s">
        <v>592</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607</v>
      </c>
      <c r="B230">
        <v>2011</v>
      </c>
      <c r="C230" t="s">
        <v>592</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607</v>
      </c>
      <c r="B231">
        <v>2010</v>
      </c>
      <c r="C231" t="s">
        <v>592</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607</v>
      </c>
      <c r="B232">
        <v>2009</v>
      </c>
      <c r="C232" t="s">
        <v>592</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607</v>
      </c>
      <c r="B233">
        <v>2008</v>
      </c>
      <c r="C233" t="s">
        <v>592</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607</v>
      </c>
      <c r="B234">
        <v>2007</v>
      </c>
      <c r="C234" t="s">
        <v>592</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607</v>
      </c>
      <c r="B235">
        <v>2006</v>
      </c>
      <c r="C235" t="s">
        <v>592</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607</v>
      </c>
      <c r="B236">
        <v>2005</v>
      </c>
      <c r="C236" t="s">
        <v>592</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607</v>
      </c>
      <c r="B237">
        <v>2004</v>
      </c>
      <c r="C237" t="s">
        <v>592</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607</v>
      </c>
      <c r="B238">
        <v>2003</v>
      </c>
      <c r="C238" t="s">
        <v>592</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607</v>
      </c>
      <c r="B239">
        <v>2002</v>
      </c>
      <c r="C239" t="s">
        <v>592</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607</v>
      </c>
      <c r="B240">
        <v>2001</v>
      </c>
      <c r="C240" t="s">
        <v>592</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607</v>
      </c>
      <c r="B241">
        <v>2000</v>
      </c>
      <c r="C241" t="s">
        <v>592</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608</v>
      </c>
      <c r="B242">
        <v>2015</v>
      </c>
      <c r="C242" t="s">
        <v>600</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608</v>
      </c>
      <c r="B243">
        <v>2014</v>
      </c>
      <c r="C243" t="s">
        <v>600</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608</v>
      </c>
      <c r="B244">
        <v>2013</v>
      </c>
      <c r="C244" t="s">
        <v>600</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608</v>
      </c>
      <c r="B245">
        <v>2012</v>
      </c>
      <c r="C245" t="s">
        <v>600</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608</v>
      </c>
      <c r="B246">
        <v>2011</v>
      </c>
      <c r="C246" t="s">
        <v>600</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608</v>
      </c>
      <c r="B247">
        <v>2010</v>
      </c>
      <c r="C247" t="s">
        <v>600</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608</v>
      </c>
      <c r="B248">
        <v>2009</v>
      </c>
      <c r="C248" t="s">
        <v>600</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608</v>
      </c>
      <c r="B249">
        <v>2008</v>
      </c>
      <c r="C249" t="s">
        <v>600</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608</v>
      </c>
      <c r="B250">
        <v>2007</v>
      </c>
      <c r="C250" t="s">
        <v>600</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608</v>
      </c>
      <c r="B251">
        <v>2006</v>
      </c>
      <c r="C251" t="s">
        <v>600</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608</v>
      </c>
      <c r="B252">
        <v>2005</v>
      </c>
      <c r="C252" t="s">
        <v>600</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608</v>
      </c>
      <c r="B253">
        <v>2004</v>
      </c>
      <c r="C253" t="s">
        <v>600</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608</v>
      </c>
      <c r="B254">
        <v>2003</v>
      </c>
      <c r="C254" t="s">
        <v>600</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608</v>
      </c>
      <c r="B255">
        <v>2002</v>
      </c>
      <c r="C255" t="s">
        <v>600</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608</v>
      </c>
      <c r="B256">
        <v>2001</v>
      </c>
      <c r="C256" t="s">
        <v>600</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608</v>
      </c>
      <c r="B257">
        <v>2000</v>
      </c>
      <c r="C257" t="s">
        <v>600</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609</v>
      </c>
      <c r="B258">
        <v>2015</v>
      </c>
      <c r="C258" t="s">
        <v>592</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609</v>
      </c>
      <c r="B259">
        <v>2014</v>
      </c>
      <c r="C259" t="s">
        <v>592</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609</v>
      </c>
      <c r="B260">
        <v>2013</v>
      </c>
      <c r="C260" t="s">
        <v>592</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609</v>
      </c>
      <c r="B261">
        <v>2012</v>
      </c>
      <c r="C261" t="s">
        <v>592</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609</v>
      </c>
      <c r="B262">
        <v>2011</v>
      </c>
      <c r="C262" t="s">
        <v>592</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609</v>
      </c>
      <c r="B263">
        <v>2010</v>
      </c>
      <c r="C263" t="s">
        <v>592</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609</v>
      </c>
      <c r="B264">
        <v>2009</v>
      </c>
      <c r="C264" t="s">
        <v>592</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609</v>
      </c>
      <c r="B265">
        <v>2008</v>
      </c>
      <c r="C265" t="s">
        <v>592</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609</v>
      </c>
      <c r="B266">
        <v>2007</v>
      </c>
      <c r="C266" t="s">
        <v>592</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609</v>
      </c>
      <c r="B267">
        <v>2006</v>
      </c>
      <c r="C267" t="s">
        <v>592</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609</v>
      </c>
      <c r="B268">
        <v>2005</v>
      </c>
      <c r="C268" t="s">
        <v>592</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609</v>
      </c>
      <c r="B269">
        <v>2004</v>
      </c>
      <c r="C269" t="s">
        <v>592</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609</v>
      </c>
      <c r="B270">
        <v>2003</v>
      </c>
      <c r="C270" t="s">
        <v>592</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609</v>
      </c>
      <c r="B271">
        <v>2002</v>
      </c>
      <c r="C271" t="s">
        <v>592</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609</v>
      </c>
      <c r="B272">
        <v>2001</v>
      </c>
      <c r="C272" t="s">
        <v>592</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609</v>
      </c>
      <c r="B273">
        <v>2000</v>
      </c>
      <c r="C273" t="s">
        <v>592</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610</v>
      </c>
      <c r="B274">
        <v>2015</v>
      </c>
      <c r="C274" t="s">
        <v>592</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610</v>
      </c>
      <c r="B275">
        <v>2014</v>
      </c>
      <c r="C275" t="s">
        <v>592</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610</v>
      </c>
      <c r="B276">
        <v>2013</v>
      </c>
      <c r="C276" t="s">
        <v>592</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610</v>
      </c>
      <c r="B277">
        <v>2012</v>
      </c>
      <c r="C277" t="s">
        <v>592</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610</v>
      </c>
      <c r="B278">
        <v>2011</v>
      </c>
      <c r="C278" t="s">
        <v>592</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610</v>
      </c>
      <c r="B279">
        <v>2010</v>
      </c>
      <c r="C279" t="s">
        <v>592</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610</v>
      </c>
      <c r="B280">
        <v>2009</v>
      </c>
      <c r="C280" t="s">
        <v>592</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610</v>
      </c>
      <c r="B281">
        <v>2008</v>
      </c>
      <c r="C281" t="s">
        <v>592</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610</v>
      </c>
      <c r="B282">
        <v>2007</v>
      </c>
      <c r="C282" t="s">
        <v>592</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610</v>
      </c>
      <c r="B283">
        <v>2006</v>
      </c>
      <c r="C283" t="s">
        <v>592</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610</v>
      </c>
      <c r="B284">
        <v>2005</v>
      </c>
      <c r="C284" t="s">
        <v>592</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610</v>
      </c>
      <c r="B285">
        <v>2004</v>
      </c>
      <c r="C285" t="s">
        <v>592</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610</v>
      </c>
      <c r="B286">
        <v>2003</v>
      </c>
      <c r="C286" t="s">
        <v>592</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610</v>
      </c>
      <c r="B287">
        <v>2002</v>
      </c>
      <c r="C287" t="s">
        <v>592</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610</v>
      </c>
      <c r="B288">
        <v>2001</v>
      </c>
      <c r="C288" t="s">
        <v>592</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610</v>
      </c>
      <c r="B289">
        <v>2000</v>
      </c>
      <c r="C289" t="s">
        <v>592</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611</v>
      </c>
      <c r="B290">
        <v>2015</v>
      </c>
      <c r="C290" t="s">
        <v>592</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611</v>
      </c>
      <c r="B291">
        <v>2014</v>
      </c>
      <c r="C291" t="s">
        <v>592</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611</v>
      </c>
      <c r="B292">
        <v>2013</v>
      </c>
      <c r="C292" t="s">
        <v>592</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611</v>
      </c>
      <c r="B293">
        <v>2012</v>
      </c>
      <c r="C293" t="s">
        <v>592</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611</v>
      </c>
      <c r="B294">
        <v>2011</v>
      </c>
      <c r="C294" t="s">
        <v>592</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611</v>
      </c>
      <c r="B295">
        <v>2010</v>
      </c>
      <c r="C295" t="s">
        <v>592</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611</v>
      </c>
      <c r="B296">
        <v>2009</v>
      </c>
      <c r="C296" t="s">
        <v>592</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611</v>
      </c>
      <c r="B297">
        <v>2008</v>
      </c>
      <c r="C297" t="s">
        <v>592</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611</v>
      </c>
      <c r="B298">
        <v>2007</v>
      </c>
      <c r="C298" t="s">
        <v>592</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611</v>
      </c>
      <c r="B299">
        <v>2006</v>
      </c>
      <c r="C299" t="s">
        <v>592</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611</v>
      </c>
      <c r="B300">
        <v>2005</v>
      </c>
      <c r="C300" t="s">
        <v>592</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611</v>
      </c>
      <c r="B301">
        <v>2004</v>
      </c>
      <c r="C301" t="s">
        <v>592</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611</v>
      </c>
      <c r="B302">
        <v>2003</v>
      </c>
      <c r="C302" t="s">
        <v>592</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611</v>
      </c>
      <c r="B303">
        <v>2002</v>
      </c>
      <c r="C303" t="s">
        <v>592</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611</v>
      </c>
      <c r="B304">
        <v>2001</v>
      </c>
      <c r="C304" t="s">
        <v>592</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611</v>
      </c>
      <c r="B305">
        <v>2000</v>
      </c>
      <c r="C305" t="s">
        <v>592</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612</v>
      </c>
      <c r="B306">
        <v>2015</v>
      </c>
      <c r="C306" t="s">
        <v>592</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612</v>
      </c>
      <c r="B307">
        <v>2014</v>
      </c>
      <c r="C307" t="s">
        <v>592</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612</v>
      </c>
      <c r="B308">
        <v>2013</v>
      </c>
      <c r="C308" t="s">
        <v>592</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612</v>
      </c>
      <c r="B309">
        <v>2012</v>
      </c>
      <c r="C309" t="s">
        <v>592</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612</v>
      </c>
      <c r="B310">
        <v>2011</v>
      </c>
      <c r="C310" t="s">
        <v>592</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612</v>
      </c>
      <c r="B311">
        <v>2010</v>
      </c>
      <c r="C311" t="s">
        <v>592</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612</v>
      </c>
      <c r="B312">
        <v>2009</v>
      </c>
      <c r="C312" t="s">
        <v>592</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612</v>
      </c>
      <c r="B313">
        <v>2008</v>
      </c>
      <c r="C313" t="s">
        <v>592</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612</v>
      </c>
      <c r="B314">
        <v>2007</v>
      </c>
      <c r="C314" t="s">
        <v>592</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612</v>
      </c>
      <c r="B315">
        <v>2006</v>
      </c>
      <c r="C315" t="s">
        <v>592</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612</v>
      </c>
      <c r="B316">
        <v>2005</v>
      </c>
      <c r="C316" t="s">
        <v>592</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612</v>
      </c>
      <c r="B317">
        <v>2004</v>
      </c>
      <c r="C317" t="s">
        <v>592</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612</v>
      </c>
      <c r="B318">
        <v>2003</v>
      </c>
      <c r="C318" t="s">
        <v>592</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612</v>
      </c>
      <c r="B319">
        <v>2002</v>
      </c>
      <c r="C319" t="s">
        <v>592</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612</v>
      </c>
      <c r="B320">
        <v>2001</v>
      </c>
      <c r="C320" t="s">
        <v>592</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612</v>
      </c>
      <c r="B321">
        <v>2000</v>
      </c>
      <c r="C321" t="s">
        <v>592</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613</v>
      </c>
      <c r="B322">
        <v>2015</v>
      </c>
      <c r="C322" t="s">
        <v>592</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613</v>
      </c>
      <c r="B323">
        <v>2014</v>
      </c>
      <c r="C323" t="s">
        <v>592</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613</v>
      </c>
      <c r="B324">
        <v>2013</v>
      </c>
      <c r="C324" t="s">
        <v>592</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613</v>
      </c>
      <c r="B325">
        <v>2012</v>
      </c>
      <c r="C325" t="s">
        <v>592</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613</v>
      </c>
      <c r="B326">
        <v>2011</v>
      </c>
      <c r="C326" t="s">
        <v>592</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613</v>
      </c>
      <c r="B327">
        <v>2010</v>
      </c>
      <c r="C327" t="s">
        <v>592</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613</v>
      </c>
      <c r="B328">
        <v>2009</v>
      </c>
      <c r="C328" t="s">
        <v>592</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613</v>
      </c>
      <c r="B329">
        <v>2008</v>
      </c>
      <c r="C329" t="s">
        <v>592</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613</v>
      </c>
      <c r="B330">
        <v>2007</v>
      </c>
      <c r="C330" t="s">
        <v>592</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613</v>
      </c>
      <c r="B331">
        <v>2006</v>
      </c>
      <c r="C331" t="s">
        <v>592</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613</v>
      </c>
      <c r="B332">
        <v>2005</v>
      </c>
      <c r="C332" t="s">
        <v>592</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613</v>
      </c>
      <c r="B333">
        <v>2004</v>
      </c>
      <c r="C333" t="s">
        <v>592</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613</v>
      </c>
      <c r="B334">
        <v>2003</v>
      </c>
      <c r="C334" t="s">
        <v>592</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613</v>
      </c>
      <c r="B335">
        <v>2002</v>
      </c>
      <c r="C335" t="s">
        <v>592</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613</v>
      </c>
      <c r="B336">
        <v>2001</v>
      </c>
      <c r="C336" t="s">
        <v>592</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613</v>
      </c>
      <c r="B337">
        <v>2000</v>
      </c>
      <c r="C337" t="s">
        <v>592</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614</v>
      </c>
      <c r="B338">
        <v>2015</v>
      </c>
      <c r="C338" t="s">
        <v>592</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614</v>
      </c>
      <c r="B339">
        <v>2014</v>
      </c>
      <c r="C339" t="s">
        <v>592</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614</v>
      </c>
      <c r="B340">
        <v>2013</v>
      </c>
      <c r="C340" t="s">
        <v>592</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614</v>
      </c>
      <c r="B341">
        <v>2012</v>
      </c>
      <c r="C341" t="s">
        <v>592</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614</v>
      </c>
      <c r="B342">
        <v>2011</v>
      </c>
      <c r="C342" t="s">
        <v>592</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614</v>
      </c>
      <c r="B343">
        <v>2010</v>
      </c>
      <c r="C343" t="s">
        <v>592</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614</v>
      </c>
      <c r="B344">
        <v>2009</v>
      </c>
      <c r="C344" t="s">
        <v>592</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614</v>
      </c>
      <c r="B345">
        <v>2008</v>
      </c>
      <c r="C345" t="s">
        <v>592</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614</v>
      </c>
      <c r="B346">
        <v>2007</v>
      </c>
      <c r="C346" t="s">
        <v>592</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614</v>
      </c>
      <c r="B347">
        <v>2006</v>
      </c>
      <c r="C347" t="s">
        <v>592</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614</v>
      </c>
      <c r="B348">
        <v>2005</v>
      </c>
      <c r="C348" t="s">
        <v>592</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614</v>
      </c>
      <c r="B349">
        <v>2004</v>
      </c>
      <c r="C349" t="s">
        <v>592</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614</v>
      </c>
      <c r="B350">
        <v>2003</v>
      </c>
      <c r="C350" t="s">
        <v>592</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614</v>
      </c>
      <c r="B351">
        <v>2002</v>
      </c>
      <c r="C351" t="s">
        <v>592</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614</v>
      </c>
      <c r="B352">
        <v>2001</v>
      </c>
      <c r="C352" t="s">
        <v>592</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614</v>
      </c>
      <c r="B353">
        <v>2000</v>
      </c>
      <c r="C353" t="s">
        <v>592</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615</v>
      </c>
      <c r="B354">
        <v>2015</v>
      </c>
      <c r="C354" t="s">
        <v>592</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615</v>
      </c>
      <c r="B355">
        <v>2014</v>
      </c>
      <c r="C355" t="s">
        <v>592</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615</v>
      </c>
      <c r="B356">
        <v>2013</v>
      </c>
      <c r="C356" t="s">
        <v>592</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615</v>
      </c>
      <c r="B357">
        <v>2012</v>
      </c>
      <c r="C357" t="s">
        <v>592</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615</v>
      </c>
      <c r="B358">
        <v>2011</v>
      </c>
      <c r="C358" t="s">
        <v>592</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615</v>
      </c>
      <c r="B359">
        <v>2010</v>
      </c>
      <c r="C359" t="s">
        <v>592</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615</v>
      </c>
      <c r="B360">
        <v>2009</v>
      </c>
      <c r="C360" t="s">
        <v>592</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615</v>
      </c>
      <c r="B361">
        <v>2008</v>
      </c>
      <c r="C361" t="s">
        <v>592</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615</v>
      </c>
      <c r="B362">
        <v>2007</v>
      </c>
      <c r="C362" t="s">
        <v>592</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615</v>
      </c>
      <c r="B363">
        <v>2006</v>
      </c>
      <c r="C363" t="s">
        <v>592</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615</v>
      </c>
      <c r="B364">
        <v>2005</v>
      </c>
      <c r="C364" t="s">
        <v>592</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615</v>
      </c>
      <c r="B365">
        <v>2004</v>
      </c>
      <c r="C365" t="s">
        <v>592</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615</v>
      </c>
      <c r="B366">
        <v>2003</v>
      </c>
      <c r="C366" t="s">
        <v>592</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615</v>
      </c>
      <c r="B367">
        <v>2002</v>
      </c>
      <c r="C367" t="s">
        <v>592</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615</v>
      </c>
      <c r="B368">
        <v>2001</v>
      </c>
      <c r="C368" t="s">
        <v>592</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615</v>
      </c>
      <c r="B369">
        <v>2000</v>
      </c>
      <c r="C369" t="s">
        <v>592</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616</v>
      </c>
      <c r="B370">
        <v>2015</v>
      </c>
      <c r="C370" t="s">
        <v>592</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616</v>
      </c>
      <c r="B371">
        <v>2014</v>
      </c>
      <c r="C371" t="s">
        <v>592</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616</v>
      </c>
      <c r="B372">
        <v>2013</v>
      </c>
      <c r="C372" t="s">
        <v>592</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616</v>
      </c>
      <c r="B373">
        <v>2012</v>
      </c>
      <c r="C373" t="s">
        <v>592</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616</v>
      </c>
      <c r="B374">
        <v>2011</v>
      </c>
      <c r="C374" t="s">
        <v>592</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616</v>
      </c>
      <c r="B375">
        <v>2010</v>
      </c>
      <c r="C375" t="s">
        <v>592</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616</v>
      </c>
      <c r="B376">
        <v>2009</v>
      </c>
      <c r="C376" t="s">
        <v>592</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616</v>
      </c>
      <c r="B377">
        <v>2008</v>
      </c>
      <c r="C377" t="s">
        <v>592</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616</v>
      </c>
      <c r="B378">
        <v>2007</v>
      </c>
      <c r="C378" t="s">
        <v>592</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616</v>
      </c>
      <c r="B379">
        <v>2006</v>
      </c>
      <c r="C379" t="s">
        <v>592</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616</v>
      </c>
      <c r="B380">
        <v>2005</v>
      </c>
      <c r="C380" t="s">
        <v>592</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616</v>
      </c>
      <c r="B381">
        <v>2004</v>
      </c>
      <c r="C381" t="s">
        <v>592</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616</v>
      </c>
      <c r="B382">
        <v>2003</v>
      </c>
      <c r="C382" t="s">
        <v>592</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616</v>
      </c>
      <c r="B383">
        <v>2002</v>
      </c>
      <c r="C383" t="s">
        <v>592</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616</v>
      </c>
      <c r="B384">
        <v>2001</v>
      </c>
      <c r="C384" t="s">
        <v>592</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616</v>
      </c>
      <c r="B385">
        <v>2000</v>
      </c>
      <c r="C385" t="s">
        <v>592</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617</v>
      </c>
      <c r="B386">
        <v>2015</v>
      </c>
      <c r="C386" t="s">
        <v>600</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617</v>
      </c>
      <c r="B387">
        <v>2014</v>
      </c>
      <c r="C387" t="s">
        <v>600</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617</v>
      </c>
      <c r="B388">
        <v>2013</v>
      </c>
      <c r="C388" t="s">
        <v>600</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617</v>
      </c>
      <c r="B389">
        <v>2012</v>
      </c>
      <c r="C389" t="s">
        <v>600</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617</v>
      </c>
      <c r="B390">
        <v>2011</v>
      </c>
      <c r="C390" t="s">
        <v>600</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617</v>
      </c>
      <c r="B391">
        <v>2010</v>
      </c>
      <c r="C391" t="s">
        <v>600</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617</v>
      </c>
      <c r="B392">
        <v>2009</v>
      </c>
      <c r="C392" t="s">
        <v>600</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617</v>
      </c>
      <c r="B393">
        <v>2008</v>
      </c>
      <c r="C393" t="s">
        <v>600</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617</v>
      </c>
      <c r="B394">
        <v>2007</v>
      </c>
      <c r="C394" t="s">
        <v>600</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617</v>
      </c>
      <c r="B395">
        <v>2006</v>
      </c>
      <c r="C395" t="s">
        <v>600</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617</v>
      </c>
      <c r="B396">
        <v>2005</v>
      </c>
      <c r="C396" t="s">
        <v>600</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617</v>
      </c>
      <c r="B397">
        <v>2004</v>
      </c>
      <c r="C397" t="s">
        <v>600</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617</v>
      </c>
      <c r="B398">
        <v>2003</v>
      </c>
      <c r="C398" t="s">
        <v>600</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617</v>
      </c>
      <c r="B399">
        <v>2002</v>
      </c>
      <c r="C399" t="s">
        <v>600</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617</v>
      </c>
      <c r="B400">
        <v>2001</v>
      </c>
      <c r="C400" t="s">
        <v>600</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617</v>
      </c>
      <c r="B401">
        <v>2000</v>
      </c>
      <c r="C401" t="s">
        <v>600</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618</v>
      </c>
      <c r="B402">
        <v>2015</v>
      </c>
      <c r="C402" t="s">
        <v>592</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618</v>
      </c>
      <c r="B403">
        <v>2014</v>
      </c>
      <c r="C403" t="s">
        <v>592</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618</v>
      </c>
      <c r="B404">
        <v>2013</v>
      </c>
      <c r="C404" t="s">
        <v>592</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618</v>
      </c>
      <c r="B405">
        <v>2012</v>
      </c>
      <c r="C405" t="s">
        <v>592</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618</v>
      </c>
      <c r="B406">
        <v>2011</v>
      </c>
      <c r="C406" t="s">
        <v>592</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618</v>
      </c>
      <c r="B407">
        <v>2010</v>
      </c>
      <c r="C407" t="s">
        <v>592</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618</v>
      </c>
      <c r="B408">
        <v>2009</v>
      </c>
      <c r="C408" t="s">
        <v>592</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618</v>
      </c>
      <c r="B409">
        <v>2008</v>
      </c>
      <c r="C409" t="s">
        <v>592</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618</v>
      </c>
      <c r="B410">
        <v>2007</v>
      </c>
      <c r="C410" t="s">
        <v>592</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618</v>
      </c>
      <c r="B411">
        <v>2006</v>
      </c>
      <c r="C411" t="s">
        <v>592</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618</v>
      </c>
      <c r="B412">
        <v>2005</v>
      </c>
      <c r="C412" t="s">
        <v>592</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618</v>
      </c>
      <c r="B413">
        <v>2004</v>
      </c>
      <c r="C413" t="s">
        <v>592</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618</v>
      </c>
      <c r="B414">
        <v>2003</v>
      </c>
      <c r="C414" t="s">
        <v>592</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618</v>
      </c>
      <c r="B415">
        <v>2002</v>
      </c>
      <c r="C415" t="s">
        <v>592</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618</v>
      </c>
      <c r="B416">
        <v>2001</v>
      </c>
      <c r="C416" t="s">
        <v>592</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618</v>
      </c>
      <c r="B417">
        <v>2000</v>
      </c>
      <c r="C417" t="s">
        <v>592</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619</v>
      </c>
      <c r="B418">
        <v>2015</v>
      </c>
      <c r="C418" t="s">
        <v>592</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619</v>
      </c>
      <c r="B419">
        <v>2014</v>
      </c>
      <c r="C419" t="s">
        <v>592</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619</v>
      </c>
      <c r="B420">
        <v>2013</v>
      </c>
      <c r="C420" t="s">
        <v>592</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619</v>
      </c>
      <c r="B421">
        <v>2012</v>
      </c>
      <c r="C421" t="s">
        <v>592</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619</v>
      </c>
      <c r="B422">
        <v>2011</v>
      </c>
      <c r="C422" t="s">
        <v>592</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619</v>
      </c>
      <c r="B423">
        <v>2010</v>
      </c>
      <c r="C423" t="s">
        <v>592</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619</v>
      </c>
      <c r="B424">
        <v>2009</v>
      </c>
      <c r="C424" t="s">
        <v>592</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619</v>
      </c>
      <c r="B425">
        <v>2008</v>
      </c>
      <c r="C425" t="s">
        <v>592</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619</v>
      </c>
      <c r="B426">
        <v>2007</v>
      </c>
      <c r="C426" t="s">
        <v>592</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619</v>
      </c>
      <c r="B427">
        <v>2006</v>
      </c>
      <c r="C427" t="s">
        <v>592</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619</v>
      </c>
      <c r="B428">
        <v>2005</v>
      </c>
      <c r="C428" t="s">
        <v>592</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619</v>
      </c>
      <c r="B429">
        <v>2004</v>
      </c>
      <c r="C429" t="s">
        <v>592</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619</v>
      </c>
      <c r="B430">
        <v>2003</v>
      </c>
      <c r="C430" t="s">
        <v>592</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619</v>
      </c>
      <c r="B431">
        <v>2002</v>
      </c>
      <c r="C431" t="s">
        <v>592</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619</v>
      </c>
      <c r="B432">
        <v>2001</v>
      </c>
      <c r="C432" t="s">
        <v>592</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619</v>
      </c>
      <c r="B433">
        <v>2000</v>
      </c>
      <c r="C433" t="s">
        <v>592</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620</v>
      </c>
      <c r="B434">
        <v>2015</v>
      </c>
      <c r="C434" t="s">
        <v>592</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620</v>
      </c>
      <c r="B435">
        <v>2014</v>
      </c>
      <c r="C435" t="s">
        <v>592</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620</v>
      </c>
      <c r="B436">
        <v>2013</v>
      </c>
      <c r="C436" t="s">
        <v>592</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620</v>
      </c>
      <c r="B437">
        <v>2012</v>
      </c>
      <c r="C437" t="s">
        <v>592</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620</v>
      </c>
      <c r="B438">
        <v>2011</v>
      </c>
      <c r="C438" t="s">
        <v>592</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620</v>
      </c>
      <c r="B439">
        <v>2010</v>
      </c>
      <c r="C439" t="s">
        <v>592</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620</v>
      </c>
      <c r="B440">
        <v>2009</v>
      </c>
      <c r="C440" t="s">
        <v>592</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620</v>
      </c>
      <c r="B441">
        <v>2008</v>
      </c>
      <c r="C441" t="s">
        <v>592</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620</v>
      </c>
      <c r="B442">
        <v>2007</v>
      </c>
      <c r="C442" t="s">
        <v>592</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620</v>
      </c>
      <c r="B443">
        <v>2006</v>
      </c>
      <c r="C443" t="s">
        <v>592</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620</v>
      </c>
      <c r="B444">
        <v>2005</v>
      </c>
      <c r="C444" t="s">
        <v>592</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620</v>
      </c>
      <c r="B445">
        <v>2004</v>
      </c>
      <c r="C445" t="s">
        <v>592</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620</v>
      </c>
      <c r="B446">
        <v>2003</v>
      </c>
      <c r="C446" t="s">
        <v>592</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620</v>
      </c>
      <c r="B447">
        <v>2002</v>
      </c>
      <c r="C447" t="s">
        <v>592</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620</v>
      </c>
      <c r="B448">
        <v>2001</v>
      </c>
      <c r="C448" t="s">
        <v>592</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620</v>
      </c>
      <c r="B449">
        <v>2000</v>
      </c>
      <c r="C449" t="s">
        <v>592</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621</v>
      </c>
      <c r="B450">
        <v>2015</v>
      </c>
      <c r="C450" t="s">
        <v>592</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621</v>
      </c>
      <c r="B451">
        <v>2014</v>
      </c>
      <c r="C451" t="s">
        <v>592</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621</v>
      </c>
      <c r="B452">
        <v>2013</v>
      </c>
      <c r="C452" t="s">
        <v>592</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621</v>
      </c>
      <c r="B453">
        <v>2012</v>
      </c>
      <c r="C453" t="s">
        <v>592</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621</v>
      </c>
      <c r="B454">
        <v>2011</v>
      </c>
      <c r="C454" t="s">
        <v>592</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621</v>
      </c>
      <c r="B455">
        <v>2010</v>
      </c>
      <c r="C455" t="s">
        <v>592</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621</v>
      </c>
      <c r="B456">
        <v>2009</v>
      </c>
      <c r="C456" t="s">
        <v>592</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621</v>
      </c>
      <c r="B457">
        <v>2008</v>
      </c>
      <c r="C457" t="s">
        <v>592</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621</v>
      </c>
      <c r="B458">
        <v>2007</v>
      </c>
      <c r="C458" t="s">
        <v>592</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621</v>
      </c>
      <c r="B459">
        <v>2006</v>
      </c>
      <c r="C459" t="s">
        <v>592</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621</v>
      </c>
      <c r="B460">
        <v>2005</v>
      </c>
      <c r="C460" t="s">
        <v>592</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621</v>
      </c>
      <c r="B461">
        <v>2004</v>
      </c>
      <c r="C461" t="s">
        <v>592</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621</v>
      </c>
      <c r="B462">
        <v>2003</v>
      </c>
      <c r="C462" t="s">
        <v>592</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621</v>
      </c>
      <c r="B463">
        <v>2002</v>
      </c>
      <c r="C463" t="s">
        <v>592</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621</v>
      </c>
      <c r="B464">
        <v>2001</v>
      </c>
      <c r="C464" t="s">
        <v>592</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621</v>
      </c>
      <c r="B465">
        <v>2000</v>
      </c>
      <c r="C465" t="s">
        <v>592</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622</v>
      </c>
      <c r="B466">
        <v>2015</v>
      </c>
      <c r="C466" t="s">
        <v>592</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622</v>
      </c>
      <c r="B467">
        <v>2014</v>
      </c>
      <c r="C467" t="s">
        <v>592</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622</v>
      </c>
      <c r="B468">
        <v>2013</v>
      </c>
      <c r="C468" t="s">
        <v>592</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622</v>
      </c>
      <c r="B469">
        <v>2012</v>
      </c>
      <c r="C469" t="s">
        <v>592</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622</v>
      </c>
      <c r="B470">
        <v>2011</v>
      </c>
      <c r="C470" t="s">
        <v>592</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622</v>
      </c>
      <c r="B471">
        <v>2010</v>
      </c>
      <c r="C471" t="s">
        <v>592</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622</v>
      </c>
      <c r="B472">
        <v>2009</v>
      </c>
      <c r="C472" t="s">
        <v>592</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622</v>
      </c>
      <c r="B473">
        <v>2008</v>
      </c>
      <c r="C473" t="s">
        <v>592</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622</v>
      </c>
      <c r="B474">
        <v>2007</v>
      </c>
      <c r="C474" t="s">
        <v>592</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622</v>
      </c>
      <c r="B475">
        <v>2006</v>
      </c>
      <c r="C475" t="s">
        <v>592</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622</v>
      </c>
      <c r="B476">
        <v>2005</v>
      </c>
      <c r="C476" t="s">
        <v>592</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622</v>
      </c>
      <c r="B477">
        <v>2004</v>
      </c>
      <c r="C477" t="s">
        <v>592</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622</v>
      </c>
      <c r="B478">
        <v>2003</v>
      </c>
      <c r="C478" t="s">
        <v>592</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622</v>
      </c>
      <c r="B479">
        <v>2002</v>
      </c>
      <c r="C479" t="s">
        <v>592</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622</v>
      </c>
      <c r="B480">
        <v>2001</v>
      </c>
      <c r="C480" t="s">
        <v>592</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622</v>
      </c>
      <c r="B481">
        <v>2000</v>
      </c>
      <c r="C481" t="s">
        <v>592</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623</v>
      </c>
      <c r="B482">
        <v>2015</v>
      </c>
      <c r="C482" t="s">
        <v>592</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623</v>
      </c>
      <c r="B483">
        <v>2014</v>
      </c>
      <c r="C483" t="s">
        <v>592</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623</v>
      </c>
      <c r="B484">
        <v>2013</v>
      </c>
      <c r="C484" t="s">
        <v>592</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623</v>
      </c>
      <c r="B485">
        <v>2012</v>
      </c>
      <c r="C485" t="s">
        <v>592</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623</v>
      </c>
      <c r="B486">
        <v>2011</v>
      </c>
      <c r="C486" t="s">
        <v>592</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623</v>
      </c>
      <c r="B487">
        <v>2010</v>
      </c>
      <c r="C487" t="s">
        <v>592</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623</v>
      </c>
      <c r="B488">
        <v>2009</v>
      </c>
      <c r="C488" t="s">
        <v>592</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623</v>
      </c>
      <c r="B489">
        <v>2008</v>
      </c>
      <c r="C489" t="s">
        <v>592</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623</v>
      </c>
      <c r="B490">
        <v>2007</v>
      </c>
      <c r="C490" t="s">
        <v>592</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623</v>
      </c>
      <c r="B491">
        <v>2006</v>
      </c>
      <c r="C491" t="s">
        <v>592</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623</v>
      </c>
      <c r="B492">
        <v>2005</v>
      </c>
      <c r="C492" t="s">
        <v>592</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623</v>
      </c>
      <c r="B493">
        <v>2004</v>
      </c>
      <c r="C493" t="s">
        <v>592</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623</v>
      </c>
      <c r="B494">
        <v>2003</v>
      </c>
      <c r="C494" t="s">
        <v>592</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623</v>
      </c>
      <c r="B495">
        <v>2002</v>
      </c>
      <c r="C495" t="s">
        <v>592</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623</v>
      </c>
      <c r="B496">
        <v>2001</v>
      </c>
      <c r="C496" t="s">
        <v>592</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623</v>
      </c>
      <c r="B497">
        <v>2000</v>
      </c>
      <c r="C497" t="s">
        <v>592</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624</v>
      </c>
      <c r="B498">
        <v>2015</v>
      </c>
      <c r="C498" t="s">
        <v>592</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624</v>
      </c>
      <c r="B499">
        <v>2014</v>
      </c>
      <c r="C499" t="s">
        <v>592</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624</v>
      </c>
      <c r="B500">
        <v>2013</v>
      </c>
      <c r="C500" t="s">
        <v>592</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624</v>
      </c>
      <c r="B501">
        <v>2012</v>
      </c>
      <c r="C501" t="s">
        <v>592</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624</v>
      </c>
      <c r="B502">
        <v>2011</v>
      </c>
      <c r="C502" t="s">
        <v>592</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624</v>
      </c>
      <c r="B503">
        <v>2010</v>
      </c>
      <c r="C503" t="s">
        <v>592</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624</v>
      </c>
      <c r="B504">
        <v>2009</v>
      </c>
      <c r="C504" t="s">
        <v>592</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624</v>
      </c>
      <c r="B505">
        <v>2008</v>
      </c>
      <c r="C505" t="s">
        <v>592</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624</v>
      </c>
      <c r="B506">
        <v>2007</v>
      </c>
      <c r="C506" t="s">
        <v>592</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624</v>
      </c>
      <c r="B507">
        <v>2006</v>
      </c>
      <c r="C507" t="s">
        <v>592</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624</v>
      </c>
      <c r="B508">
        <v>2005</v>
      </c>
      <c r="C508" t="s">
        <v>592</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624</v>
      </c>
      <c r="B509">
        <v>2004</v>
      </c>
      <c r="C509" t="s">
        <v>592</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624</v>
      </c>
      <c r="B510">
        <v>2003</v>
      </c>
      <c r="C510" t="s">
        <v>592</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624</v>
      </c>
      <c r="B511">
        <v>2002</v>
      </c>
      <c r="C511" t="s">
        <v>592</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624</v>
      </c>
      <c r="B512">
        <v>2001</v>
      </c>
      <c r="C512" t="s">
        <v>592</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624</v>
      </c>
      <c r="B513">
        <v>2000</v>
      </c>
      <c r="C513" t="s">
        <v>592</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625</v>
      </c>
      <c r="B514">
        <v>2015</v>
      </c>
      <c r="C514" t="s">
        <v>592</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625</v>
      </c>
      <c r="B515">
        <v>2014</v>
      </c>
      <c r="C515" t="s">
        <v>592</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625</v>
      </c>
      <c r="B516">
        <v>2013</v>
      </c>
      <c r="C516" t="s">
        <v>592</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625</v>
      </c>
      <c r="B517">
        <v>2012</v>
      </c>
      <c r="C517" t="s">
        <v>592</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625</v>
      </c>
      <c r="B518">
        <v>2011</v>
      </c>
      <c r="C518" t="s">
        <v>592</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625</v>
      </c>
      <c r="B519">
        <v>2010</v>
      </c>
      <c r="C519" t="s">
        <v>592</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625</v>
      </c>
      <c r="B520">
        <v>2009</v>
      </c>
      <c r="C520" t="s">
        <v>592</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625</v>
      </c>
      <c r="B521">
        <v>2008</v>
      </c>
      <c r="C521" t="s">
        <v>592</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625</v>
      </c>
      <c r="B522">
        <v>2007</v>
      </c>
      <c r="C522" t="s">
        <v>592</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625</v>
      </c>
      <c r="B523">
        <v>2006</v>
      </c>
      <c r="C523" t="s">
        <v>592</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625</v>
      </c>
      <c r="B524">
        <v>2005</v>
      </c>
      <c r="C524" t="s">
        <v>592</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625</v>
      </c>
      <c r="B525">
        <v>2004</v>
      </c>
      <c r="C525" t="s">
        <v>592</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625</v>
      </c>
      <c r="B526">
        <v>2003</v>
      </c>
      <c r="C526" t="s">
        <v>592</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625</v>
      </c>
      <c r="B527">
        <v>2002</v>
      </c>
      <c r="C527" t="s">
        <v>592</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625</v>
      </c>
      <c r="B528">
        <v>2001</v>
      </c>
      <c r="C528" t="s">
        <v>592</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625</v>
      </c>
      <c r="B529">
        <v>2000</v>
      </c>
      <c r="C529" t="s">
        <v>592</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626</v>
      </c>
      <c r="B530">
        <v>2015</v>
      </c>
      <c r="C530" t="s">
        <v>592</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626</v>
      </c>
      <c r="B531">
        <v>2014</v>
      </c>
      <c r="C531" t="s">
        <v>592</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626</v>
      </c>
      <c r="B532">
        <v>2013</v>
      </c>
      <c r="C532" t="s">
        <v>592</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626</v>
      </c>
      <c r="B533">
        <v>2012</v>
      </c>
      <c r="C533" t="s">
        <v>592</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626</v>
      </c>
      <c r="B534">
        <v>2011</v>
      </c>
      <c r="C534" t="s">
        <v>592</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626</v>
      </c>
      <c r="B535">
        <v>2010</v>
      </c>
      <c r="C535" t="s">
        <v>592</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626</v>
      </c>
      <c r="B536">
        <v>2009</v>
      </c>
      <c r="C536" t="s">
        <v>592</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626</v>
      </c>
      <c r="B537">
        <v>2008</v>
      </c>
      <c r="C537" t="s">
        <v>592</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626</v>
      </c>
      <c r="B538">
        <v>2007</v>
      </c>
      <c r="C538" t="s">
        <v>592</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626</v>
      </c>
      <c r="B539">
        <v>2006</v>
      </c>
      <c r="C539" t="s">
        <v>592</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626</v>
      </c>
      <c r="B540">
        <v>2005</v>
      </c>
      <c r="C540" t="s">
        <v>592</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626</v>
      </c>
      <c r="B541">
        <v>2004</v>
      </c>
      <c r="C541" t="s">
        <v>592</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626</v>
      </c>
      <c r="B542">
        <v>2003</v>
      </c>
      <c r="C542" t="s">
        <v>592</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626</v>
      </c>
      <c r="B543">
        <v>2002</v>
      </c>
      <c r="C543" t="s">
        <v>592</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626</v>
      </c>
      <c r="B544">
        <v>2001</v>
      </c>
      <c r="C544" t="s">
        <v>592</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626</v>
      </c>
      <c r="B545">
        <v>2000</v>
      </c>
      <c r="C545" t="s">
        <v>592</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627</v>
      </c>
      <c r="B546">
        <v>2015</v>
      </c>
      <c r="C546" t="s">
        <v>592</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627</v>
      </c>
      <c r="B547">
        <v>2014</v>
      </c>
      <c r="C547" t="s">
        <v>592</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627</v>
      </c>
      <c r="B548">
        <v>2013</v>
      </c>
      <c r="C548" t="s">
        <v>592</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627</v>
      </c>
      <c r="B549">
        <v>2012</v>
      </c>
      <c r="C549" t="s">
        <v>592</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627</v>
      </c>
      <c r="B550">
        <v>2011</v>
      </c>
      <c r="C550" t="s">
        <v>592</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627</v>
      </c>
      <c r="B551">
        <v>2010</v>
      </c>
      <c r="C551" t="s">
        <v>592</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627</v>
      </c>
      <c r="B552">
        <v>2009</v>
      </c>
      <c r="C552" t="s">
        <v>592</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627</v>
      </c>
      <c r="B553">
        <v>2008</v>
      </c>
      <c r="C553" t="s">
        <v>592</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627</v>
      </c>
      <c r="B554">
        <v>2007</v>
      </c>
      <c r="C554" t="s">
        <v>592</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627</v>
      </c>
      <c r="B555">
        <v>2006</v>
      </c>
      <c r="C555" t="s">
        <v>592</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627</v>
      </c>
      <c r="B556">
        <v>2005</v>
      </c>
      <c r="C556" t="s">
        <v>592</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627</v>
      </c>
      <c r="B557">
        <v>2004</v>
      </c>
      <c r="C557" t="s">
        <v>592</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627</v>
      </c>
      <c r="B558">
        <v>2003</v>
      </c>
      <c r="C558" t="s">
        <v>592</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627</v>
      </c>
      <c r="B559">
        <v>2002</v>
      </c>
      <c r="C559" t="s">
        <v>592</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627</v>
      </c>
      <c r="B560">
        <v>2001</v>
      </c>
      <c r="C560" t="s">
        <v>592</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627</v>
      </c>
      <c r="B561">
        <v>2000</v>
      </c>
      <c r="C561" t="s">
        <v>592</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628</v>
      </c>
      <c r="B562">
        <v>2015</v>
      </c>
      <c r="C562" t="s">
        <v>592</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628</v>
      </c>
      <c r="B563">
        <v>2014</v>
      </c>
      <c r="C563" t="s">
        <v>592</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628</v>
      </c>
      <c r="B564">
        <v>2013</v>
      </c>
      <c r="C564" t="s">
        <v>592</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628</v>
      </c>
      <c r="B565">
        <v>2012</v>
      </c>
      <c r="C565" t="s">
        <v>592</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628</v>
      </c>
      <c r="B566">
        <v>2011</v>
      </c>
      <c r="C566" t="s">
        <v>592</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628</v>
      </c>
      <c r="B567">
        <v>2010</v>
      </c>
      <c r="C567" t="s">
        <v>592</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628</v>
      </c>
      <c r="B568">
        <v>2009</v>
      </c>
      <c r="C568" t="s">
        <v>592</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628</v>
      </c>
      <c r="B569">
        <v>2008</v>
      </c>
      <c r="C569" t="s">
        <v>592</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628</v>
      </c>
      <c r="B570">
        <v>2007</v>
      </c>
      <c r="C570" t="s">
        <v>592</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628</v>
      </c>
      <c r="B571">
        <v>2006</v>
      </c>
      <c r="C571" t="s">
        <v>592</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628</v>
      </c>
      <c r="B572">
        <v>2005</v>
      </c>
      <c r="C572" t="s">
        <v>592</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628</v>
      </c>
      <c r="B573">
        <v>2004</v>
      </c>
      <c r="C573" t="s">
        <v>592</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628</v>
      </c>
      <c r="B574">
        <v>2003</v>
      </c>
      <c r="C574" t="s">
        <v>592</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628</v>
      </c>
      <c r="B575">
        <v>2002</v>
      </c>
      <c r="C575" t="s">
        <v>592</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628</v>
      </c>
      <c r="B576">
        <v>2001</v>
      </c>
      <c r="C576" t="s">
        <v>592</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628</v>
      </c>
      <c r="B577">
        <v>2000</v>
      </c>
      <c r="C577" t="s">
        <v>592</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629</v>
      </c>
      <c r="B578">
        <v>2015</v>
      </c>
      <c r="C578" t="s">
        <v>592</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629</v>
      </c>
      <c r="B579">
        <v>2014</v>
      </c>
      <c r="C579" t="s">
        <v>592</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629</v>
      </c>
      <c r="B580">
        <v>2013</v>
      </c>
      <c r="C580" t="s">
        <v>592</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629</v>
      </c>
      <c r="B581">
        <v>2012</v>
      </c>
      <c r="C581" t="s">
        <v>592</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629</v>
      </c>
      <c r="B582">
        <v>2011</v>
      </c>
      <c r="C582" t="s">
        <v>592</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629</v>
      </c>
      <c r="B583">
        <v>2010</v>
      </c>
      <c r="C583" t="s">
        <v>592</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629</v>
      </c>
      <c r="B584">
        <v>2009</v>
      </c>
      <c r="C584" t="s">
        <v>592</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629</v>
      </c>
      <c r="B585">
        <v>2008</v>
      </c>
      <c r="C585" t="s">
        <v>592</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629</v>
      </c>
      <c r="B586">
        <v>2007</v>
      </c>
      <c r="C586" t="s">
        <v>592</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629</v>
      </c>
      <c r="B587">
        <v>2006</v>
      </c>
      <c r="C587" t="s">
        <v>592</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629</v>
      </c>
      <c r="B588">
        <v>2005</v>
      </c>
      <c r="C588" t="s">
        <v>592</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629</v>
      </c>
      <c r="B589">
        <v>2004</v>
      </c>
      <c r="C589" t="s">
        <v>592</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629</v>
      </c>
      <c r="B590">
        <v>2003</v>
      </c>
      <c r="C590" t="s">
        <v>592</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629</v>
      </c>
      <c r="B591">
        <v>2002</v>
      </c>
      <c r="C591" t="s">
        <v>592</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629</v>
      </c>
      <c r="B592">
        <v>2001</v>
      </c>
      <c r="C592" t="s">
        <v>592</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629</v>
      </c>
      <c r="B593">
        <v>2000</v>
      </c>
      <c r="C593" t="s">
        <v>592</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630</v>
      </c>
      <c r="B594">
        <v>2015</v>
      </c>
      <c r="C594" t="s">
        <v>592</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630</v>
      </c>
      <c r="B595">
        <v>2014</v>
      </c>
      <c r="C595" t="s">
        <v>592</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630</v>
      </c>
      <c r="B596">
        <v>2013</v>
      </c>
      <c r="C596" t="s">
        <v>592</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630</v>
      </c>
      <c r="B597">
        <v>2012</v>
      </c>
      <c r="C597" t="s">
        <v>592</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630</v>
      </c>
      <c r="B598">
        <v>2011</v>
      </c>
      <c r="C598" t="s">
        <v>592</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630</v>
      </c>
      <c r="B599">
        <v>2010</v>
      </c>
      <c r="C599" t="s">
        <v>592</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630</v>
      </c>
      <c r="B600">
        <v>2009</v>
      </c>
      <c r="C600" t="s">
        <v>592</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630</v>
      </c>
      <c r="B601">
        <v>2008</v>
      </c>
      <c r="C601" t="s">
        <v>592</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630</v>
      </c>
      <c r="B602">
        <v>2007</v>
      </c>
      <c r="C602" t="s">
        <v>592</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630</v>
      </c>
      <c r="B603">
        <v>2006</v>
      </c>
      <c r="C603" t="s">
        <v>592</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630</v>
      </c>
      <c r="B604">
        <v>2005</v>
      </c>
      <c r="C604" t="s">
        <v>592</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630</v>
      </c>
      <c r="B605">
        <v>2004</v>
      </c>
      <c r="C605" t="s">
        <v>592</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630</v>
      </c>
      <c r="B606">
        <v>2003</v>
      </c>
      <c r="C606" t="s">
        <v>592</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630</v>
      </c>
      <c r="B607">
        <v>2002</v>
      </c>
      <c r="C607" t="s">
        <v>592</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630</v>
      </c>
      <c r="B608">
        <v>2001</v>
      </c>
      <c r="C608" t="s">
        <v>592</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630</v>
      </c>
      <c r="B609">
        <v>2000</v>
      </c>
      <c r="C609" t="s">
        <v>592</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631</v>
      </c>
      <c r="B610">
        <v>2015</v>
      </c>
      <c r="C610" t="s">
        <v>592</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631</v>
      </c>
      <c r="B611">
        <v>2014</v>
      </c>
      <c r="C611" t="s">
        <v>592</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631</v>
      </c>
      <c r="B612">
        <v>2013</v>
      </c>
      <c r="C612" t="s">
        <v>592</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631</v>
      </c>
      <c r="B613">
        <v>2012</v>
      </c>
      <c r="C613" t="s">
        <v>592</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631</v>
      </c>
      <c r="B614">
        <v>2011</v>
      </c>
      <c r="C614" t="s">
        <v>592</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631</v>
      </c>
      <c r="B615">
        <v>2010</v>
      </c>
      <c r="C615" t="s">
        <v>592</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631</v>
      </c>
      <c r="B616">
        <v>2009</v>
      </c>
      <c r="C616" t="s">
        <v>592</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631</v>
      </c>
      <c r="B617">
        <v>2008</v>
      </c>
      <c r="C617" t="s">
        <v>592</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631</v>
      </c>
      <c r="B618">
        <v>2007</v>
      </c>
      <c r="C618" t="s">
        <v>592</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631</v>
      </c>
      <c r="B619">
        <v>2006</v>
      </c>
      <c r="C619" t="s">
        <v>592</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631</v>
      </c>
      <c r="B620">
        <v>2005</v>
      </c>
      <c r="C620" t="s">
        <v>592</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631</v>
      </c>
      <c r="B621">
        <v>2004</v>
      </c>
      <c r="C621" t="s">
        <v>592</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631</v>
      </c>
      <c r="B622">
        <v>2003</v>
      </c>
      <c r="C622" t="s">
        <v>592</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631</v>
      </c>
      <c r="B623">
        <v>2002</v>
      </c>
      <c r="C623" t="s">
        <v>592</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631</v>
      </c>
      <c r="B624">
        <v>2001</v>
      </c>
      <c r="C624" t="s">
        <v>592</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631</v>
      </c>
      <c r="B625">
        <v>2000</v>
      </c>
      <c r="C625" t="s">
        <v>592</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632</v>
      </c>
      <c r="B626">
        <v>2013</v>
      </c>
      <c r="C626" t="s">
        <v>592</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633</v>
      </c>
      <c r="B627">
        <v>2015</v>
      </c>
      <c r="C627" t="s">
        <v>592</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633</v>
      </c>
      <c r="B628">
        <v>2014</v>
      </c>
      <c r="C628" t="s">
        <v>592</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633</v>
      </c>
      <c r="B629">
        <v>2013</v>
      </c>
      <c r="C629" t="s">
        <v>592</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633</v>
      </c>
      <c r="B630">
        <v>2012</v>
      </c>
      <c r="C630" t="s">
        <v>592</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633</v>
      </c>
      <c r="B631">
        <v>2011</v>
      </c>
      <c r="C631" t="s">
        <v>592</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633</v>
      </c>
      <c r="B632">
        <v>2010</v>
      </c>
      <c r="C632" t="s">
        <v>592</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633</v>
      </c>
      <c r="B633">
        <v>2009</v>
      </c>
      <c r="C633" t="s">
        <v>592</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633</v>
      </c>
      <c r="B634">
        <v>2008</v>
      </c>
      <c r="C634" t="s">
        <v>592</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633</v>
      </c>
      <c r="B635">
        <v>2007</v>
      </c>
      <c r="C635" t="s">
        <v>592</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633</v>
      </c>
      <c r="B636">
        <v>2006</v>
      </c>
      <c r="C636" t="s">
        <v>592</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633</v>
      </c>
      <c r="B637">
        <v>2005</v>
      </c>
      <c r="C637" t="s">
        <v>592</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633</v>
      </c>
      <c r="B638">
        <v>2004</v>
      </c>
      <c r="C638" t="s">
        <v>592</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633</v>
      </c>
      <c r="B639">
        <v>2003</v>
      </c>
      <c r="C639" t="s">
        <v>592</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633</v>
      </c>
      <c r="B640">
        <v>2002</v>
      </c>
      <c r="C640" t="s">
        <v>592</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633</v>
      </c>
      <c r="B641">
        <v>2001</v>
      </c>
      <c r="C641" t="s">
        <v>592</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633</v>
      </c>
      <c r="B642">
        <v>2000</v>
      </c>
      <c r="C642" t="s">
        <v>592</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634</v>
      </c>
      <c r="B643">
        <v>2015</v>
      </c>
      <c r="C643" t="s">
        <v>600</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634</v>
      </c>
      <c r="B644">
        <v>2014</v>
      </c>
      <c r="C644" t="s">
        <v>600</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634</v>
      </c>
      <c r="B645">
        <v>2013</v>
      </c>
      <c r="C645" t="s">
        <v>600</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634</v>
      </c>
      <c r="B646">
        <v>2012</v>
      </c>
      <c r="C646" t="s">
        <v>600</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634</v>
      </c>
      <c r="B647">
        <v>2011</v>
      </c>
      <c r="C647" t="s">
        <v>600</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634</v>
      </c>
      <c r="B648">
        <v>2010</v>
      </c>
      <c r="C648" t="s">
        <v>600</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634</v>
      </c>
      <c r="B649">
        <v>2009</v>
      </c>
      <c r="C649" t="s">
        <v>600</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634</v>
      </c>
      <c r="B650">
        <v>2008</v>
      </c>
      <c r="C650" t="s">
        <v>600</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634</v>
      </c>
      <c r="B651">
        <v>2007</v>
      </c>
      <c r="C651" t="s">
        <v>600</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634</v>
      </c>
      <c r="B652">
        <v>2006</v>
      </c>
      <c r="C652" t="s">
        <v>600</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634</v>
      </c>
      <c r="B653">
        <v>2005</v>
      </c>
      <c r="C653" t="s">
        <v>600</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634</v>
      </c>
      <c r="B654">
        <v>2004</v>
      </c>
      <c r="C654" t="s">
        <v>600</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634</v>
      </c>
      <c r="B655">
        <v>2003</v>
      </c>
      <c r="C655" t="s">
        <v>600</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634</v>
      </c>
      <c r="B656">
        <v>2002</v>
      </c>
      <c r="C656" t="s">
        <v>600</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634</v>
      </c>
      <c r="B657">
        <v>2001</v>
      </c>
      <c r="C657" t="s">
        <v>600</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634</v>
      </c>
      <c r="B658">
        <v>2000</v>
      </c>
      <c r="C658" t="s">
        <v>600</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635</v>
      </c>
      <c r="B659">
        <v>2015</v>
      </c>
      <c r="C659" t="s">
        <v>592</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635</v>
      </c>
      <c r="B660">
        <v>2014</v>
      </c>
      <c r="C660" t="s">
        <v>592</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635</v>
      </c>
      <c r="B661">
        <v>2013</v>
      </c>
      <c r="C661" t="s">
        <v>592</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635</v>
      </c>
      <c r="B662">
        <v>2012</v>
      </c>
      <c r="C662" t="s">
        <v>592</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635</v>
      </c>
      <c r="B663">
        <v>2011</v>
      </c>
      <c r="C663" t="s">
        <v>592</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635</v>
      </c>
      <c r="B664">
        <v>2010</v>
      </c>
      <c r="C664" t="s">
        <v>592</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635</v>
      </c>
      <c r="B665">
        <v>2009</v>
      </c>
      <c r="C665" t="s">
        <v>592</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635</v>
      </c>
      <c r="B666">
        <v>2008</v>
      </c>
      <c r="C666" t="s">
        <v>592</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635</v>
      </c>
      <c r="B667">
        <v>2007</v>
      </c>
      <c r="C667" t="s">
        <v>592</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635</v>
      </c>
      <c r="B668">
        <v>2006</v>
      </c>
      <c r="C668" t="s">
        <v>592</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635</v>
      </c>
      <c r="B669">
        <v>2005</v>
      </c>
      <c r="C669" t="s">
        <v>592</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635</v>
      </c>
      <c r="B670">
        <v>2004</v>
      </c>
      <c r="C670" t="s">
        <v>592</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635</v>
      </c>
      <c r="B671">
        <v>2003</v>
      </c>
      <c r="C671" t="s">
        <v>592</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635</v>
      </c>
      <c r="B672">
        <v>2002</v>
      </c>
      <c r="C672" t="s">
        <v>592</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635</v>
      </c>
      <c r="B673">
        <v>2001</v>
      </c>
      <c r="C673" t="s">
        <v>592</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635</v>
      </c>
      <c r="B674">
        <v>2000</v>
      </c>
      <c r="C674" t="s">
        <v>592</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636</v>
      </c>
      <c r="B675">
        <v>2015</v>
      </c>
      <c r="C675" t="s">
        <v>600</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636</v>
      </c>
      <c r="B676">
        <v>2014</v>
      </c>
      <c r="C676" t="s">
        <v>600</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636</v>
      </c>
      <c r="B677">
        <v>2013</v>
      </c>
      <c r="C677" t="s">
        <v>600</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636</v>
      </c>
      <c r="B678">
        <v>2012</v>
      </c>
      <c r="C678" t="s">
        <v>600</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636</v>
      </c>
      <c r="B679">
        <v>2011</v>
      </c>
      <c r="C679" t="s">
        <v>600</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636</v>
      </c>
      <c r="B680">
        <v>2010</v>
      </c>
      <c r="C680" t="s">
        <v>600</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636</v>
      </c>
      <c r="B681">
        <v>2009</v>
      </c>
      <c r="C681" t="s">
        <v>600</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636</v>
      </c>
      <c r="B682">
        <v>2008</v>
      </c>
      <c r="C682" t="s">
        <v>600</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636</v>
      </c>
      <c r="B683">
        <v>2007</v>
      </c>
      <c r="C683" t="s">
        <v>600</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636</v>
      </c>
      <c r="B684">
        <v>2006</v>
      </c>
      <c r="C684" t="s">
        <v>600</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636</v>
      </c>
      <c r="B685">
        <v>2005</v>
      </c>
      <c r="C685" t="s">
        <v>600</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636</v>
      </c>
      <c r="B686">
        <v>2004</v>
      </c>
      <c r="C686" t="s">
        <v>600</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636</v>
      </c>
      <c r="B687">
        <v>2003</v>
      </c>
      <c r="C687" t="s">
        <v>600</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636</v>
      </c>
      <c r="B688">
        <v>2002</v>
      </c>
      <c r="C688" t="s">
        <v>600</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636</v>
      </c>
      <c r="B689">
        <v>2001</v>
      </c>
      <c r="C689" t="s">
        <v>600</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636</v>
      </c>
      <c r="B690">
        <v>2000</v>
      </c>
      <c r="C690" t="s">
        <v>600</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637</v>
      </c>
      <c r="B691">
        <v>2015</v>
      </c>
      <c r="C691" t="s">
        <v>600</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637</v>
      </c>
      <c r="B692">
        <v>2014</v>
      </c>
      <c r="C692" t="s">
        <v>600</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637</v>
      </c>
      <c r="B693">
        <v>2013</v>
      </c>
      <c r="C693" t="s">
        <v>600</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637</v>
      </c>
      <c r="B694">
        <v>2012</v>
      </c>
      <c r="C694" t="s">
        <v>600</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637</v>
      </c>
      <c r="B695">
        <v>2011</v>
      </c>
      <c r="C695" t="s">
        <v>600</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637</v>
      </c>
      <c r="B696">
        <v>2010</v>
      </c>
      <c r="C696" t="s">
        <v>600</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637</v>
      </c>
      <c r="B697">
        <v>2009</v>
      </c>
      <c r="C697" t="s">
        <v>600</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637</v>
      </c>
      <c r="B698">
        <v>2008</v>
      </c>
      <c r="C698" t="s">
        <v>600</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637</v>
      </c>
      <c r="B699">
        <v>2007</v>
      </c>
      <c r="C699" t="s">
        <v>600</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637</v>
      </c>
      <c r="B700">
        <v>2006</v>
      </c>
      <c r="C700" t="s">
        <v>600</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637</v>
      </c>
      <c r="B701">
        <v>2005</v>
      </c>
      <c r="C701" t="s">
        <v>600</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637</v>
      </c>
      <c r="B702">
        <v>2004</v>
      </c>
      <c r="C702" t="s">
        <v>600</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637</v>
      </c>
      <c r="B703">
        <v>2003</v>
      </c>
      <c r="C703" t="s">
        <v>600</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637</v>
      </c>
      <c r="B704">
        <v>2002</v>
      </c>
      <c r="C704" t="s">
        <v>600</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637</v>
      </c>
      <c r="B705">
        <v>2001</v>
      </c>
      <c r="C705" t="s">
        <v>600</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637</v>
      </c>
      <c r="B706">
        <v>2000</v>
      </c>
      <c r="C706" t="s">
        <v>600</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638</v>
      </c>
      <c r="B707">
        <v>2015</v>
      </c>
      <c r="C707" t="s">
        <v>592</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638</v>
      </c>
      <c r="B708">
        <v>2014</v>
      </c>
      <c r="C708" t="s">
        <v>592</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638</v>
      </c>
      <c r="B709">
        <v>2013</v>
      </c>
      <c r="C709" t="s">
        <v>592</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638</v>
      </c>
      <c r="B710">
        <v>2012</v>
      </c>
      <c r="C710" t="s">
        <v>592</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638</v>
      </c>
      <c r="B711">
        <v>2011</v>
      </c>
      <c r="C711" t="s">
        <v>592</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638</v>
      </c>
      <c r="B712">
        <v>2010</v>
      </c>
      <c r="C712" t="s">
        <v>592</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638</v>
      </c>
      <c r="B713">
        <v>2009</v>
      </c>
      <c r="C713" t="s">
        <v>592</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638</v>
      </c>
      <c r="B714">
        <v>2008</v>
      </c>
      <c r="C714" t="s">
        <v>592</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638</v>
      </c>
      <c r="B715">
        <v>2007</v>
      </c>
      <c r="C715" t="s">
        <v>592</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638</v>
      </c>
      <c r="B716">
        <v>2006</v>
      </c>
      <c r="C716" t="s">
        <v>592</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638</v>
      </c>
      <c r="B717">
        <v>2005</v>
      </c>
      <c r="C717" t="s">
        <v>592</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638</v>
      </c>
      <c r="B718">
        <v>2004</v>
      </c>
      <c r="C718" t="s">
        <v>592</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638</v>
      </c>
      <c r="B719">
        <v>2003</v>
      </c>
      <c r="C719" t="s">
        <v>592</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638</v>
      </c>
      <c r="B720">
        <v>2002</v>
      </c>
      <c r="C720" t="s">
        <v>592</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638</v>
      </c>
      <c r="B721">
        <v>2001</v>
      </c>
      <c r="C721" t="s">
        <v>592</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638</v>
      </c>
      <c r="B722">
        <v>2000</v>
      </c>
      <c r="C722" t="s">
        <v>592</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639</v>
      </c>
      <c r="B723">
        <v>2015</v>
      </c>
      <c r="C723" t="s">
        <v>592</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639</v>
      </c>
      <c r="B724">
        <v>2014</v>
      </c>
      <c r="C724" t="s">
        <v>592</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639</v>
      </c>
      <c r="B725">
        <v>2013</v>
      </c>
      <c r="C725" t="s">
        <v>592</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639</v>
      </c>
      <c r="B726">
        <v>2012</v>
      </c>
      <c r="C726" t="s">
        <v>592</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639</v>
      </c>
      <c r="B727">
        <v>2011</v>
      </c>
      <c r="C727" t="s">
        <v>592</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639</v>
      </c>
      <c r="B728">
        <v>2010</v>
      </c>
      <c r="C728" t="s">
        <v>592</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639</v>
      </c>
      <c r="B729">
        <v>2009</v>
      </c>
      <c r="C729" t="s">
        <v>592</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639</v>
      </c>
      <c r="B730">
        <v>2008</v>
      </c>
      <c r="C730" t="s">
        <v>592</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639</v>
      </c>
      <c r="B731">
        <v>2007</v>
      </c>
      <c r="C731" t="s">
        <v>592</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639</v>
      </c>
      <c r="B732">
        <v>2006</v>
      </c>
      <c r="C732" t="s">
        <v>592</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639</v>
      </c>
      <c r="B733">
        <v>2005</v>
      </c>
      <c r="C733" t="s">
        <v>592</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639</v>
      </c>
      <c r="B734">
        <v>2004</v>
      </c>
      <c r="C734" t="s">
        <v>592</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639</v>
      </c>
      <c r="B735">
        <v>2003</v>
      </c>
      <c r="C735" t="s">
        <v>592</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639</v>
      </c>
      <c r="B736">
        <v>2002</v>
      </c>
      <c r="C736" t="s">
        <v>592</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639</v>
      </c>
      <c r="B737">
        <v>2001</v>
      </c>
      <c r="C737" t="s">
        <v>592</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639</v>
      </c>
      <c r="B738">
        <v>2000</v>
      </c>
      <c r="C738" t="s">
        <v>592</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640</v>
      </c>
      <c r="B739">
        <v>2015</v>
      </c>
      <c r="C739" t="s">
        <v>600</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640</v>
      </c>
      <c r="B740">
        <v>2014</v>
      </c>
      <c r="C740" t="s">
        <v>600</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640</v>
      </c>
      <c r="B741">
        <v>2013</v>
      </c>
      <c r="C741" t="s">
        <v>600</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640</v>
      </c>
      <c r="B742">
        <v>2012</v>
      </c>
      <c r="C742" t="s">
        <v>600</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640</v>
      </c>
      <c r="B743">
        <v>2011</v>
      </c>
      <c r="C743" t="s">
        <v>600</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640</v>
      </c>
      <c r="B744">
        <v>2010</v>
      </c>
      <c r="C744" t="s">
        <v>600</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640</v>
      </c>
      <c r="B745">
        <v>2009</v>
      </c>
      <c r="C745" t="s">
        <v>600</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640</v>
      </c>
      <c r="B746">
        <v>2008</v>
      </c>
      <c r="C746" t="s">
        <v>600</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640</v>
      </c>
      <c r="B747">
        <v>2007</v>
      </c>
      <c r="C747" t="s">
        <v>600</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640</v>
      </c>
      <c r="B748">
        <v>2006</v>
      </c>
      <c r="C748" t="s">
        <v>600</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640</v>
      </c>
      <c r="B749">
        <v>2005</v>
      </c>
      <c r="C749" t="s">
        <v>600</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640</v>
      </c>
      <c r="B750">
        <v>2004</v>
      </c>
      <c r="C750" t="s">
        <v>600</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640</v>
      </c>
      <c r="B751">
        <v>2003</v>
      </c>
      <c r="C751" t="s">
        <v>600</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640</v>
      </c>
      <c r="B752">
        <v>2002</v>
      </c>
      <c r="C752" t="s">
        <v>600</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640</v>
      </c>
      <c r="B753">
        <v>2001</v>
      </c>
      <c r="C753" t="s">
        <v>600</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640</v>
      </c>
      <c r="B754">
        <v>2000</v>
      </c>
      <c r="C754" t="s">
        <v>600</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641</v>
      </c>
      <c r="B755">
        <v>2015</v>
      </c>
      <c r="C755" t="s">
        <v>592</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641</v>
      </c>
      <c r="B756">
        <v>2014</v>
      </c>
      <c r="C756" t="s">
        <v>592</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641</v>
      </c>
      <c r="B757">
        <v>2013</v>
      </c>
      <c r="C757" t="s">
        <v>592</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641</v>
      </c>
      <c r="B758">
        <v>2012</v>
      </c>
      <c r="C758" t="s">
        <v>592</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641</v>
      </c>
      <c r="B759">
        <v>2011</v>
      </c>
      <c r="C759" t="s">
        <v>592</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641</v>
      </c>
      <c r="B760">
        <v>2010</v>
      </c>
      <c r="C760" t="s">
        <v>592</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641</v>
      </c>
      <c r="B761">
        <v>2009</v>
      </c>
      <c r="C761" t="s">
        <v>592</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641</v>
      </c>
      <c r="B762">
        <v>2008</v>
      </c>
      <c r="C762" t="s">
        <v>592</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641</v>
      </c>
      <c r="B763">
        <v>2007</v>
      </c>
      <c r="C763" t="s">
        <v>592</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641</v>
      </c>
      <c r="B764">
        <v>2006</v>
      </c>
      <c r="C764" t="s">
        <v>592</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641</v>
      </c>
      <c r="B765">
        <v>2005</v>
      </c>
      <c r="C765" t="s">
        <v>592</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641</v>
      </c>
      <c r="B766">
        <v>2004</v>
      </c>
      <c r="C766" t="s">
        <v>592</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641</v>
      </c>
      <c r="B767">
        <v>2003</v>
      </c>
      <c r="C767" t="s">
        <v>592</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641</v>
      </c>
      <c r="B768">
        <v>2002</v>
      </c>
      <c r="C768" t="s">
        <v>592</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641</v>
      </c>
      <c r="B769">
        <v>2001</v>
      </c>
      <c r="C769" t="s">
        <v>592</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641</v>
      </c>
      <c r="B770">
        <v>2000</v>
      </c>
      <c r="C770" t="s">
        <v>592</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642</v>
      </c>
      <c r="B771">
        <v>2013</v>
      </c>
      <c r="C771" t="s">
        <v>592</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643</v>
      </c>
      <c r="B772">
        <v>2015</v>
      </c>
      <c r="C772" t="s">
        <v>592</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643</v>
      </c>
      <c r="B773">
        <v>2014</v>
      </c>
      <c r="C773" t="s">
        <v>592</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643</v>
      </c>
      <c r="B774">
        <v>2013</v>
      </c>
      <c r="C774" t="s">
        <v>592</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643</v>
      </c>
      <c r="B775">
        <v>2012</v>
      </c>
      <c r="C775" t="s">
        <v>592</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643</v>
      </c>
      <c r="B776">
        <v>2011</v>
      </c>
      <c r="C776" t="s">
        <v>592</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643</v>
      </c>
      <c r="B777">
        <v>2010</v>
      </c>
      <c r="C777" t="s">
        <v>592</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643</v>
      </c>
      <c r="B778">
        <v>2009</v>
      </c>
      <c r="C778" t="s">
        <v>592</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643</v>
      </c>
      <c r="B779">
        <v>2008</v>
      </c>
      <c r="C779" t="s">
        <v>592</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643</v>
      </c>
      <c r="B780">
        <v>2007</v>
      </c>
      <c r="C780" t="s">
        <v>592</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643</v>
      </c>
      <c r="B781">
        <v>2006</v>
      </c>
      <c r="C781" t="s">
        <v>592</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643</v>
      </c>
      <c r="B782">
        <v>2005</v>
      </c>
      <c r="C782" t="s">
        <v>592</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643</v>
      </c>
      <c r="B783">
        <v>2004</v>
      </c>
      <c r="C783" t="s">
        <v>592</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643</v>
      </c>
      <c r="B784">
        <v>2003</v>
      </c>
      <c r="C784" t="s">
        <v>592</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643</v>
      </c>
      <c r="B785">
        <v>2002</v>
      </c>
      <c r="C785" t="s">
        <v>592</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643</v>
      </c>
      <c r="B786">
        <v>2001</v>
      </c>
      <c r="C786" t="s">
        <v>592</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643</v>
      </c>
      <c r="B787">
        <v>2000</v>
      </c>
      <c r="C787" t="s">
        <v>592</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644</v>
      </c>
      <c r="B788">
        <v>2015</v>
      </c>
      <c r="C788" t="s">
        <v>592</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644</v>
      </c>
      <c r="B789">
        <v>2014</v>
      </c>
      <c r="C789" t="s">
        <v>592</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644</v>
      </c>
      <c r="B790">
        <v>2013</v>
      </c>
      <c r="C790" t="s">
        <v>592</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644</v>
      </c>
      <c r="B791">
        <v>2012</v>
      </c>
      <c r="C791" t="s">
        <v>592</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644</v>
      </c>
      <c r="B792">
        <v>2011</v>
      </c>
      <c r="C792" t="s">
        <v>592</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644</v>
      </c>
      <c r="B793">
        <v>2010</v>
      </c>
      <c r="C793" t="s">
        <v>592</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644</v>
      </c>
      <c r="B794">
        <v>2009</v>
      </c>
      <c r="C794" t="s">
        <v>592</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644</v>
      </c>
      <c r="B795">
        <v>2008</v>
      </c>
      <c r="C795" t="s">
        <v>592</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644</v>
      </c>
      <c r="B796">
        <v>2007</v>
      </c>
      <c r="C796" t="s">
        <v>592</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644</v>
      </c>
      <c r="B797">
        <v>2006</v>
      </c>
      <c r="C797" t="s">
        <v>592</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644</v>
      </c>
      <c r="B798">
        <v>2005</v>
      </c>
      <c r="C798" t="s">
        <v>592</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644</v>
      </c>
      <c r="B799">
        <v>2004</v>
      </c>
      <c r="C799" t="s">
        <v>592</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644</v>
      </c>
      <c r="B800">
        <v>2003</v>
      </c>
      <c r="C800" t="s">
        <v>592</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644</v>
      </c>
      <c r="B801">
        <v>2002</v>
      </c>
      <c r="C801" t="s">
        <v>592</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644</v>
      </c>
      <c r="B802">
        <v>2001</v>
      </c>
      <c r="C802" t="s">
        <v>592</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644</v>
      </c>
      <c r="B803">
        <v>2000</v>
      </c>
      <c r="C803" t="s">
        <v>592</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645</v>
      </c>
      <c r="B804">
        <v>2015</v>
      </c>
      <c r="C804" t="s">
        <v>592</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645</v>
      </c>
      <c r="B805">
        <v>2014</v>
      </c>
      <c r="C805" t="s">
        <v>592</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645</v>
      </c>
      <c r="B806">
        <v>2013</v>
      </c>
      <c r="C806" t="s">
        <v>592</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645</v>
      </c>
      <c r="B807">
        <v>2012</v>
      </c>
      <c r="C807" t="s">
        <v>592</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645</v>
      </c>
      <c r="B808">
        <v>2011</v>
      </c>
      <c r="C808" t="s">
        <v>592</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645</v>
      </c>
      <c r="B809">
        <v>2010</v>
      </c>
      <c r="C809" t="s">
        <v>592</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645</v>
      </c>
      <c r="B810">
        <v>2009</v>
      </c>
      <c r="C810" t="s">
        <v>592</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645</v>
      </c>
      <c r="B811">
        <v>2008</v>
      </c>
      <c r="C811" t="s">
        <v>592</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645</v>
      </c>
      <c r="B812">
        <v>2007</v>
      </c>
      <c r="C812" t="s">
        <v>592</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645</v>
      </c>
      <c r="B813">
        <v>2006</v>
      </c>
      <c r="C813" t="s">
        <v>592</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645</v>
      </c>
      <c r="B814">
        <v>2005</v>
      </c>
      <c r="C814" t="s">
        <v>592</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645</v>
      </c>
      <c r="B815">
        <v>2004</v>
      </c>
      <c r="C815" t="s">
        <v>592</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645</v>
      </c>
      <c r="B816">
        <v>2003</v>
      </c>
      <c r="C816" t="s">
        <v>592</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645</v>
      </c>
      <c r="B817">
        <v>2002</v>
      </c>
      <c r="C817" t="s">
        <v>592</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645</v>
      </c>
      <c r="B818">
        <v>2001</v>
      </c>
      <c r="C818" t="s">
        <v>592</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645</v>
      </c>
      <c r="B819">
        <v>2000</v>
      </c>
      <c r="C819" t="s">
        <v>592</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646</v>
      </c>
      <c r="B820">
        <v>2015</v>
      </c>
      <c r="C820" t="s">
        <v>592</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646</v>
      </c>
      <c r="B821">
        <v>2014</v>
      </c>
      <c r="C821" t="s">
        <v>592</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646</v>
      </c>
      <c r="B822">
        <v>2013</v>
      </c>
      <c r="C822" t="s">
        <v>592</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646</v>
      </c>
      <c r="B823">
        <v>2012</v>
      </c>
      <c r="C823" t="s">
        <v>592</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646</v>
      </c>
      <c r="B824">
        <v>2011</v>
      </c>
      <c r="C824" t="s">
        <v>592</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646</v>
      </c>
      <c r="B825">
        <v>2010</v>
      </c>
      <c r="C825" t="s">
        <v>592</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646</v>
      </c>
      <c r="B826">
        <v>2009</v>
      </c>
      <c r="C826" t="s">
        <v>592</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646</v>
      </c>
      <c r="B827">
        <v>2008</v>
      </c>
      <c r="C827" t="s">
        <v>592</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646</v>
      </c>
      <c r="B828">
        <v>2007</v>
      </c>
      <c r="C828" t="s">
        <v>592</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646</v>
      </c>
      <c r="B829">
        <v>2006</v>
      </c>
      <c r="C829" t="s">
        <v>592</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646</v>
      </c>
      <c r="B830">
        <v>2005</v>
      </c>
      <c r="C830" t="s">
        <v>592</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646</v>
      </c>
      <c r="B831">
        <v>2004</v>
      </c>
      <c r="C831" t="s">
        <v>592</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646</v>
      </c>
      <c r="B832">
        <v>2003</v>
      </c>
      <c r="C832" t="s">
        <v>592</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646</v>
      </c>
      <c r="B833">
        <v>2002</v>
      </c>
      <c r="C833" t="s">
        <v>592</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646</v>
      </c>
      <c r="B834">
        <v>2001</v>
      </c>
      <c r="C834" t="s">
        <v>592</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646</v>
      </c>
      <c r="B835">
        <v>2000</v>
      </c>
      <c r="C835" t="s">
        <v>592</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647</v>
      </c>
      <c r="B836">
        <v>2015</v>
      </c>
      <c r="C836" t="s">
        <v>592</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647</v>
      </c>
      <c r="B837">
        <v>2014</v>
      </c>
      <c r="C837" t="s">
        <v>592</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647</v>
      </c>
      <c r="B838">
        <v>2013</v>
      </c>
      <c r="C838" t="s">
        <v>592</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647</v>
      </c>
      <c r="B839">
        <v>2012</v>
      </c>
      <c r="C839" t="s">
        <v>592</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647</v>
      </c>
      <c r="B840">
        <v>2011</v>
      </c>
      <c r="C840" t="s">
        <v>592</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647</v>
      </c>
      <c r="B841">
        <v>2010</v>
      </c>
      <c r="C841" t="s">
        <v>592</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647</v>
      </c>
      <c r="B842">
        <v>2009</v>
      </c>
      <c r="C842" t="s">
        <v>592</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647</v>
      </c>
      <c r="B843">
        <v>2008</v>
      </c>
      <c r="C843" t="s">
        <v>592</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647</v>
      </c>
      <c r="B844">
        <v>2007</v>
      </c>
      <c r="C844" t="s">
        <v>592</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647</v>
      </c>
      <c r="B845">
        <v>2006</v>
      </c>
      <c r="C845" t="s">
        <v>592</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647</v>
      </c>
      <c r="B846">
        <v>2005</v>
      </c>
      <c r="C846" t="s">
        <v>592</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647</v>
      </c>
      <c r="B847">
        <v>2004</v>
      </c>
      <c r="C847" t="s">
        <v>592</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647</v>
      </c>
      <c r="B848">
        <v>2003</v>
      </c>
      <c r="C848" t="s">
        <v>592</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647</v>
      </c>
      <c r="B849">
        <v>2002</v>
      </c>
      <c r="C849" t="s">
        <v>592</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647</v>
      </c>
      <c r="B850">
        <v>2001</v>
      </c>
      <c r="C850" t="s">
        <v>592</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647</v>
      </c>
      <c r="B851">
        <v>2000</v>
      </c>
      <c r="C851" t="s">
        <v>592</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648</v>
      </c>
      <c r="B852">
        <v>2015</v>
      </c>
      <c r="C852" t="s">
        <v>592</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648</v>
      </c>
      <c r="B853">
        <v>2014</v>
      </c>
      <c r="C853" t="s">
        <v>592</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648</v>
      </c>
      <c r="B854">
        <v>2013</v>
      </c>
      <c r="C854" t="s">
        <v>592</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648</v>
      </c>
      <c r="B855">
        <v>2012</v>
      </c>
      <c r="C855" t="s">
        <v>592</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648</v>
      </c>
      <c r="B856">
        <v>2011</v>
      </c>
      <c r="C856" t="s">
        <v>592</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648</v>
      </c>
      <c r="B857">
        <v>2010</v>
      </c>
      <c r="C857" t="s">
        <v>592</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648</v>
      </c>
      <c r="B858">
        <v>2009</v>
      </c>
      <c r="C858" t="s">
        <v>592</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648</v>
      </c>
      <c r="B859">
        <v>2008</v>
      </c>
      <c r="C859" t="s">
        <v>592</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648</v>
      </c>
      <c r="B860">
        <v>2007</v>
      </c>
      <c r="C860" t="s">
        <v>592</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648</v>
      </c>
      <c r="B861">
        <v>2006</v>
      </c>
      <c r="C861" t="s">
        <v>592</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648</v>
      </c>
      <c r="B862">
        <v>2005</v>
      </c>
      <c r="C862" t="s">
        <v>592</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648</v>
      </c>
      <c r="B863">
        <v>2004</v>
      </c>
      <c r="C863" t="s">
        <v>592</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648</v>
      </c>
      <c r="B864">
        <v>2003</v>
      </c>
      <c r="C864" t="s">
        <v>592</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648</v>
      </c>
      <c r="B865">
        <v>2002</v>
      </c>
      <c r="C865" t="s">
        <v>592</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648</v>
      </c>
      <c r="B866">
        <v>2001</v>
      </c>
      <c r="C866" t="s">
        <v>592</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648</v>
      </c>
      <c r="B867">
        <v>2000</v>
      </c>
      <c r="C867" t="s">
        <v>592</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649</v>
      </c>
      <c r="B868">
        <v>2015</v>
      </c>
      <c r="C868" t="s">
        <v>592</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649</v>
      </c>
      <c r="B869">
        <v>2014</v>
      </c>
      <c r="C869" t="s">
        <v>592</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649</v>
      </c>
      <c r="B870">
        <v>2013</v>
      </c>
      <c r="C870" t="s">
        <v>592</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649</v>
      </c>
      <c r="B871">
        <v>2012</v>
      </c>
      <c r="C871" t="s">
        <v>592</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649</v>
      </c>
      <c r="B872">
        <v>2011</v>
      </c>
      <c r="C872" t="s">
        <v>592</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649</v>
      </c>
      <c r="B873">
        <v>2010</v>
      </c>
      <c r="C873" t="s">
        <v>592</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649</v>
      </c>
      <c r="B874">
        <v>2009</v>
      </c>
      <c r="C874" t="s">
        <v>592</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649</v>
      </c>
      <c r="B875">
        <v>2008</v>
      </c>
      <c r="C875" t="s">
        <v>592</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649</v>
      </c>
      <c r="B876">
        <v>2007</v>
      </c>
      <c r="C876" t="s">
        <v>592</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649</v>
      </c>
      <c r="B877">
        <v>2006</v>
      </c>
      <c r="C877" t="s">
        <v>592</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649</v>
      </c>
      <c r="B878">
        <v>2005</v>
      </c>
      <c r="C878" t="s">
        <v>592</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649</v>
      </c>
      <c r="B879">
        <v>2004</v>
      </c>
      <c r="C879" t="s">
        <v>592</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649</v>
      </c>
      <c r="B880">
        <v>2003</v>
      </c>
      <c r="C880" t="s">
        <v>592</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649</v>
      </c>
      <c r="B881">
        <v>2002</v>
      </c>
      <c r="C881" t="s">
        <v>592</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649</v>
      </c>
      <c r="B882">
        <v>2001</v>
      </c>
      <c r="C882" t="s">
        <v>592</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649</v>
      </c>
      <c r="B883">
        <v>2000</v>
      </c>
      <c r="C883" t="s">
        <v>592</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650</v>
      </c>
      <c r="B884">
        <v>2015</v>
      </c>
      <c r="C884" t="s">
        <v>592</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650</v>
      </c>
      <c r="B885">
        <v>2014</v>
      </c>
      <c r="C885" t="s">
        <v>592</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650</v>
      </c>
      <c r="B886">
        <v>2013</v>
      </c>
      <c r="C886" t="s">
        <v>592</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650</v>
      </c>
      <c r="B887">
        <v>2012</v>
      </c>
      <c r="C887" t="s">
        <v>592</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650</v>
      </c>
      <c r="B888">
        <v>2011</v>
      </c>
      <c r="C888" t="s">
        <v>592</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650</v>
      </c>
      <c r="B889">
        <v>2010</v>
      </c>
      <c r="C889" t="s">
        <v>592</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650</v>
      </c>
      <c r="B890">
        <v>2009</v>
      </c>
      <c r="C890" t="s">
        <v>592</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650</v>
      </c>
      <c r="B891">
        <v>2008</v>
      </c>
      <c r="C891" t="s">
        <v>592</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650</v>
      </c>
      <c r="B892">
        <v>2007</v>
      </c>
      <c r="C892" t="s">
        <v>592</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650</v>
      </c>
      <c r="B893">
        <v>2006</v>
      </c>
      <c r="C893" t="s">
        <v>592</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650</v>
      </c>
      <c r="B894">
        <v>2005</v>
      </c>
      <c r="C894" t="s">
        <v>592</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650</v>
      </c>
      <c r="B895">
        <v>2004</v>
      </c>
      <c r="C895" t="s">
        <v>592</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650</v>
      </c>
      <c r="B896">
        <v>2003</v>
      </c>
      <c r="C896" t="s">
        <v>592</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650</v>
      </c>
      <c r="B897">
        <v>2002</v>
      </c>
      <c r="C897" t="s">
        <v>592</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650</v>
      </c>
      <c r="B898">
        <v>2001</v>
      </c>
      <c r="C898" t="s">
        <v>592</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650</v>
      </c>
      <c r="B899">
        <v>2000</v>
      </c>
      <c r="C899" t="s">
        <v>592</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651</v>
      </c>
      <c r="B900">
        <v>2015</v>
      </c>
      <c r="C900" t="s">
        <v>592</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651</v>
      </c>
      <c r="B901">
        <v>2014</v>
      </c>
      <c r="C901" t="s">
        <v>592</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651</v>
      </c>
      <c r="B902">
        <v>2013</v>
      </c>
      <c r="C902" t="s">
        <v>592</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651</v>
      </c>
      <c r="B903">
        <v>2012</v>
      </c>
      <c r="C903" t="s">
        <v>592</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651</v>
      </c>
      <c r="B904">
        <v>2011</v>
      </c>
      <c r="C904" t="s">
        <v>592</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651</v>
      </c>
      <c r="B905">
        <v>2010</v>
      </c>
      <c r="C905" t="s">
        <v>592</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651</v>
      </c>
      <c r="B906">
        <v>2009</v>
      </c>
      <c r="C906" t="s">
        <v>592</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651</v>
      </c>
      <c r="B907">
        <v>2008</v>
      </c>
      <c r="C907" t="s">
        <v>592</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651</v>
      </c>
      <c r="B908">
        <v>2007</v>
      </c>
      <c r="C908" t="s">
        <v>592</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651</v>
      </c>
      <c r="B909">
        <v>2006</v>
      </c>
      <c r="C909" t="s">
        <v>592</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651</v>
      </c>
      <c r="B910">
        <v>2005</v>
      </c>
      <c r="C910" t="s">
        <v>592</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651</v>
      </c>
      <c r="B911">
        <v>2004</v>
      </c>
      <c r="C911" t="s">
        <v>592</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651</v>
      </c>
      <c r="B912">
        <v>2003</v>
      </c>
      <c r="C912" t="s">
        <v>592</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651</v>
      </c>
      <c r="B913">
        <v>2002</v>
      </c>
      <c r="C913" t="s">
        <v>592</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651</v>
      </c>
      <c r="B914">
        <v>2001</v>
      </c>
      <c r="C914" t="s">
        <v>592</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651</v>
      </c>
      <c r="B915">
        <v>2000</v>
      </c>
      <c r="C915" t="s">
        <v>592</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652</v>
      </c>
      <c r="B916">
        <v>2015</v>
      </c>
      <c r="C916" t="s">
        <v>592</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652</v>
      </c>
      <c r="B917">
        <v>2014</v>
      </c>
      <c r="C917" t="s">
        <v>592</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652</v>
      </c>
      <c r="B918">
        <v>2013</v>
      </c>
      <c r="C918" t="s">
        <v>592</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652</v>
      </c>
      <c r="B919">
        <v>2012</v>
      </c>
      <c r="C919" t="s">
        <v>592</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652</v>
      </c>
      <c r="B920">
        <v>2011</v>
      </c>
      <c r="C920" t="s">
        <v>592</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652</v>
      </c>
      <c r="B921">
        <v>2010</v>
      </c>
      <c r="C921" t="s">
        <v>592</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652</v>
      </c>
      <c r="B922">
        <v>2009</v>
      </c>
      <c r="C922" t="s">
        <v>592</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652</v>
      </c>
      <c r="B923">
        <v>2008</v>
      </c>
      <c r="C923" t="s">
        <v>592</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652</v>
      </c>
      <c r="B924">
        <v>2007</v>
      </c>
      <c r="C924" t="s">
        <v>592</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652</v>
      </c>
      <c r="B925">
        <v>2006</v>
      </c>
      <c r="C925" t="s">
        <v>592</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652</v>
      </c>
      <c r="B926">
        <v>2005</v>
      </c>
      <c r="C926" t="s">
        <v>592</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652</v>
      </c>
      <c r="B927">
        <v>2004</v>
      </c>
      <c r="C927" t="s">
        <v>592</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652</v>
      </c>
      <c r="B928">
        <v>2003</v>
      </c>
      <c r="C928" t="s">
        <v>592</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652</v>
      </c>
      <c r="B929">
        <v>2002</v>
      </c>
      <c r="C929" t="s">
        <v>592</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652</v>
      </c>
      <c r="B930">
        <v>2001</v>
      </c>
      <c r="C930" t="s">
        <v>592</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652</v>
      </c>
      <c r="B931">
        <v>2000</v>
      </c>
      <c r="C931" t="s">
        <v>592</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653</v>
      </c>
      <c r="B932">
        <v>2015</v>
      </c>
      <c r="C932" t="s">
        <v>592</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653</v>
      </c>
      <c r="B933">
        <v>2014</v>
      </c>
      <c r="C933" t="s">
        <v>592</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653</v>
      </c>
      <c r="B934">
        <v>2013</v>
      </c>
      <c r="C934" t="s">
        <v>592</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653</v>
      </c>
      <c r="B935">
        <v>2012</v>
      </c>
      <c r="C935" t="s">
        <v>592</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653</v>
      </c>
      <c r="B936">
        <v>2011</v>
      </c>
      <c r="C936" t="s">
        <v>592</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653</v>
      </c>
      <c r="B937">
        <v>2010</v>
      </c>
      <c r="C937" t="s">
        <v>592</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653</v>
      </c>
      <c r="B938">
        <v>2009</v>
      </c>
      <c r="C938" t="s">
        <v>592</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653</v>
      </c>
      <c r="B939">
        <v>2008</v>
      </c>
      <c r="C939" t="s">
        <v>592</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653</v>
      </c>
      <c r="B940">
        <v>2007</v>
      </c>
      <c r="C940" t="s">
        <v>592</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653</v>
      </c>
      <c r="B941">
        <v>2006</v>
      </c>
      <c r="C941" t="s">
        <v>592</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653</v>
      </c>
      <c r="B942">
        <v>2005</v>
      </c>
      <c r="C942" t="s">
        <v>592</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653</v>
      </c>
      <c r="B943">
        <v>2004</v>
      </c>
      <c r="C943" t="s">
        <v>592</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653</v>
      </c>
      <c r="B944">
        <v>2003</v>
      </c>
      <c r="C944" t="s">
        <v>592</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653</v>
      </c>
      <c r="B945">
        <v>2002</v>
      </c>
      <c r="C945" t="s">
        <v>592</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653</v>
      </c>
      <c r="B946">
        <v>2001</v>
      </c>
      <c r="C946" t="s">
        <v>592</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653</v>
      </c>
      <c r="B947">
        <v>2000</v>
      </c>
      <c r="C947" t="s">
        <v>592</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654</v>
      </c>
      <c r="B948">
        <v>2015</v>
      </c>
      <c r="C948" t="s">
        <v>592</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654</v>
      </c>
      <c r="B949">
        <v>2014</v>
      </c>
      <c r="C949" t="s">
        <v>592</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654</v>
      </c>
      <c r="B950">
        <v>2013</v>
      </c>
      <c r="C950" t="s">
        <v>592</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654</v>
      </c>
      <c r="B951">
        <v>2012</v>
      </c>
      <c r="C951" t="s">
        <v>592</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654</v>
      </c>
      <c r="B952">
        <v>2011</v>
      </c>
      <c r="C952" t="s">
        <v>592</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654</v>
      </c>
      <c r="B953">
        <v>2010</v>
      </c>
      <c r="C953" t="s">
        <v>592</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654</v>
      </c>
      <c r="B954">
        <v>2009</v>
      </c>
      <c r="C954" t="s">
        <v>592</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654</v>
      </c>
      <c r="B955">
        <v>2008</v>
      </c>
      <c r="C955" t="s">
        <v>592</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654</v>
      </c>
      <c r="B956">
        <v>2007</v>
      </c>
      <c r="C956" t="s">
        <v>592</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654</v>
      </c>
      <c r="B957">
        <v>2006</v>
      </c>
      <c r="C957" t="s">
        <v>592</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654</v>
      </c>
      <c r="B958">
        <v>2005</v>
      </c>
      <c r="C958" t="s">
        <v>592</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654</v>
      </c>
      <c r="B959">
        <v>2004</v>
      </c>
      <c r="C959" t="s">
        <v>592</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654</v>
      </c>
      <c r="B960">
        <v>2003</v>
      </c>
      <c r="C960" t="s">
        <v>592</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654</v>
      </c>
      <c r="B961">
        <v>2002</v>
      </c>
      <c r="C961" t="s">
        <v>592</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654</v>
      </c>
      <c r="B962">
        <v>2001</v>
      </c>
      <c r="C962" t="s">
        <v>592</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654</v>
      </c>
      <c r="B963">
        <v>2000</v>
      </c>
      <c r="C963" t="s">
        <v>592</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655</v>
      </c>
      <c r="B964">
        <v>2015</v>
      </c>
      <c r="C964" t="s">
        <v>592</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655</v>
      </c>
      <c r="B965">
        <v>2014</v>
      </c>
      <c r="C965" t="s">
        <v>592</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655</v>
      </c>
      <c r="B966">
        <v>2013</v>
      </c>
      <c r="C966" t="s">
        <v>592</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655</v>
      </c>
      <c r="B967">
        <v>2012</v>
      </c>
      <c r="C967" t="s">
        <v>592</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655</v>
      </c>
      <c r="B968">
        <v>2011</v>
      </c>
      <c r="C968" t="s">
        <v>592</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655</v>
      </c>
      <c r="B969">
        <v>2010</v>
      </c>
      <c r="C969" t="s">
        <v>592</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655</v>
      </c>
      <c r="B970">
        <v>2009</v>
      </c>
      <c r="C970" t="s">
        <v>592</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655</v>
      </c>
      <c r="B971">
        <v>2008</v>
      </c>
      <c r="C971" t="s">
        <v>592</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655</v>
      </c>
      <c r="B972">
        <v>2007</v>
      </c>
      <c r="C972" t="s">
        <v>592</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655</v>
      </c>
      <c r="B973">
        <v>2006</v>
      </c>
      <c r="C973" t="s">
        <v>592</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655</v>
      </c>
      <c r="B974">
        <v>2005</v>
      </c>
      <c r="C974" t="s">
        <v>592</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655</v>
      </c>
      <c r="B975">
        <v>2004</v>
      </c>
      <c r="C975" t="s">
        <v>592</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655</v>
      </c>
      <c r="B976">
        <v>2003</v>
      </c>
      <c r="C976" t="s">
        <v>592</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655</v>
      </c>
      <c r="B977">
        <v>2002</v>
      </c>
      <c r="C977" t="s">
        <v>592</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655</v>
      </c>
      <c r="B978">
        <v>2001</v>
      </c>
      <c r="C978" t="s">
        <v>592</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655</v>
      </c>
      <c r="B979">
        <v>2000</v>
      </c>
      <c r="C979" t="s">
        <v>592</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656</v>
      </c>
      <c r="B980">
        <v>2015</v>
      </c>
      <c r="C980" t="s">
        <v>592</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656</v>
      </c>
      <c r="B981">
        <v>2014</v>
      </c>
      <c r="C981" t="s">
        <v>592</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656</v>
      </c>
      <c r="B982">
        <v>2013</v>
      </c>
      <c r="C982" t="s">
        <v>592</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656</v>
      </c>
      <c r="B983">
        <v>2012</v>
      </c>
      <c r="C983" t="s">
        <v>592</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656</v>
      </c>
      <c r="B984">
        <v>2011</v>
      </c>
      <c r="C984" t="s">
        <v>592</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656</v>
      </c>
      <c r="B985">
        <v>2010</v>
      </c>
      <c r="C985" t="s">
        <v>592</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656</v>
      </c>
      <c r="B986">
        <v>2009</v>
      </c>
      <c r="C986" t="s">
        <v>592</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656</v>
      </c>
      <c r="B987">
        <v>2008</v>
      </c>
      <c r="C987" t="s">
        <v>592</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656</v>
      </c>
      <c r="B988">
        <v>2007</v>
      </c>
      <c r="C988" t="s">
        <v>592</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656</v>
      </c>
      <c r="B989">
        <v>2006</v>
      </c>
      <c r="C989" t="s">
        <v>592</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656</v>
      </c>
      <c r="B990">
        <v>2005</v>
      </c>
      <c r="C990" t="s">
        <v>592</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656</v>
      </c>
      <c r="B991">
        <v>2004</v>
      </c>
      <c r="C991" t="s">
        <v>592</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656</v>
      </c>
      <c r="B992">
        <v>2003</v>
      </c>
      <c r="C992" t="s">
        <v>592</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656</v>
      </c>
      <c r="B993">
        <v>2002</v>
      </c>
      <c r="C993" t="s">
        <v>592</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656</v>
      </c>
      <c r="B994">
        <v>2001</v>
      </c>
      <c r="C994" t="s">
        <v>592</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656</v>
      </c>
      <c r="B995">
        <v>2000</v>
      </c>
      <c r="C995" t="s">
        <v>592</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657</v>
      </c>
      <c r="B996">
        <v>2015</v>
      </c>
      <c r="C996" t="s">
        <v>600</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657</v>
      </c>
      <c r="B997">
        <v>2014</v>
      </c>
      <c r="C997" t="s">
        <v>600</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657</v>
      </c>
      <c r="B998">
        <v>2013</v>
      </c>
      <c r="C998" t="s">
        <v>600</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657</v>
      </c>
      <c r="B999">
        <v>2012</v>
      </c>
      <c r="C999" t="s">
        <v>600</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657</v>
      </c>
      <c r="B1000">
        <v>2011</v>
      </c>
      <c r="C1000" t="s">
        <v>600</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657</v>
      </c>
      <c r="B1001">
        <v>2010</v>
      </c>
      <c r="C1001" t="s">
        <v>600</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657</v>
      </c>
      <c r="B1002">
        <v>2009</v>
      </c>
      <c r="C1002" t="s">
        <v>600</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657</v>
      </c>
      <c r="B1003">
        <v>2008</v>
      </c>
      <c r="C1003" t="s">
        <v>600</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657</v>
      </c>
      <c r="B1004">
        <v>2007</v>
      </c>
      <c r="C1004" t="s">
        <v>600</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657</v>
      </c>
      <c r="B1005">
        <v>2006</v>
      </c>
      <c r="C1005" t="s">
        <v>600</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657</v>
      </c>
      <c r="B1006">
        <v>2005</v>
      </c>
      <c r="C1006" t="s">
        <v>600</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657</v>
      </c>
      <c r="B1007">
        <v>2004</v>
      </c>
      <c r="C1007" t="s">
        <v>600</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657</v>
      </c>
      <c r="B1008">
        <v>2003</v>
      </c>
      <c r="C1008" t="s">
        <v>600</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657</v>
      </c>
      <c r="B1009">
        <v>2002</v>
      </c>
      <c r="C1009" t="s">
        <v>600</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657</v>
      </c>
      <c r="B1010">
        <v>2001</v>
      </c>
      <c r="C1010" t="s">
        <v>600</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657</v>
      </c>
      <c r="B1011">
        <v>2000</v>
      </c>
      <c r="C1011" t="s">
        <v>600</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658</v>
      </c>
      <c r="B1012">
        <v>2015</v>
      </c>
      <c r="C1012" t="s">
        <v>592</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658</v>
      </c>
      <c r="B1013">
        <v>2014</v>
      </c>
      <c r="C1013" t="s">
        <v>592</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658</v>
      </c>
      <c r="B1014">
        <v>2013</v>
      </c>
      <c r="C1014" t="s">
        <v>592</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658</v>
      </c>
      <c r="B1015">
        <v>2012</v>
      </c>
      <c r="C1015" t="s">
        <v>592</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658</v>
      </c>
      <c r="B1016">
        <v>2011</v>
      </c>
      <c r="C1016" t="s">
        <v>592</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658</v>
      </c>
      <c r="B1017">
        <v>2010</v>
      </c>
      <c r="C1017" t="s">
        <v>592</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658</v>
      </c>
      <c r="B1018">
        <v>2009</v>
      </c>
      <c r="C1018" t="s">
        <v>592</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658</v>
      </c>
      <c r="B1019">
        <v>2008</v>
      </c>
      <c r="C1019" t="s">
        <v>592</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658</v>
      </c>
      <c r="B1020">
        <v>2007</v>
      </c>
      <c r="C1020" t="s">
        <v>592</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658</v>
      </c>
      <c r="B1021">
        <v>2006</v>
      </c>
      <c r="C1021" t="s">
        <v>592</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658</v>
      </c>
      <c r="B1022">
        <v>2005</v>
      </c>
      <c r="C1022" t="s">
        <v>592</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658</v>
      </c>
      <c r="B1023">
        <v>2004</v>
      </c>
      <c r="C1023" t="s">
        <v>592</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658</v>
      </c>
      <c r="B1024">
        <v>2003</v>
      </c>
      <c r="C1024" t="s">
        <v>592</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658</v>
      </c>
      <c r="B1025">
        <v>2002</v>
      </c>
      <c r="C1025" t="s">
        <v>592</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658</v>
      </c>
      <c r="B1026">
        <v>2001</v>
      </c>
      <c r="C1026" t="s">
        <v>592</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658</v>
      </c>
      <c r="B1027">
        <v>2000</v>
      </c>
      <c r="C1027" t="s">
        <v>592</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659</v>
      </c>
      <c r="B1028">
        <v>2015</v>
      </c>
      <c r="C1028" t="s">
        <v>592</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659</v>
      </c>
      <c r="B1029">
        <v>2014</v>
      </c>
      <c r="C1029" t="s">
        <v>592</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659</v>
      </c>
      <c r="B1030">
        <v>2013</v>
      </c>
      <c r="C1030" t="s">
        <v>592</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659</v>
      </c>
      <c r="B1031">
        <v>2012</v>
      </c>
      <c r="C1031" t="s">
        <v>592</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659</v>
      </c>
      <c r="B1032">
        <v>2011</v>
      </c>
      <c r="C1032" t="s">
        <v>592</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659</v>
      </c>
      <c r="B1033">
        <v>2010</v>
      </c>
      <c r="C1033" t="s">
        <v>592</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659</v>
      </c>
      <c r="B1034">
        <v>2009</v>
      </c>
      <c r="C1034" t="s">
        <v>592</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659</v>
      </c>
      <c r="B1035">
        <v>2008</v>
      </c>
      <c r="C1035" t="s">
        <v>592</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659</v>
      </c>
      <c r="B1036">
        <v>2007</v>
      </c>
      <c r="C1036" t="s">
        <v>592</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659</v>
      </c>
      <c r="B1037">
        <v>2006</v>
      </c>
      <c r="C1037" t="s">
        <v>592</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659</v>
      </c>
      <c r="B1038">
        <v>2005</v>
      </c>
      <c r="C1038" t="s">
        <v>592</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659</v>
      </c>
      <c r="B1039">
        <v>2004</v>
      </c>
      <c r="C1039" t="s">
        <v>592</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659</v>
      </c>
      <c r="B1040">
        <v>2003</v>
      </c>
      <c r="C1040" t="s">
        <v>592</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659</v>
      </c>
      <c r="B1041">
        <v>2002</v>
      </c>
      <c r="C1041" t="s">
        <v>592</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659</v>
      </c>
      <c r="B1042">
        <v>2001</v>
      </c>
      <c r="C1042" t="s">
        <v>592</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659</v>
      </c>
      <c r="B1043">
        <v>2000</v>
      </c>
      <c r="C1043" t="s">
        <v>592</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660</v>
      </c>
      <c r="B1044">
        <v>2015</v>
      </c>
      <c r="C1044" t="s">
        <v>592</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660</v>
      </c>
      <c r="B1045">
        <v>2014</v>
      </c>
      <c r="C1045" t="s">
        <v>592</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660</v>
      </c>
      <c r="B1046">
        <v>2013</v>
      </c>
      <c r="C1046" t="s">
        <v>592</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660</v>
      </c>
      <c r="B1047">
        <v>2012</v>
      </c>
      <c r="C1047" t="s">
        <v>592</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660</v>
      </c>
      <c r="B1048">
        <v>2011</v>
      </c>
      <c r="C1048" t="s">
        <v>592</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660</v>
      </c>
      <c r="B1049">
        <v>2010</v>
      </c>
      <c r="C1049" t="s">
        <v>592</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660</v>
      </c>
      <c r="B1050">
        <v>2009</v>
      </c>
      <c r="C1050" t="s">
        <v>592</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660</v>
      </c>
      <c r="B1051">
        <v>2008</v>
      </c>
      <c r="C1051" t="s">
        <v>592</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660</v>
      </c>
      <c r="B1052">
        <v>2007</v>
      </c>
      <c r="C1052" t="s">
        <v>592</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660</v>
      </c>
      <c r="B1053">
        <v>2006</v>
      </c>
      <c r="C1053" t="s">
        <v>592</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660</v>
      </c>
      <c r="B1054">
        <v>2005</v>
      </c>
      <c r="C1054" t="s">
        <v>592</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660</v>
      </c>
      <c r="B1055">
        <v>2004</v>
      </c>
      <c r="C1055" t="s">
        <v>592</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660</v>
      </c>
      <c r="B1056">
        <v>2003</v>
      </c>
      <c r="C1056" t="s">
        <v>592</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660</v>
      </c>
      <c r="B1057">
        <v>2002</v>
      </c>
      <c r="C1057" t="s">
        <v>592</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660</v>
      </c>
      <c r="B1058">
        <v>2001</v>
      </c>
      <c r="C1058" t="s">
        <v>592</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660</v>
      </c>
      <c r="B1059">
        <v>2000</v>
      </c>
      <c r="C1059" t="s">
        <v>592</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661</v>
      </c>
      <c r="B1060">
        <v>2015</v>
      </c>
      <c r="C1060" t="s">
        <v>592</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661</v>
      </c>
      <c r="B1061">
        <v>2014</v>
      </c>
      <c r="C1061" t="s">
        <v>592</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661</v>
      </c>
      <c r="B1062">
        <v>2013</v>
      </c>
      <c r="C1062" t="s">
        <v>592</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661</v>
      </c>
      <c r="B1063">
        <v>2012</v>
      </c>
      <c r="C1063" t="s">
        <v>592</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661</v>
      </c>
      <c r="B1064">
        <v>2011</v>
      </c>
      <c r="C1064" t="s">
        <v>592</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661</v>
      </c>
      <c r="B1065">
        <v>2010</v>
      </c>
      <c r="C1065" t="s">
        <v>592</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661</v>
      </c>
      <c r="B1066">
        <v>2009</v>
      </c>
      <c r="C1066" t="s">
        <v>592</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661</v>
      </c>
      <c r="B1067">
        <v>2008</v>
      </c>
      <c r="C1067" t="s">
        <v>592</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661</v>
      </c>
      <c r="B1068">
        <v>2007</v>
      </c>
      <c r="C1068" t="s">
        <v>592</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661</v>
      </c>
      <c r="B1069">
        <v>2006</v>
      </c>
      <c r="C1069" t="s">
        <v>592</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661</v>
      </c>
      <c r="B1070">
        <v>2005</v>
      </c>
      <c r="C1070" t="s">
        <v>592</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661</v>
      </c>
      <c r="B1071">
        <v>2004</v>
      </c>
      <c r="C1071" t="s">
        <v>592</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661</v>
      </c>
      <c r="B1072">
        <v>2003</v>
      </c>
      <c r="C1072" t="s">
        <v>592</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661</v>
      </c>
      <c r="B1073">
        <v>2002</v>
      </c>
      <c r="C1073" t="s">
        <v>592</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661</v>
      </c>
      <c r="B1074">
        <v>2001</v>
      </c>
      <c r="C1074" t="s">
        <v>592</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661</v>
      </c>
      <c r="B1075">
        <v>2000</v>
      </c>
      <c r="C1075" t="s">
        <v>592</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662</v>
      </c>
      <c r="B1076">
        <v>2015</v>
      </c>
      <c r="C1076" t="s">
        <v>592</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662</v>
      </c>
      <c r="B1077">
        <v>2014</v>
      </c>
      <c r="C1077" t="s">
        <v>592</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662</v>
      </c>
      <c r="B1078">
        <v>2013</v>
      </c>
      <c r="C1078" t="s">
        <v>592</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662</v>
      </c>
      <c r="B1079">
        <v>2012</v>
      </c>
      <c r="C1079" t="s">
        <v>592</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662</v>
      </c>
      <c r="B1080">
        <v>2011</v>
      </c>
      <c r="C1080" t="s">
        <v>592</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662</v>
      </c>
      <c r="B1081">
        <v>2010</v>
      </c>
      <c r="C1081" t="s">
        <v>592</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662</v>
      </c>
      <c r="B1082">
        <v>2009</v>
      </c>
      <c r="C1082" t="s">
        <v>592</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662</v>
      </c>
      <c r="B1083">
        <v>2008</v>
      </c>
      <c r="C1083" t="s">
        <v>592</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662</v>
      </c>
      <c r="B1084">
        <v>2007</v>
      </c>
      <c r="C1084" t="s">
        <v>592</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662</v>
      </c>
      <c r="B1085">
        <v>2006</v>
      </c>
      <c r="C1085" t="s">
        <v>592</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662</v>
      </c>
      <c r="B1086">
        <v>2005</v>
      </c>
      <c r="C1086" t="s">
        <v>592</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662</v>
      </c>
      <c r="B1087">
        <v>2004</v>
      </c>
      <c r="C1087" t="s">
        <v>592</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662</v>
      </c>
      <c r="B1088">
        <v>2003</v>
      </c>
      <c r="C1088" t="s">
        <v>592</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662</v>
      </c>
      <c r="B1089">
        <v>2002</v>
      </c>
      <c r="C1089" t="s">
        <v>592</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662</v>
      </c>
      <c r="B1090">
        <v>2001</v>
      </c>
      <c r="C1090" t="s">
        <v>592</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662</v>
      </c>
      <c r="B1091">
        <v>2000</v>
      </c>
      <c r="C1091" t="s">
        <v>592</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663</v>
      </c>
      <c r="B1092">
        <v>2015</v>
      </c>
      <c r="C1092" t="s">
        <v>592</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663</v>
      </c>
      <c r="B1093">
        <v>2014</v>
      </c>
      <c r="C1093" t="s">
        <v>592</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663</v>
      </c>
      <c r="B1094">
        <v>2013</v>
      </c>
      <c r="C1094" t="s">
        <v>592</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663</v>
      </c>
      <c r="B1095">
        <v>2012</v>
      </c>
      <c r="C1095" t="s">
        <v>592</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663</v>
      </c>
      <c r="B1096">
        <v>2011</v>
      </c>
      <c r="C1096" t="s">
        <v>592</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663</v>
      </c>
      <c r="B1097">
        <v>2010</v>
      </c>
      <c r="C1097" t="s">
        <v>592</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663</v>
      </c>
      <c r="B1098">
        <v>2009</v>
      </c>
      <c r="C1098" t="s">
        <v>592</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663</v>
      </c>
      <c r="B1099">
        <v>2008</v>
      </c>
      <c r="C1099" t="s">
        <v>592</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663</v>
      </c>
      <c r="B1100">
        <v>2007</v>
      </c>
      <c r="C1100" t="s">
        <v>592</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663</v>
      </c>
      <c r="B1101">
        <v>2006</v>
      </c>
      <c r="C1101" t="s">
        <v>592</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663</v>
      </c>
      <c r="B1102">
        <v>2005</v>
      </c>
      <c r="C1102" t="s">
        <v>592</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663</v>
      </c>
      <c r="B1103">
        <v>2004</v>
      </c>
      <c r="C1103" t="s">
        <v>592</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663</v>
      </c>
      <c r="B1104">
        <v>2003</v>
      </c>
      <c r="C1104" t="s">
        <v>592</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663</v>
      </c>
      <c r="B1105">
        <v>2002</v>
      </c>
      <c r="C1105" t="s">
        <v>592</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663</v>
      </c>
      <c r="B1106">
        <v>2001</v>
      </c>
      <c r="C1106" t="s">
        <v>592</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663</v>
      </c>
      <c r="B1107">
        <v>2000</v>
      </c>
      <c r="C1107" t="s">
        <v>592</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664</v>
      </c>
      <c r="B1108">
        <v>2015</v>
      </c>
      <c r="C1108" t="s">
        <v>592</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664</v>
      </c>
      <c r="B1109">
        <v>2014</v>
      </c>
      <c r="C1109" t="s">
        <v>592</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664</v>
      </c>
      <c r="B1110">
        <v>2013</v>
      </c>
      <c r="C1110" t="s">
        <v>592</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664</v>
      </c>
      <c r="B1111">
        <v>2012</v>
      </c>
      <c r="C1111" t="s">
        <v>592</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664</v>
      </c>
      <c r="B1112">
        <v>2011</v>
      </c>
      <c r="C1112" t="s">
        <v>592</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664</v>
      </c>
      <c r="B1113">
        <v>2010</v>
      </c>
      <c r="C1113" t="s">
        <v>592</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664</v>
      </c>
      <c r="B1114">
        <v>2009</v>
      </c>
      <c r="C1114" t="s">
        <v>592</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664</v>
      </c>
      <c r="B1115">
        <v>2008</v>
      </c>
      <c r="C1115" t="s">
        <v>592</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664</v>
      </c>
      <c r="B1116">
        <v>2007</v>
      </c>
      <c r="C1116" t="s">
        <v>592</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664</v>
      </c>
      <c r="B1117">
        <v>2006</v>
      </c>
      <c r="C1117" t="s">
        <v>592</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664</v>
      </c>
      <c r="B1118">
        <v>2005</v>
      </c>
      <c r="C1118" t="s">
        <v>592</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664</v>
      </c>
      <c r="B1119">
        <v>2004</v>
      </c>
      <c r="C1119" t="s">
        <v>592</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664</v>
      </c>
      <c r="B1120">
        <v>2003</v>
      </c>
      <c r="C1120" t="s">
        <v>592</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664</v>
      </c>
      <c r="B1121">
        <v>2002</v>
      </c>
      <c r="C1121" t="s">
        <v>592</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664</v>
      </c>
      <c r="B1122">
        <v>2001</v>
      </c>
      <c r="C1122" t="s">
        <v>592</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664</v>
      </c>
      <c r="B1123">
        <v>2000</v>
      </c>
      <c r="C1123" t="s">
        <v>592</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665</v>
      </c>
      <c r="B1124">
        <v>2015</v>
      </c>
      <c r="C1124" t="s">
        <v>592</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665</v>
      </c>
      <c r="B1125">
        <v>2014</v>
      </c>
      <c r="C1125" t="s">
        <v>592</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665</v>
      </c>
      <c r="B1126">
        <v>2013</v>
      </c>
      <c r="C1126" t="s">
        <v>592</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665</v>
      </c>
      <c r="B1127">
        <v>2012</v>
      </c>
      <c r="C1127" t="s">
        <v>592</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665</v>
      </c>
      <c r="B1128">
        <v>2011</v>
      </c>
      <c r="C1128" t="s">
        <v>592</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665</v>
      </c>
      <c r="B1129">
        <v>2010</v>
      </c>
      <c r="C1129" t="s">
        <v>592</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665</v>
      </c>
      <c r="B1130">
        <v>2009</v>
      </c>
      <c r="C1130" t="s">
        <v>592</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665</v>
      </c>
      <c r="B1131">
        <v>2008</v>
      </c>
      <c r="C1131" t="s">
        <v>592</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665</v>
      </c>
      <c r="B1132">
        <v>2007</v>
      </c>
      <c r="C1132" t="s">
        <v>592</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665</v>
      </c>
      <c r="B1133">
        <v>2006</v>
      </c>
      <c r="C1133" t="s">
        <v>592</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665</v>
      </c>
      <c r="B1134">
        <v>2005</v>
      </c>
      <c r="C1134" t="s">
        <v>592</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665</v>
      </c>
      <c r="B1135">
        <v>2004</v>
      </c>
      <c r="C1135" t="s">
        <v>592</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665</v>
      </c>
      <c r="B1136">
        <v>2003</v>
      </c>
      <c r="C1136" t="s">
        <v>592</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665</v>
      </c>
      <c r="B1137">
        <v>2002</v>
      </c>
      <c r="C1137" t="s">
        <v>592</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665</v>
      </c>
      <c r="B1138">
        <v>2001</v>
      </c>
      <c r="C1138" t="s">
        <v>592</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665</v>
      </c>
      <c r="B1139">
        <v>2000</v>
      </c>
      <c r="C1139" t="s">
        <v>592</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666</v>
      </c>
      <c r="B1140">
        <v>2015</v>
      </c>
      <c r="C1140" t="s">
        <v>592</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666</v>
      </c>
      <c r="B1141">
        <v>2014</v>
      </c>
      <c r="C1141" t="s">
        <v>592</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666</v>
      </c>
      <c r="B1142">
        <v>2013</v>
      </c>
      <c r="C1142" t="s">
        <v>592</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666</v>
      </c>
      <c r="B1143">
        <v>2012</v>
      </c>
      <c r="C1143" t="s">
        <v>592</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666</v>
      </c>
      <c r="B1144">
        <v>2011</v>
      </c>
      <c r="C1144" t="s">
        <v>592</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666</v>
      </c>
      <c r="B1145">
        <v>2010</v>
      </c>
      <c r="C1145" t="s">
        <v>592</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666</v>
      </c>
      <c r="B1146">
        <v>2009</v>
      </c>
      <c r="C1146" t="s">
        <v>592</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666</v>
      </c>
      <c r="B1147">
        <v>2008</v>
      </c>
      <c r="C1147" t="s">
        <v>592</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666</v>
      </c>
      <c r="B1148">
        <v>2007</v>
      </c>
      <c r="C1148" t="s">
        <v>592</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666</v>
      </c>
      <c r="B1149">
        <v>2006</v>
      </c>
      <c r="C1149" t="s">
        <v>592</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666</v>
      </c>
      <c r="B1150">
        <v>2005</v>
      </c>
      <c r="C1150" t="s">
        <v>592</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666</v>
      </c>
      <c r="B1151">
        <v>2004</v>
      </c>
      <c r="C1151" t="s">
        <v>592</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666</v>
      </c>
      <c r="B1152">
        <v>2003</v>
      </c>
      <c r="C1152" t="s">
        <v>592</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666</v>
      </c>
      <c r="B1153">
        <v>2002</v>
      </c>
      <c r="C1153" t="s">
        <v>592</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666</v>
      </c>
      <c r="B1154">
        <v>2001</v>
      </c>
      <c r="C1154" t="s">
        <v>592</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666</v>
      </c>
      <c r="B1155">
        <v>2000</v>
      </c>
      <c r="C1155" t="s">
        <v>592</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667</v>
      </c>
      <c r="B1156">
        <v>2015</v>
      </c>
      <c r="C1156" t="s">
        <v>600</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667</v>
      </c>
      <c r="B1157">
        <v>2014</v>
      </c>
      <c r="C1157" t="s">
        <v>600</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667</v>
      </c>
      <c r="B1158">
        <v>2013</v>
      </c>
      <c r="C1158" t="s">
        <v>600</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667</v>
      </c>
      <c r="B1159">
        <v>2012</v>
      </c>
      <c r="C1159" t="s">
        <v>600</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667</v>
      </c>
      <c r="B1160">
        <v>2011</v>
      </c>
      <c r="C1160" t="s">
        <v>600</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667</v>
      </c>
      <c r="B1161">
        <v>2010</v>
      </c>
      <c r="C1161" t="s">
        <v>600</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667</v>
      </c>
      <c r="B1162">
        <v>2009</v>
      </c>
      <c r="C1162" t="s">
        <v>600</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667</v>
      </c>
      <c r="B1163">
        <v>2008</v>
      </c>
      <c r="C1163" t="s">
        <v>600</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667</v>
      </c>
      <c r="B1164">
        <v>2007</v>
      </c>
      <c r="C1164" t="s">
        <v>600</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667</v>
      </c>
      <c r="B1165">
        <v>2006</v>
      </c>
      <c r="C1165" t="s">
        <v>600</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667</v>
      </c>
      <c r="B1166">
        <v>2005</v>
      </c>
      <c r="C1166" t="s">
        <v>600</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667</v>
      </c>
      <c r="B1167">
        <v>2004</v>
      </c>
      <c r="C1167" t="s">
        <v>600</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667</v>
      </c>
      <c r="B1168">
        <v>2003</v>
      </c>
      <c r="C1168" t="s">
        <v>600</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667</v>
      </c>
      <c r="B1169">
        <v>2002</v>
      </c>
      <c r="C1169" t="s">
        <v>600</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667</v>
      </c>
      <c r="B1170">
        <v>2001</v>
      </c>
      <c r="C1170" t="s">
        <v>600</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667</v>
      </c>
      <c r="B1171">
        <v>2000</v>
      </c>
      <c r="C1171" t="s">
        <v>600</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668</v>
      </c>
      <c r="B1172">
        <v>2015</v>
      </c>
      <c r="C1172" t="s">
        <v>600</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668</v>
      </c>
      <c r="B1173">
        <v>2014</v>
      </c>
      <c r="C1173" t="s">
        <v>600</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668</v>
      </c>
      <c r="B1174">
        <v>2013</v>
      </c>
      <c r="C1174" t="s">
        <v>600</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668</v>
      </c>
      <c r="B1175">
        <v>2012</v>
      </c>
      <c r="C1175" t="s">
        <v>600</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668</v>
      </c>
      <c r="B1176">
        <v>2011</v>
      </c>
      <c r="C1176" t="s">
        <v>600</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668</v>
      </c>
      <c r="B1177">
        <v>2010</v>
      </c>
      <c r="C1177" t="s">
        <v>600</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668</v>
      </c>
      <c r="B1178">
        <v>2009</v>
      </c>
      <c r="C1178" t="s">
        <v>600</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668</v>
      </c>
      <c r="B1179">
        <v>2008</v>
      </c>
      <c r="C1179" t="s">
        <v>600</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668</v>
      </c>
      <c r="B1180">
        <v>2007</v>
      </c>
      <c r="C1180" t="s">
        <v>600</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668</v>
      </c>
      <c r="B1181">
        <v>2006</v>
      </c>
      <c r="C1181" t="s">
        <v>600</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668</v>
      </c>
      <c r="B1182">
        <v>2005</v>
      </c>
      <c r="C1182" t="s">
        <v>600</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668</v>
      </c>
      <c r="B1183">
        <v>2004</v>
      </c>
      <c r="C1183" t="s">
        <v>600</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668</v>
      </c>
      <c r="B1184">
        <v>2003</v>
      </c>
      <c r="C1184" t="s">
        <v>600</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668</v>
      </c>
      <c r="B1185">
        <v>2002</v>
      </c>
      <c r="C1185" t="s">
        <v>600</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668</v>
      </c>
      <c r="B1186">
        <v>2001</v>
      </c>
      <c r="C1186" t="s">
        <v>600</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668</v>
      </c>
      <c r="B1187">
        <v>2000</v>
      </c>
      <c r="C1187" t="s">
        <v>600</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669</v>
      </c>
      <c r="B1188">
        <v>2015</v>
      </c>
      <c r="C1188" t="s">
        <v>592</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669</v>
      </c>
      <c r="B1189">
        <v>2014</v>
      </c>
      <c r="C1189" t="s">
        <v>592</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669</v>
      </c>
      <c r="B1190">
        <v>2013</v>
      </c>
      <c r="C1190" t="s">
        <v>592</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669</v>
      </c>
      <c r="B1191">
        <v>2012</v>
      </c>
      <c r="C1191" t="s">
        <v>592</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669</v>
      </c>
      <c r="B1192">
        <v>2011</v>
      </c>
      <c r="C1192" t="s">
        <v>592</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669</v>
      </c>
      <c r="B1193">
        <v>2010</v>
      </c>
      <c r="C1193" t="s">
        <v>592</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669</v>
      </c>
      <c r="B1194">
        <v>2009</v>
      </c>
      <c r="C1194" t="s">
        <v>592</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669</v>
      </c>
      <c r="B1195">
        <v>2008</v>
      </c>
      <c r="C1195" t="s">
        <v>592</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669</v>
      </c>
      <c r="B1196">
        <v>2007</v>
      </c>
      <c r="C1196" t="s">
        <v>592</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669</v>
      </c>
      <c r="B1197">
        <v>2006</v>
      </c>
      <c r="C1197" t="s">
        <v>592</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669</v>
      </c>
      <c r="B1198">
        <v>2005</v>
      </c>
      <c r="C1198" t="s">
        <v>592</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669</v>
      </c>
      <c r="B1199">
        <v>2004</v>
      </c>
      <c r="C1199" t="s">
        <v>592</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669</v>
      </c>
      <c r="B1200">
        <v>2003</v>
      </c>
      <c r="C1200" t="s">
        <v>592</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669</v>
      </c>
      <c r="B1201">
        <v>2002</v>
      </c>
      <c r="C1201" t="s">
        <v>592</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669</v>
      </c>
      <c r="B1202">
        <v>2001</v>
      </c>
      <c r="C1202" t="s">
        <v>592</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669</v>
      </c>
      <c r="B1203">
        <v>2000</v>
      </c>
      <c r="C1203" t="s">
        <v>592</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670</v>
      </c>
      <c r="B1204">
        <v>2015</v>
      </c>
      <c r="C1204" t="s">
        <v>592</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670</v>
      </c>
      <c r="B1205">
        <v>2014</v>
      </c>
      <c r="C1205" t="s">
        <v>592</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670</v>
      </c>
      <c r="B1206">
        <v>2013</v>
      </c>
      <c r="C1206" t="s">
        <v>592</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670</v>
      </c>
      <c r="B1207">
        <v>2012</v>
      </c>
      <c r="C1207" t="s">
        <v>592</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670</v>
      </c>
      <c r="B1208">
        <v>2011</v>
      </c>
      <c r="C1208" t="s">
        <v>592</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670</v>
      </c>
      <c r="B1209">
        <v>2010</v>
      </c>
      <c r="C1209" t="s">
        <v>592</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670</v>
      </c>
      <c r="B1210">
        <v>2009</v>
      </c>
      <c r="C1210" t="s">
        <v>592</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670</v>
      </c>
      <c r="B1211">
        <v>2008</v>
      </c>
      <c r="C1211" t="s">
        <v>592</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670</v>
      </c>
      <c r="B1212">
        <v>2007</v>
      </c>
      <c r="C1212" t="s">
        <v>592</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670</v>
      </c>
      <c r="B1213">
        <v>2006</v>
      </c>
      <c r="C1213" t="s">
        <v>592</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670</v>
      </c>
      <c r="B1214">
        <v>2005</v>
      </c>
      <c r="C1214" t="s">
        <v>592</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670</v>
      </c>
      <c r="B1215">
        <v>2004</v>
      </c>
      <c r="C1215" t="s">
        <v>592</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670</v>
      </c>
      <c r="B1216">
        <v>2003</v>
      </c>
      <c r="C1216" t="s">
        <v>592</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670</v>
      </c>
      <c r="B1217">
        <v>2002</v>
      </c>
      <c r="C1217" t="s">
        <v>592</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670</v>
      </c>
      <c r="B1218">
        <v>2001</v>
      </c>
      <c r="C1218" t="s">
        <v>592</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670</v>
      </c>
      <c r="B1219">
        <v>2000</v>
      </c>
      <c r="C1219" t="s">
        <v>592</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671</v>
      </c>
      <c r="B1220">
        <v>2015</v>
      </c>
      <c r="C1220" t="s">
        <v>592</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671</v>
      </c>
      <c r="B1221">
        <v>2014</v>
      </c>
      <c r="C1221" t="s">
        <v>592</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671</v>
      </c>
      <c r="B1222">
        <v>2013</v>
      </c>
      <c r="C1222" t="s">
        <v>592</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671</v>
      </c>
      <c r="B1223">
        <v>2012</v>
      </c>
      <c r="C1223" t="s">
        <v>592</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671</v>
      </c>
      <c r="B1224">
        <v>2011</v>
      </c>
      <c r="C1224" t="s">
        <v>592</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671</v>
      </c>
      <c r="B1225">
        <v>2010</v>
      </c>
      <c r="C1225" t="s">
        <v>592</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671</v>
      </c>
      <c r="B1226">
        <v>2009</v>
      </c>
      <c r="C1226" t="s">
        <v>592</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671</v>
      </c>
      <c r="B1227">
        <v>2008</v>
      </c>
      <c r="C1227" t="s">
        <v>592</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671</v>
      </c>
      <c r="B1228">
        <v>2007</v>
      </c>
      <c r="C1228" t="s">
        <v>592</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671</v>
      </c>
      <c r="B1229">
        <v>2006</v>
      </c>
      <c r="C1229" t="s">
        <v>592</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671</v>
      </c>
      <c r="B1230">
        <v>2005</v>
      </c>
      <c r="C1230" t="s">
        <v>592</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671</v>
      </c>
      <c r="B1231">
        <v>2004</v>
      </c>
      <c r="C1231" t="s">
        <v>592</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671</v>
      </c>
      <c r="B1232">
        <v>2003</v>
      </c>
      <c r="C1232" t="s">
        <v>592</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671</v>
      </c>
      <c r="B1233">
        <v>2002</v>
      </c>
      <c r="C1233" t="s">
        <v>592</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671</v>
      </c>
      <c r="B1234">
        <v>2001</v>
      </c>
      <c r="C1234" t="s">
        <v>592</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671</v>
      </c>
      <c r="B1235">
        <v>2000</v>
      </c>
      <c r="C1235" t="s">
        <v>592</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672</v>
      </c>
      <c r="B1236">
        <v>2015</v>
      </c>
      <c r="C1236" t="s">
        <v>592</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672</v>
      </c>
      <c r="B1237">
        <v>2014</v>
      </c>
      <c r="C1237" t="s">
        <v>592</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672</v>
      </c>
      <c r="B1238">
        <v>2013</v>
      </c>
      <c r="C1238" t="s">
        <v>592</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672</v>
      </c>
      <c r="B1239">
        <v>2012</v>
      </c>
      <c r="C1239" t="s">
        <v>592</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672</v>
      </c>
      <c r="B1240">
        <v>2011</v>
      </c>
      <c r="C1240" t="s">
        <v>592</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672</v>
      </c>
      <c r="B1241">
        <v>2010</v>
      </c>
      <c r="C1241" t="s">
        <v>592</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672</v>
      </c>
      <c r="B1242">
        <v>2009</v>
      </c>
      <c r="C1242" t="s">
        <v>592</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672</v>
      </c>
      <c r="B1243">
        <v>2008</v>
      </c>
      <c r="C1243" t="s">
        <v>592</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672</v>
      </c>
      <c r="B1244">
        <v>2007</v>
      </c>
      <c r="C1244" t="s">
        <v>592</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672</v>
      </c>
      <c r="B1245">
        <v>2006</v>
      </c>
      <c r="C1245" t="s">
        <v>592</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672</v>
      </c>
      <c r="B1246">
        <v>2005</v>
      </c>
      <c r="C1246" t="s">
        <v>592</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672</v>
      </c>
      <c r="B1247">
        <v>2004</v>
      </c>
      <c r="C1247" t="s">
        <v>592</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672</v>
      </c>
      <c r="B1248">
        <v>2003</v>
      </c>
      <c r="C1248" t="s">
        <v>592</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672</v>
      </c>
      <c r="B1249">
        <v>2002</v>
      </c>
      <c r="C1249" t="s">
        <v>592</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672</v>
      </c>
      <c r="B1250">
        <v>2001</v>
      </c>
      <c r="C1250" t="s">
        <v>592</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672</v>
      </c>
      <c r="B1251">
        <v>2000</v>
      </c>
      <c r="C1251" t="s">
        <v>592</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673</v>
      </c>
      <c r="B1252">
        <v>2015</v>
      </c>
      <c r="C1252" t="s">
        <v>600</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673</v>
      </c>
      <c r="B1253">
        <v>2014</v>
      </c>
      <c r="C1253" t="s">
        <v>600</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673</v>
      </c>
      <c r="B1254">
        <v>2013</v>
      </c>
      <c r="C1254" t="s">
        <v>600</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673</v>
      </c>
      <c r="B1255">
        <v>2012</v>
      </c>
      <c r="C1255" t="s">
        <v>600</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673</v>
      </c>
      <c r="B1256">
        <v>2011</v>
      </c>
      <c r="C1256" t="s">
        <v>600</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673</v>
      </c>
      <c r="B1257">
        <v>2010</v>
      </c>
      <c r="C1257" t="s">
        <v>600</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673</v>
      </c>
      <c r="B1258">
        <v>2009</v>
      </c>
      <c r="C1258" t="s">
        <v>600</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673</v>
      </c>
      <c r="B1259">
        <v>2008</v>
      </c>
      <c r="C1259" t="s">
        <v>600</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673</v>
      </c>
      <c r="B1260">
        <v>2007</v>
      </c>
      <c r="C1260" t="s">
        <v>600</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673</v>
      </c>
      <c r="B1261">
        <v>2006</v>
      </c>
      <c r="C1261" t="s">
        <v>600</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673</v>
      </c>
      <c r="B1262">
        <v>2005</v>
      </c>
      <c r="C1262" t="s">
        <v>600</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673</v>
      </c>
      <c r="B1263">
        <v>2004</v>
      </c>
      <c r="C1263" t="s">
        <v>600</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673</v>
      </c>
      <c r="B1264">
        <v>2003</v>
      </c>
      <c r="C1264" t="s">
        <v>600</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673</v>
      </c>
      <c r="B1265">
        <v>2002</v>
      </c>
      <c r="C1265" t="s">
        <v>600</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673</v>
      </c>
      <c r="B1266">
        <v>2001</v>
      </c>
      <c r="C1266" t="s">
        <v>600</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673</v>
      </c>
      <c r="B1267">
        <v>2000</v>
      </c>
      <c r="C1267" t="s">
        <v>600</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674</v>
      </c>
      <c r="B1268">
        <v>2015</v>
      </c>
      <c r="C1268" t="s">
        <v>592</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674</v>
      </c>
      <c r="B1269">
        <v>2014</v>
      </c>
      <c r="C1269" t="s">
        <v>592</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674</v>
      </c>
      <c r="B1270">
        <v>2013</v>
      </c>
      <c r="C1270" t="s">
        <v>592</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674</v>
      </c>
      <c r="B1271">
        <v>2012</v>
      </c>
      <c r="C1271" t="s">
        <v>592</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674</v>
      </c>
      <c r="B1272">
        <v>2011</v>
      </c>
      <c r="C1272" t="s">
        <v>592</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674</v>
      </c>
      <c r="B1273">
        <v>2010</v>
      </c>
      <c r="C1273" t="s">
        <v>592</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674</v>
      </c>
      <c r="B1274">
        <v>2009</v>
      </c>
      <c r="C1274" t="s">
        <v>592</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674</v>
      </c>
      <c r="B1275">
        <v>2008</v>
      </c>
      <c r="C1275" t="s">
        <v>592</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674</v>
      </c>
      <c r="B1276">
        <v>2007</v>
      </c>
      <c r="C1276" t="s">
        <v>592</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674</v>
      </c>
      <c r="B1277">
        <v>2006</v>
      </c>
      <c r="C1277" t="s">
        <v>592</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674</v>
      </c>
      <c r="B1278">
        <v>2005</v>
      </c>
      <c r="C1278" t="s">
        <v>592</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674</v>
      </c>
      <c r="B1279">
        <v>2004</v>
      </c>
      <c r="C1279" t="s">
        <v>592</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674</v>
      </c>
      <c r="B1280">
        <v>2003</v>
      </c>
      <c r="C1280" t="s">
        <v>592</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674</v>
      </c>
      <c r="B1281">
        <v>2002</v>
      </c>
      <c r="C1281" t="s">
        <v>592</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674</v>
      </c>
      <c r="B1282">
        <v>2001</v>
      </c>
      <c r="C1282" t="s">
        <v>592</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674</v>
      </c>
      <c r="B1283">
        <v>2000</v>
      </c>
      <c r="C1283" t="s">
        <v>592</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675</v>
      </c>
      <c r="B1284">
        <v>2015</v>
      </c>
      <c r="C1284" t="s">
        <v>600</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675</v>
      </c>
      <c r="B1285">
        <v>2014</v>
      </c>
      <c r="C1285" t="s">
        <v>600</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675</v>
      </c>
      <c r="B1286">
        <v>2013</v>
      </c>
      <c r="C1286" t="s">
        <v>600</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675</v>
      </c>
      <c r="B1287">
        <v>2012</v>
      </c>
      <c r="C1287" t="s">
        <v>600</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675</v>
      </c>
      <c r="B1288">
        <v>2011</v>
      </c>
      <c r="C1288" t="s">
        <v>600</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675</v>
      </c>
      <c r="B1289">
        <v>2010</v>
      </c>
      <c r="C1289" t="s">
        <v>600</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675</v>
      </c>
      <c r="B1290">
        <v>2009</v>
      </c>
      <c r="C1290" t="s">
        <v>600</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675</v>
      </c>
      <c r="B1291">
        <v>2008</v>
      </c>
      <c r="C1291" t="s">
        <v>600</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675</v>
      </c>
      <c r="B1292">
        <v>2007</v>
      </c>
      <c r="C1292" t="s">
        <v>600</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675</v>
      </c>
      <c r="B1293">
        <v>2006</v>
      </c>
      <c r="C1293" t="s">
        <v>600</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675</v>
      </c>
      <c r="B1294">
        <v>2005</v>
      </c>
      <c r="C1294" t="s">
        <v>600</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675</v>
      </c>
      <c r="B1295">
        <v>2004</v>
      </c>
      <c r="C1295" t="s">
        <v>600</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675</v>
      </c>
      <c r="B1296">
        <v>2003</v>
      </c>
      <c r="C1296" t="s">
        <v>600</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675</v>
      </c>
      <c r="B1297">
        <v>2002</v>
      </c>
      <c r="C1297" t="s">
        <v>600</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675</v>
      </c>
      <c r="B1298">
        <v>2001</v>
      </c>
      <c r="C1298" t="s">
        <v>600</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675</v>
      </c>
      <c r="B1299">
        <v>2000</v>
      </c>
      <c r="C1299" t="s">
        <v>600</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676</v>
      </c>
      <c r="B1300">
        <v>2015</v>
      </c>
      <c r="C1300" t="s">
        <v>592</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676</v>
      </c>
      <c r="B1301">
        <v>2014</v>
      </c>
      <c r="C1301" t="s">
        <v>592</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676</v>
      </c>
      <c r="B1302">
        <v>2013</v>
      </c>
      <c r="C1302" t="s">
        <v>592</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676</v>
      </c>
      <c r="B1303">
        <v>2012</v>
      </c>
      <c r="C1303" t="s">
        <v>592</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676</v>
      </c>
      <c r="B1304">
        <v>2011</v>
      </c>
      <c r="C1304" t="s">
        <v>592</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676</v>
      </c>
      <c r="B1305">
        <v>2010</v>
      </c>
      <c r="C1305" t="s">
        <v>592</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676</v>
      </c>
      <c r="B1306">
        <v>2009</v>
      </c>
      <c r="C1306" t="s">
        <v>592</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676</v>
      </c>
      <c r="B1307">
        <v>2008</v>
      </c>
      <c r="C1307" t="s">
        <v>592</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676</v>
      </c>
      <c r="B1308">
        <v>2007</v>
      </c>
      <c r="C1308" t="s">
        <v>592</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676</v>
      </c>
      <c r="B1309">
        <v>2006</v>
      </c>
      <c r="C1309" t="s">
        <v>592</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676</v>
      </c>
      <c r="B1310">
        <v>2005</v>
      </c>
      <c r="C1310" t="s">
        <v>592</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676</v>
      </c>
      <c r="B1311">
        <v>2004</v>
      </c>
      <c r="C1311" t="s">
        <v>592</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676</v>
      </c>
      <c r="B1312">
        <v>2003</v>
      </c>
      <c r="C1312" t="s">
        <v>592</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676</v>
      </c>
      <c r="B1313">
        <v>2002</v>
      </c>
      <c r="C1313" t="s">
        <v>592</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676</v>
      </c>
      <c r="B1314">
        <v>2001</v>
      </c>
      <c r="C1314" t="s">
        <v>592</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676</v>
      </c>
      <c r="B1315">
        <v>2000</v>
      </c>
      <c r="C1315" t="s">
        <v>592</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677</v>
      </c>
      <c r="B1316">
        <v>2015</v>
      </c>
      <c r="C1316" t="s">
        <v>600</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677</v>
      </c>
      <c r="B1317">
        <v>2014</v>
      </c>
      <c r="C1317" t="s">
        <v>600</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677</v>
      </c>
      <c r="B1318">
        <v>2013</v>
      </c>
      <c r="C1318" t="s">
        <v>600</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677</v>
      </c>
      <c r="B1319">
        <v>2012</v>
      </c>
      <c r="C1319" t="s">
        <v>600</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677</v>
      </c>
      <c r="B1320">
        <v>2011</v>
      </c>
      <c r="C1320" t="s">
        <v>600</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677</v>
      </c>
      <c r="B1321">
        <v>2010</v>
      </c>
      <c r="C1321" t="s">
        <v>600</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677</v>
      </c>
      <c r="B1322">
        <v>2009</v>
      </c>
      <c r="C1322" t="s">
        <v>600</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677</v>
      </c>
      <c r="B1323">
        <v>2008</v>
      </c>
      <c r="C1323" t="s">
        <v>600</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677</v>
      </c>
      <c r="B1324">
        <v>2007</v>
      </c>
      <c r="C1324" t="s">
        <v>600</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677</v>
      </c>
      <c r="B1325">
        <v>2006</v>
      </c>
      <c r="C1325" t="s">
        <v>600</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677</v>
      </c>
      <c r="B1326">
        <v>2005</v>
      </c>
      <c r="C1326" t="s">
        <v>600</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677</v>
      </c>
      <c r="B1327">
        <v>2004</v>
      </c>
      <c r="C1327" t="s">
        <v>600</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677</v>
      </c>
      <c r="B1328">
        <v>2003</v>
      </c>
      <c r="C1328" t="s">
        <v>600</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677</v>
      </c>
      <c r="B1329">
        <v>2002</v>
      </c>
      <c r="C1329" t="s">
        <v>600</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677</v>
      </c>
      <c r="B1330">
        <v>2001</v>
      </c>
      <c r="C1330" t="s">
        <v>600</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677</v>
      </c>
      <c r="B1331">
        <v>2000</v>
      </c>
      <c r="C1331" t="s">
        <v>600</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678</v>
      </c>
      <c r="B1332">
        <v>2015</v>
      </c>
      <c r="C1332" t="s">
        <v>592</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678</v>
      </c>
      <c r="B1333">
        <v>2014</v>
      </c>
      <c r="C1333" t="s">
        <v>592</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678</v>
      </c>
      <c r="B1334">
        <v>2013</v>
      </c>
      <c r="C1334" t="s">
        <v>592</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678</v>
      </c>
      <c r="B1335">
        <v>2012</v>
      </c>
      <c r="C1335" t="s">
        <v>592</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678</v>
      </c>
      <c r="B1336">
        <v>2011</v>
      </c>
      <c r="C1336" t="s">
        <v>592</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678</v>
      </c>
      <c r="B1337">
        <v>2010</v>
      </c>
      <c r="C1337" t="s">
        <v>592</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678</v>
      </c>
      <c r="B1338">
        <v>2009</v>
      </c>
      <c r="C1338" t="s">
        <v>592</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678</v>
      </c>
      <c r="B1339">
        <v>2008</v>
      </c>
      <c r="C1339" t="s">
        <v>592</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678</v>
      </c>
      <c r="B1340">
        <v>2007</v>
      </c>
      <c r="C1340" t="s">
        <v>592</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678</v>
      </c>
      <c r="B1341">
        <v>2006</v>
      </c>
      <c r="C1341" t="s">
        <v>592</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678</v>
      </c>
      <c r="B1342">
        <v>2005</v>
      </c>
      <c r="C1342" t="s">
        <v>592</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678</v>
      </c>
      <c r="B1343">
        <v>2004</v>
      </c>
      <c r="C1343" t="s">
        <v>592</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678</v>
      </c>
      <c r="B1344">
        <v>2003</v>
      </c>
      <c r="C1344" t="s">
        <v>592</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678</v>
      </c>
      <c r="B1345">
        <v>2002</v>
      </c>
      <c r="C1345" t="s">
        <v>592</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678</v>
      </c>
      <c r="B1346">
        <v>2001</v>
      </c>
      <c r="C1346" t="s">
        <v>592</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678</v>
      </c>
      <c r="B1347">
        <v>2000</v>
      </c>
      <c r="C1347" t="s">
        <v>592</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679</v>
      </c>
      <c r="B1348">
        <v>2015</v>
      </c>
      <c r="C1348" t="s">
        <v>592</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679</v>
      </c>
      <c r="B1349">
        <v>2014</v>
      </c>
      <c r="C1349" t="s">
        <v>592</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679</v>
      </c>
      <c r="B1350">
        <v>2013</v>
      </c>
      <c r="C1350" t="s">
        <v>592</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679</v>
      </c>
      <c r="B1351">
        <v>2012</v>
      </c>
      <c r="C1351" t="s">
        <v>592</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679</v>
      </c>
      <c r="B1352">
        <v>2011</v>
      </c>
      <c r="C1352" t="s">
        <v>592</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679</v>
      </c>
      <c r="B1353">
        <v>2010</v>
      </c>
      <c r="C1353" t="s">
        <v>592</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679</v>
      </c>
      <c r="B1354">
        <v>2009</v>
      </c>
      <c r="C1354" t="s">
        <v>592</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679</v>
      </c>
      <c r="B1355">
        <v>2008</v>
      </c>
      <c r="C1355" t="s">
        <v>592</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679</v>
      </c>
      <c r="B1356">
        <v>2007</v>
      </c>
      <c r="C1356" t="s">
        <v>592</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679</v>
      </c>
      <c r="B1357">
        <v>2006</v>
      </c>
      <c r="C1357" t="s">
        <v>592</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679</v>
      </c>
      <c r="B1358">
        <v>2005</v>
      </c>
      <c r="C1358" t="s">
        <v>592</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679</v>
      </c>
      <c r="B1359">
        <v>2004</v>
      </c>
      <c r="C1359" t="s">
        <v>592</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679</v>
      </c>
      <c r="B1360">
        <v>2003</v>
      </c>
      <c r="C1360" t="s">
        <v>592</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679</v>
      </c>
      <c r="B1361">
        <v>2002</v>
      </c>
      <c r="C1361" t="s">
        <v>592</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679</v>
      </c>
      <c r="B1362">
        <v>2001</v>
      </c>
      <c r="C1362" t="s">
        <v>592</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679</v>
      </c>
      <c r="B1363">
        <v>2000</v>
      </c>
      <c r="C1363" t="s">
        <v>592</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680</v>
      </c>
      <c r="B1364">
        <v>2015</v>
      </c>
      <c r="C1364" t="s">
        <v>592</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680</v>
      </c>
      <c r="B1365">
        <v>2014</v>
      </c>
      <c r="C1365" t="s">
        <v>592</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680</v>
      </c>
      <c r="B1366">
        <v>2013</v>
      </c>
      <c r="C1366" t="s">
        <v>592</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680</v>
      </c>
      <c r="B1367">
        <v>2012</v>
      </c>
      <c r="C1367" t="s">
        <v>592</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680</v>
      </c>
      <c r="B1368">
        <v>2011</v>
      </c>
      <c r="C1368" t="s">
        <v>592</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680</v>
      </c>
      <c r="B1369">
        <v>2010</v>
      </c>
      <c r="C1369" t="s">
        <v>592</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680</v>
      </c>
      <c r="B1370">
        <v>2009</v>
      </c>
      <c r="C1370" t="s">
        <v>592</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680</v>
      </c>
      <c r="B1371">
        <v>2008</v>
      </c>
      <c r="C1371" t="s">
        <v>592</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680</v>
      </c>
      <c r="B1372">
        <v>2007</v>
      </c>
      <c r="C1372" t="s">
        <v>592</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680</v>
      </c>
      <c r="B1373">
        <v>2006</v>
      </c>
      <c r="C1373" t="s">
        <v>592</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680</v>
      </c>
      <c r="B1374">
        <v>2005</v>
      </c>
      <c r="C1374" t="s">
        <v>592</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680</v>
      </c>
      <c r="B1375">
        <v>2004</v>
      </c>
      <c r="C1375" t="s">
        <v>592</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680</v>
      </c>
      <c r="B1376">
        <v>2003</v>
      </c>
      <c r="C1376" t="s">
        <v>592</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680</v>
      </c>
      <c r="B1377">
        <v>2002</v>
      </c>
      <c r="C1377" t="s">
        <v>592</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680</v>
      </c>
      <c r="B1378">
        <v>2001</v>
      </c>
      <c r="C1378" t="s">
        <v>592</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680</v>
      </c>
      <c r="B1379">
        <v>2000</v>
      </c>
      <c r="C1379" t="s">
        <v>592</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681</v>
      </c>
      <c r="B1380">
        <v>2015</v>
      </c>
      <c r="C1380" t="s">
        <v>592</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681</v>
      </c>
      <c r="B1381">
        <v>2014</v>
      </c>
      <c r="C1381" t="s">
        <v>592</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681</v>
      </c>
      <c r="B1382">
        <v>2013</v>
      </c>
      <c r="C1382" t="s">
        <v>592</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681</v>
      </c>
      <c r="B1383">
        <v>2012</v>
      </c>
      <c r="C1383" t="s">
        <v>592</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681</v>
      </c>
      <c r="B1384">
        <v>2011</v>
      </c>
      <c r="C1384" t="s">
        <v>592</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681</v>
      </c>
      <c r="B1385">
        <v>2010</v>
      </c>
      <c r="C1385" t="s">
        <v>592</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681</v>
      </c>
      <c r="B1386">
        <v>2009</v>
      </c>
      <c r="C1386" t="s">
        <v>592</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681</v>
      </c>
      <c r="B1387">
        <v>2008</v>
      </c>
      <c r="C1387" t="s">
        <v>592</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681</v>
      </c>
      <c r="B1388">
        <v>2007</v>
      </c>
      <c r="C1388" t="s">
        <v>592</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681</v>
      </c>
      <c r="B1389">
        <v>2006</v>
      </c>
      <c r="C1389" t="s">
        <v>592</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681</v>
      </c>
      <c r="B1390">
        <v>2005</v>
      </c>
      <c r="C1390" t="s">
        <v>592</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681</v>
      </c>
      <c r="B1391">
        <v>2004</v>
      </c>
      <c r="C1391" t="s">
        <v>592</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681</v>
      </c>
      <c r="B1392">
        <v>2003</v>
      </c>
      <c r="C1392" t="s">
        <v>592</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681</v>
      </c>
      <c r="B1393">
        <v>2002</v>
      </c>
      <c r="C1393" t="s">
        <v>592</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681</v>
      </c>
      <c r="B1394">
        <v>2001</v>
      </c>
      <c r="C1394" t="s">
        <v>592</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681</v>
      </c>
      <c r="B1395">
        <v>2000</v>
      </c>
      <c r="C1395" t="s">
        <v>592</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682</v>
      </c>
      <c r="B1396">
        <v>2015</v>
      </c>
      <c r="C1396" t="s">
        <v>592</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682</v>
      </c>
      <c r="B1397">
        <v>2014</v>
      </c>
      <c r="C1397" t="s">
        <v>592</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682</v>
      </c>
      <c r="B1398">
        <v>2013</v>
      </c>
      <c r="C1398" t="s">
        <v>592</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682</v>
      </c>
      <c r="B1399">
        <v>2012</v>
      </c>
      <c r="C1399" t="s">
        <v>592</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682</v>
      </c>
      <c r="B1400">
        <v>2011</v>
      </c>
      <c r="C1400" t="s">
        <v>592</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682</v>
      </c>
      <c r="B1401">
        <v>2010</v>
      </c>
      <c r="C1401" t="s">
        <v>592</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682</v>
      </c>
      <c r="B1402">
        <v>2009</v>
      </c>
      <c r="C1402" t="s">
        <v>592</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682</v>
      </c>
      <c r="B1403">
        <v>2008</v>
      </c>
      <c r="C1403" t="s">
        <v>592</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682</v>
      </c>
      <c r="B1404">
        <v>2007</v>
      </c>
      <c r="C1404" t="s">
        <v>592</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682</v>
      </c>
      <c r="B1405">
        <v>2006</v>
      </c>
      <c r="C1405" t="s">
        <v>592</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682</v>
      </c>
      <c r="B1406">
        <v>2005</v>
      </c>
      <c r="C1406" t="s">
        <v>592</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682</v>
      </c>
      <c r="B1407">
        <v>2004</v>
      </c>
      <c r="C1407" t="s">
        <v>592</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682</v>
      </c>
      <c r="B1408">
        <v>2003</v>
      </c>
      <c r="C1408" t="s">
        <v>592</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682</v>
      </c>
      <c r="B1409">
        <v>2002</v>
      </c>
      <c r="C1409" t="s">
        <v>592</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682</v>
      </c>
      <c r="B1410">
        <v>2001</v>
      </c>
      <c r="C1410" t="s">
        <v>592</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682</v>
      </c>
      <c r="B1411">
        <v>2000</v>
      </c>
      <c r="C1411" t="s">
        <v>592</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683</v>
      </c>
      <c r="B1412">
        <v>2015</v>
      </c>
      <c r="C1412" t="s">
        <v>592</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683</v>
      </c>
      <c r="B1413">
        <v>2014</v>
      </c>
      <c r="C1413" t="s">
        <v>592</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683</v>
      </c>
      <c r="B1414">
        <v>2013</v>
      </c>
      <c r="C1414" t="s">
        <v>592</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683</v>
      </c>
      <c r="B1415">
        <v>2012</v>
      </c>
      <c r="C1415" t="s">
        <v>592</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683</v>
      </c>
      <c r="B1416">
        <v>2011</v>
      </c>
      <c r="C1416" t="s">
        <v>592</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683</v>
      </c>
      <c r="B1417">
        <v>2010</v>
      </c>
      <c r="C1417" t="s">
        <v>592</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683</v>
      </c>
      <c r="B1418">
        <v>2009</v>
      </c>
      <c r="C1418" t="s">
        <v>592</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683</v>
      </c>
      <c r="B1419">
        <v>2008</v>
      </c>
      <c r="C1419" t="s">
        <v>592</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683</v>
      </c>
      <c r="B1420">
        <v>2007</v>
      </c>
      <c r="C1420" t="s">
        <v>592</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683</v>
      </c>
      <c r="B1421">
        <v>2006</v>
      </c>
      <c r="C1421" t="s">
        <v>592</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683</v>
      </c>
      <c r="B1422">
        <v>2005</v>
      </c>
      <c r="C1422" t="s">
        <v>592</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683</v>
      </c>
      <c r="B1423">
        <v>2004</v>
      </c>
      <c r="C1423" t="s">
        <v>592</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683</v>
      </c>
      <c r="B1424">
        <v>2003</v>
      </c>
      <c r="C1424" t="s">
        <v>592</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683</v>
      </c>
      <c r="B1425">
        <v>2002</v>
      </c>
      <c r="C1425" t="s">
        <v>592</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683</v>
      </c>
      <c r="B1426">
        <v>2001</v>
      </c>
      <c r="C1426" t="s">
        <v>592</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683</v>
      </c>
      <c r="B1427">
        <v>2000</v>
      </c>
      <c r="C1427" t="s">
        <v>592</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684</v>
      </c>
      <c r="B1428">
        <v>2015</v>
      </c>
      <c r="C1428" t="s">
        <v>592</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684</v>
      </c>
      <c r="B1429">
        <v>2014</v>
      </c>
      <c r="C1429" t="s">
        <v>592</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684</v>
      </c>
      <c r="B1430">
        <v>2013</v>
      </c>
      <c r="C1430" t="s">
        <v>592</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684</v>
      </c>
      <c r="B1431">
        <v>2012</v>
      </c>
      <c r="C1431" t="s">
        <v>592</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684</v>
      </c>
      <c r="B1432">
        <v>2011</v>
      </c>
      <c r="C1432" t="s">
        <v>592</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684</v>
      </c>
      <c r="B1433">
        <v>2010</v>
      </c>
      <c r="C1433" t="s">
        <v>592</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684</v>
      </c>
      <c r="B1434">
        <v>2009</v>
      </c>
      <c r="C1434" t="s">
        <v>592</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684</v>
      </c>
      <c r="B1435">
        <v>2008</v>
      </c>
      <c r="C1435" t="s">
        <v>592</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684</v>
      </c>
      <c r="B1436">
        <v>2007</v>
      </c>
      <c r="C1436" t="s">
        <v>592</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684</v>
      </c>
      <c r="B1437">
        <v>2006</v>
      </c>
      <c r="C1437" t="s">
        <v>592</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684</v>
      </c>
      <c r="B1438">
        <v>2005</v>
      </c>
      <c r="C1438" t="s">
        <v>592</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684</v>
      </c>
      <c r="B1439">
        <v>2004</v>
      </c>
      <c r="C1439" t="s">
        <v>592</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684</v>
      </c>
      <c r="B1440">
        <v>2003</v>
      </c>
      <c r="C1440" t="s">
        <v>592</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684</v>
      </c>
      <c r="B1441">
        <v>2002</v>
      </c>
      <c r="C1441" t="s">
        <v>592</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684</v>
      </c>
      <c r="B1442">
        <v>2001</v>
      </c>
      <c r="C1442" t="s">
        <v>592</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684</v>
      </c>
      <c r="B1443">
        <v>2000</v>
      </c>
      <c r="C1443" t="s">
        <v>592</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685</v>
      </c>
      <c r="B1444">
        <v>2015</v>
      </c>
      <c r="C1444" t="s">
        <v>600</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685</v>
      </c>
      <c r="B1445">
        <v>2014</v>
      </c>
      <c r="C1445" t="s">
        <v>600</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685</v>
      </c>
      <c r="B1446">
        <v>2013</v>
      </c>
      <c r="C1446" t="s">
        <v>600</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685</v>
      </c>
      <c r="B1447">
        <v>2012</v>
      </c>
      <c r="C1447" t="s">
        <v>600</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685</v>
      </c>
      <c r="B1448">
        <v>2011</v>
      </c>
      <c r="C1448" t="s">
        <v>600</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685</v>
      </c>
      <c r="B1449">
        <v>2010</v>
      </c>
      <c r="C1449" t="s">
        <v>600</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685</v>
      </c>
      <c r="B1450">
        <v>2009</v>
      </c>
      <c r="C1450" t="s">
        <v>600</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685</v>
      </c>
      <c r="B1451">
        <v>2008</v>
      </c>
      <c r="C1451" t="s">
        <v>600</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685</v>
      </c>
      <c r="B1452">
        <v>2007</v>
      </c>
      <c r="C1452" t="s">
        <v>600</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685</v>
      </c>
      <c r="B1453">
        <v>2006</v>
      </c>
      <c r="C1453" t="s">
        <v>600</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685</v>
      </c>
      <c r="B1454">
        <v>2005</v>
      </c>
      <c r="C1454" t="s">
        <v>600</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685</v>
      </c>
      <c r="B1455">
        <v>2004</v>
      </c>
      <c r="C1455" t="s">
        <v>600</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685</v>
      </c>
      <c r="B1456">
        <v>2003</v>
      </c>
      <c r="C1456" t="s">
        <v>600</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685</v>
      </c>
      <c r="B1457">
        <v>2002</v>
      </c>
      <c r="C1457" t="s">
        <v>600</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685</v>
      </c>
      <c r="B1458">
        <v>2001</v>
      </c>
      <c r="C1458" t="s">
        <v>600</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685</v>
      </c>
      <c r="B1459">
        <v>2000</v>
      </c>
      <c r="C1459" t="s">
        <v>600</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686</v>
      </c>
      <c r="B1460">
        <v>2015</v>
      </c>
      <c r="C1460" t="s">
        <v>592</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686</v>
      </c>
      <c r="B1461">
        <v>2014</v>
      </c>
      <c r="C1461" t="s">
        <v>592</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686</v>
      </c>
      <c r="B1462">
        <v>2013</v>
      </c>
      <c r="C1462" t="s">
        <v>592</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686</v>
      </c>
      <c r="B1463">
        <v>2012</v>
      </c>
      <c r="C1463" t="s">
        <v>592</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686</v>
      </c>
      <c r="B1464">
        <v>2011</v>
      </c>
      <c r="C1464" t="s">
        <v>592</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686</v>
      </c>
      <c r="B1465">
        <v>2010</v>
      </c>
      <c r="C1465" t="s">
        <v>592</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686</v>
      </c>
      <c r="B1466">
        <v>2009</v>
      </c>
      <c r="C1466" t="s">
        <v>592</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686</v>
      </c>
      <c r="B1467">
        <v>2008</v>
      </c>
      <c r="C1467" t="s">
        <v>592</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686</v>
      </c>
      <c r="B1468">
        <v>2007</v>
      </c>
      <c r="C1468" t="s">
        <v>592</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686</v>
      </c>
      <c r="B1469">
        <v>2006</v>
      </c>
      <c r="C1469" t="s">
        <v>592</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686</v>
      </c>
      <c r="B1470">
        <v>2005</v>
      </c>
      <c r="C1470" t="s">
        <v>592</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686</v>
      </c>
      <c r="B1471">
        <v>2004</v>
      </c>
      <c r="C1471" t="s">
        <v>592</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686</v>
      </c>
      <c r="B1472">
        <v>2003</v>
      </c>
      <c r="C1472" t="s">
        <v>592</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686</v>
      </c>
      <c r="B1473">
        <v>2002</v>
      </c>
      <c r="C1473" t="s">
        <v>592</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686</v>
      </c>
      <c r="B1474">
        <v>2001</v>
      </c>
      <c r="C1474" t="s">
        <v>592</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686</v>
      </c>
      <c r="B1475">
        <v>2000</v>
      </c>
      <c r="C1475" t="s">
        <v>592</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687</v>
      </c>
      <c r="B1476">
        <v>2015</v>
      </c>
      <c r="C1476" t="s">
        <v>592</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687</v>
      </c>
      <c r="B1477">
        <v>2014</v>
      </c>
      <c r="C1477" t="s">
        <v>592</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687</v>
      </c>
      <c r="B1478">
        <v>2013</v>
      </c>
      <c r="C1478" t="s">
        <v>592</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687</v>
      </c>
      <c r="B1479">
        <v>2012</v>
      </c>
      <c r="C1479" t="s">
        <v>592</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687</v>
      </c>
      <c r="B1480">
        <v>2011</v>
      </c>
      <c r="C1480" t="s">
        <v>592</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687</v>
      </c>
      <c r="B1481">
        <v>2010</v>
      </c>
      <c r="C1481" t="s">
        <v>592</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687</v>
      </c>
      <c r="B1482">
        <v>2009</v>
      </c>
      <c r="C1482" t="s">
        <v>592</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687</v>
      </c>
      <c r="B1483">
        <v>2008</v>
      </c>
      <c r="C1483" t="s">
        <v>592</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687</v>
      </c>
      <c r="B1484">
        <v>2007</v>
      </c>
      <c r="C1484" t="s">
        <v>592</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687</v>
      </c>
      <c r="B1485">
        <v>2006</v>
      </c>
      <c r="C1485" t="s">
        <v>592</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687</v>
      </c>
      <c r="B1486">
        <v>2005</v>
      </c>
      <c r="C1486" t="s">
        <v>592</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687</v>
      </c>
      <c r="B1487">
        <v>2004</v>
      </c>
      <c r="C1487" t="s">
        <v>592</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687</v>
      </c>
      <c r="B1488">
        <v>2003</v>
      </c>
      <c r="C1488" t="s">
        <v>592</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687</v>
      </c>
      <c r="B1489">
        <v>2002</v>
      </c>
      <c r="C1489" t="s">
        <v>592</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687</v>
      </c>
      <c r="B1490">
        <v>2001</v>
      </c>
      <c r="C1490" t="s">
        <v>592</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687</v>
      </c>
      <c r="B1491">
        <v>2000</v>
      </c>
      <c r="C1491" t="s">
        <v>592</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688</v>
      </c>
      <c r="B1492">
        <v>2015</v>
      </c>
      <c r="C1492" t="s">
        <v>592</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688</v>
      </c>
      <c r="B1493">
        <v>2014</v>
      </c>
      <c r="C1493" t="s">
        <v>592</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688</v>
      </c>
      <c r="B1494">
        <v>2013</v>
      </c>
      <c r="C1494" t="s">
        <v>592</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688</v>
      </c>
      <c r="B1495">
        <v>2012</v>
      </c>
      <c r="C1495" t="s">
        <v>592</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688</v>
      </c>
      <c r="B1496">
        <v>2011</v>
      </c>
      <c r="C1496" t="s">
        <v>592</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688</v>
      </c>
      <c r="B1497">
        <v>2010</v>
      </c>
      <c r="C1497" t="s">
        <v>592</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688</v>
      </c>
      <c r="B1498">
        <v>2009</v>
      </c>
      <c r="C1498" t="s">
        <v>592</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688</v>
      </c>
      <c r="B1499">
        <v>2008</v>
      </c>
      <c r="C1499" t="s">
        <v>592</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688</v>
      </c>
      <c r="B1500">
        <v>2007</v>
      </c>
      <c r="C1500" t="s">
        <v>592</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688</v>
      </c>
      <c r="B1501">
        <v>2006</v>
      </c>
      <c r="C1501" t="s">
        <v>592</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688</v>
      </c>
      <c r="B1502">
        <v>2005</v>
      </c>
      <c r="C1502" t="s">
        <v>592</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688</v>
      </c>
      <c r="B1503">
        <v>2004</v>
      </c>
      <c r="C1503" t="s">
        <v>592</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688</v>
      </c>
      <c r="B1504">
        <v>2003</v>
      </c>
      <c r="C1504" t="s">
        <v>592</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688</v>
      </c>
      <c r="B1505">
        <v>2002</v>
      </c>
      <c r="C1505" t="s">
        <v>592</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688</v>
      </c>
      <c r="B1506">
        <v>2001</v>
      </c>
      <c r="C1506" t="s">
        <v>592</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688</v>
      </c>
      <c r="B1507">
        <v>2000</v>
      </c>
      <c r="C1507" t="s">
        <v>592</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689</v>
      </c>
      <c r="B1508">
        <v>2015</v>
      </c>
      <c r="C1508" t="s">
        <v>592</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689</v>
      </c>
      <c r="B1509">
        <v>2014</v>
      </c>
      <c r="C1509" t="s">
        <v>592</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689</v>
      </c>
      <c r="B1510">
        <v>2013</v>
      </c>
      <c r="C1510" t="s">
        <v>592</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689</v>
      </c>
      <c r="B1511">
        <v>2012</v>
      </c>
      <c r="C1511" t="s">
        <v>592</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689</v>
      </c>
      <c r="B1512">
        <v>2011</v>
      </c>
      <c r="C1512" t="s">
        <v>592</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689</v>
      </c>
      <c r="B1513">
        <v>2010</v>
      </c>
      <c r="C1513" t="s">
        <v>592</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689</v>
      </c>
      <c r="B1514">
        <v>2009</v>
      </c>
      <c r="C1514" t="s">
        <v>592</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689</v>
      </c>
      <c r="B1515">
        <v>2008</v>
      </c>
      <c r="C1515" t="s">
        <v>592</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689</v>
      </c>
      <c r="B1516">
        <v>2007</v>
      </c>
      <c r="C1516" t="s">
        <v>592</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689</v>
      </c>
      <c r="B1517">
        <v>2006</v>
      </c>
      <c r="C1517" t="s">
        <v>592</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689</v>
      </c>
      <c r="B1518">
        <v>2005</v>
      </c>
      <c r="C1518" t="s">
        <v>592</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689</v>
      </c>
      <c r="B1519">
        <v>2004</v>
      </c>
      <c r="C1519" t="s">
        <v>592</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689</v>
      </c>
      <c r="B1520">
        <v>2003</v>
      </c>
      <c r="C1520" t="s">
        <v>592</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689</v>
      </c>
      <c r="B1521">
        <v>2002</v>
      </c>
      <c r="C1521" t="s">
        <v>592</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689</v>
      </c>
      <c r="B1522">
        <v>2001</v>
      </c>
      <c r="C1522" t="s">
        <v>592</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689</v>
      </c>
      <c r="B1523">
        <v>2000</v>
      </c>
      <c r="C1523" t="s">
        <v>592</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690</v>
      </c>
      <c r="B1524">
        <v>2015</v>
      </c>
      <c r="C1524" t="s">
        <v>600</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690</v>
      </c>
      <c r="B1525">
        <v>2014</v>
      </c>
      <c r="C1525" t="s">
        <v>600</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690</v>
      </c>
      <c r="B1526">
        <v>2013</v>
      </c>
      <c r="C1526" t="s">
        <v>600</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690</v>
      </c>
      <c r="B1527">
        <v>2012</v>
      </c>
      <c r="C1527" t="s">
        <v>600</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690</v>
      </c>
      <c r="B1528">
        <v>2011</v>
      </c>
      <c r="C1528" t="s">
        <v>600</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690</v>
      </c>
      <c r="B1529">
        <v>2010</v>
      </c>
      <c r="C1529" t="s">
        <v>600</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690</v>
      </c>
      <c r="B1530">
        <v>2009</v>
      </c>
      <c r="C1530" t="s">
        <v>600</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690</v>
      </c>
      <c r="B1531">
        <v>2008</v>
      </c>
      <c r="C1531" t="s">
        <v>600</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690</v>
      </c>
      <c r="B1532">
        <v>2007</v>
      </c>
      <c r="C1532" t="s">
        <v>600</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690</v>
      </c>
      <c r="B1533">
        <v>2006</v>
      </c>
      <c r="C1533" t="s">
        <v>600</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690</v>
      </c>
      <c r="B1534">
        <v>2005</v>
      </c>
      <c r="C1534" t="s">
        <v>600</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690</v>
      </c>
      <c r="B1535">
        <v>2004</v>
      </c>
      <c r="C1535" t="s">
        <v>600</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690</v>
      </c>
      <c r="B1536">
        <v>2003</v>
      </c>
      <c r="C1536" t="s">
        <v>600</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690</v>
      </c>
      <c r="B1537">
        <v>2002</v>
      </c>
      <c r="C1537" t="s">
        <v>600</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690</v>
      </c>
      <c r="B1538">
        <v>2001</v>
      </c>
      <c r="C1538" t="s">
        <v>600</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690</v>
      </c>
      <c r="B1539">
        <v>2000</v>
      </c>
      <c r="C1539" t="s">
        <v>600</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691</v>
      </c>
      <c r="B1540">
        <v>2015</v>
      </c>
      <c r="C1540" t="s">
        <v>600</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691</v>
      </c>
      <c r="B1541">
        <v>2014</v>
      </c>
      <c r="C1541" t="s">
        <v>600</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691</v>
      </c>
      <c r="B1542">
        <v>2013</v>
      </c>
      <c r="C1542" t="s">
        <v>600</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691</v>
      </c>
      <c r="B1543">
        <v>2012</v>
      </c>
      <c r="C1543" t="s">
        <v>600</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691</v>
      </c>
      <c r="B1544">
        <v>2011</v>
      </c>
      <c r="C1544" t="s">
        <v>600</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691</v>
      </c>
      <c r="B1545">
        <v>2010</v>
      </c>
      <c r="C1545" t="s">
        <v>600</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691</v>
      </c>
      <c r="B1546">
        <v>2009</v>
      </c>
      <c r="C1546" t="s">
        <v>600</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691</v>
      </c>
      <c r="B1547">
        <v>2008</v>
      </c>
      <c r="C1547" t="s">
        <v>600</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691</v>
      </c>
      <c r="B1548">
        <v>2007</v>
      </c>
      <c r="C1548" t="s">
        <v>600</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691</v>
      </c>
      <c r="B1549">
        <v>2006</v>
      </c>
      <c r="C1549" t="s">
        <v>600</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691</v>
      </c>
      <c r="B1550">
        <v>2005</v>
      </c>
      <c r="C1550" t="s">
        <v>600</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691</v>
      </c>
      <c r="B1551">
        <v>2004</v>
      </c>
      <c r="C1551" t="s">
        <v>600</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691</v>
      </c>
      <c r="B1552">
        <v>2003</v>
      </c>
      <c r="C1552" t="s">
        <v>600</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691</v>
      </c>
      <c r="B1553">
        <v>2002</v>
      </c>
      <c r="C1553" t="s">
        <v>600</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691</v>
      </c>
      <c r="B1554">
        <v>2001</v>
      </c>
      <c r="C1554" t="s">
        <v>600</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691</v>
      </c>
      <c r="B1555">
        <v>2000</v>
      </c>
      <c r="C1555" t="s">
        <v>600</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692</v>
      </c>
      <c r="B1556">
        <v>2015</v>
      </c>
      <c r="C1556" t="s">
        <v>592</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692</v>
      </c>
      <c r="B1557">
        <v>2014</v>
      </c>
      <c r="C1557" t="s">
        <v>592</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692</v>
      </c>
      <c r="B1558">
        <v>2013</v>
      </c>
      <c r="C1558" t="s">
        <v>592</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692</v>
      </c>
      <c r="B1559">
        <v>2012</v>
      </c>
      <c r="C1559" t="s">
        <v>592</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692</v>
      </c>
      <c r="B1560">
        <v>2011</v>
      </c>
      <c r="C1560" t="s">
        <v>592</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692</v>
      </c>
      <c r="B1561">
        <v>2010</v>
      </c>
      <c r="C1561" t="s">
        <v>592</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692</v>
      </c>
      <c r="B1562">
        <v>2009</v>
      </c>
      <c r="C1562" t="s">
        <v>592</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692</v>
      </c>
      <c r="B1563">
        <v>2008</v>
      </c>
      <c r="C1563" t="s">
        <v>592</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692</v>
      </c>
      <c r="B1564">
        <v>2007</v>
      </c>
      <c r="C1564" t="s">
        <v>592</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692</v>
      </c>
      <c r="B1565">
        <v>2006</v>
      </c>
      <c r="C1565" t="s">
        <v>592</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692</v>
      </c>
      <c r="B1566">
        <v>2005</v>
      </c>
      <c r="C1566" t="s">
        <v>592</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692</v>
      </c>
      <c r="B1567">
        <v>2004</v>
      </c>
      <c r="C1567" t="s">
        <v>592</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692</v>
      </c>
      <c r="B1568">
        <v>2003</v>
      </c>
      <c r="C1568" t="s">
        <v>592</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692</v>
      </c>
      <c r="B1569">
        <v>2002</v>
      </c>
      <c r="C1569" t="s">
        <v>592</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692</v>
      </c>
      <c r="B1570">
        <v>2001</v>
      </c>
      <c r="C1570" t="s">
        <v>592</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692</v>
      </c>
      <c r="B1571">
        <v>2000</v>
      </c>
      <c r="C1571" t="s">
        <v>592</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693</v>
      </c>
      <c r="B1572">
        <v>2015</v>
      </c>
      <c r="C1572" t="s">
        <v>592</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693</v>
      </c>
      <c r="B1573">
        <v>2014</v>
      </c>
      <c r="C1573" t="s">
        <v>592</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693</v>
      </c>
      <c r="B1574">
        <v>2013</v>
      </c>
      <c r="C1574" t="s">
        <v>592</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693</v>
      </c>
      <c r="B1575">
        <v>2012</v>
      </c>
      <c r="C1575" t="s">
        <v>592</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693</v>
      </c>
      <c r="B1576">
        <v>2011</v>
      </c>
      <c r="C1576" t="s">
        <v>592</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693</v>
      </c>
      <c r="B1577">
        <v>2010</v>
      </c>
      <c r="C1577" t="s">
        <v>592</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693</v>
      </c>
      <c r="B1578">
        <v>2009</v>
      </c>
      <c r="C1578" t="s">
        <v>592</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693</v>
      </c>
      <c r="B1579">
        <v>2008</v>
      </c>
      <c r="C1579" t="s">
        <v>592</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693</v>
      </c>
      <c r="B1580">
        <v>2007</v>
      </c>
      <c r="C1580" t="s">
        <v>592</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693</v>
      </c>
      <c r="B1581">
        <v>2006</v>
      </c>
      <c r="C1581" t="s">
        <v>592</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693</v>
      </c>
      <c r="B1582">
        <v>2005</v>
      </c>
      <c r="C1582" t="s">
        <v>592</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693</v>
      </c>
      <c r="B1583">
        <v>2004</v>
      </c>
      <c r="C1583" t="s">
        <v>592</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693</v>
      </c>
      <c r="B1584">
        <v>2003</v>
      </c>
      <c r="C1584" t="s">
        <v>592</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693</v>
      </c>
      <c r="B1585">
        <v>2002</v>
      </c>
      <c r="C1585" t="s">
        <v>592</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693</v>
      </c>
      <c r="B1586">
        <v>2001</v>
      </c>
      <c r="C1586" t="s">
        <v>592</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693</v>
      </c>
      <c r="B1587">
        <v>2000</v>
      </c>
      <c r="C1587" t="s">
        <v>592</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694</v>
      </c>
      <c r="B1588">
        <v>2015</v>
      </c>
      <c r="C1588" t="s">
        <v>592</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694</v>
      </c>
      <c r="B1589">
        <v>2014</v>
      </c>
      <c r="C1589" t="s">
        <v>592</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694</v>
      </c>
      <c r="B1590">
        <v>2013</v>
      </c>
      <c r="C1590" t="s">
        <v>592</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694</v>
      </c>
      <c r="B1591">
        <v>2012</v>
      </c>
      <c r="C1591" t="s">
        <v>592</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694</v>
      </c>
      <c r="B1592">
        <v>2011</v>
      </c>
      <c r="C1592" t="s">
        <v>592</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694</v>
      </c>
      <c r="B1593">
        <v>2010</v>
      </c>
      <c r="C1593" t="s">
        <v>592</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694</v>
      </c>
      <c r="B1594">
        <v>2009</v>
      </c>
      <c r="C1594" t="s">
        <v>592</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694</v>
      </c>
      <c r="B1595">
        <v>2008</v>
      </c>
      <c r="C1595" t="s">
        <v>592</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694</v>
      </c>
      <c r="B1596">
        <v>2007</v>
      </c>
      <c r="C1596" t="s">
        <v>592</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694</v>
      </c>
      <c r="B1597">
        <v>2006</v>
      </c>
      <c r="C1597" t="s">
        <v>592</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694</v>
      </c>
      <c r="B1598">
        <v>2005</v>
      </c>
      <c r="C1598" t="s">
        <v>592</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694</v>
      </c>
      <c r="B1599">
        <v>2004</v>
      </c>
      <c r="C1599" t="s">
        <v>592</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694</v>
      </c>
      <c r="B1600">
        <v>2003</v>
      </c>
      <c r="C1600" t="s">
        <v>592</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694</v>
      </c>
      <c r="B1601">
        <v>2002</v>
      </c>
      <c r="C1601" t="s">
        <v>592</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694</v>
      </c>
      <c r="B1602">
        <v>2001</v>
      </c>
      <c r="C1602" t="s">
        <v>592</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694</v>
      </c>
      <c r="B1603">
        <v>2000</v>
      </c>
      <c r="C1603" t="s">
        <v>592</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695</v>
      </c>
      <c r="B1604">
        <v>2015</v>
      </c>
      <c r="C1604" t="s">
        <v>592</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695</v>
      </c>
      <c r="B1605">
        <v>2014</v>
      </c>
      <c r="C1605" t="s">
        <v>592</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695</v>
      </c>
      <c r="B1606">
        <v>2013</v>
      </c>
      <c r="C1606" t="s">
        <v>592</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695</v>
      </c>
      <c r="B1607">
        <v>2012</v>
      </c>
      <c r="C1607" t="s">
        <v>592</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695</v>
      </c>
      <c r="B1608">
        <v>2011</v>
      </c>
      <c r="C1608" t="s">
        <v>592</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695</v>
      </c>
      <c r="B1609">
        <v>2010</v>
      </c>
      <c r="C1609" t="s">
        <v>592</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695</v>
      </c>
      <c r="B1610">
        <v>2009</v>
      </c>
      <c r="C1610" t="s">
        <v>592</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695</v>
      </c>
      <c r="B1611">
        <v>2008</v>
      </c>
      <c r="C1611" t="s">
        <v>592</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695</v>
      </c>
      <c r="B1612">
        <v>2007</v>
      </c>
      <c r="C1612" t="s">
        <v>592</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695</v>
      </c>
      <c r="B1613">
        <v>2006</v>
      </c>
      <c r="C1613" t="s">
        <v>592</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695</v>
      </c>
      <c r="B1614">
        <v>2005</v>
      </c>
      <c r="C1614" t="s">
        <v>592</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695</v>
      </c>
      <c r="B1615">
        <v>2004</v>
      </c>
      <c r="C1615" t="s">
        <v>592</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695</v>
      </c>
      <c r="B1616">
        <v>2003</v>
      </c>
      <c r="C1616" t="s">
        <v>592</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695</v>
      </c>
      <c r="B1617">
        <v>2002</v>
      </c>
      <c r="C1617" t="s">
        <v>592</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695</v>
      </c>
      <c r="B1618">
        <v>2001</v>
      </c>
      <c r="C1618" t="s">
        <v>592</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695</v>
      </c>
      <c r="B1619">
        <v>2000</v>
      </c>
      <c r="C1619" t="s">
        <v>592</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696</v>
      </c>
      <c r="B1620">
        <v>2015</v>
      </c>
      <c r="C1620" t="s">
        <v>592</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696</v>
      </c>
      <c r="B1621">
        <v>2014</v>
      </c>
      <c r="C1621" t="s">
        <v>592</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696</v>
      </c>
      <c r="B1622">
        <v>2013</v>
      </c>
      <c r="C1622" t="s">
        <v>592</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696</v>
      </c>
      <c r="B1623">
        <v>2012</v>
      </c>
      <c r="C1623" t="s">
        <v>592</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696</v>
      </c>
      <c r="B1624">
        <v>2011</v>
      </c>
      <c r="C1624" t="s">
        <v>592</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696</v>
      </c>
      <c r="B1625">
        <v>2010</v>
      </c>
      <c r="C1625" t="s">
        <v>592</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696</v>
      </c>
      <c r="B1626">
        <v>2009</v>
      </c>
      <c r="C1626" t="s">
        <v>592</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696</v>
      </c>
      <c r="B1627">
        <v>2008</v>
      </c>
      <c r="C1627" t="s">
        <v>592</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696</v>
      </c>
      <c r="B1628">
        <v>2007</v>
      </c>
      <c r="C1628" t="s">
        <v>592</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696</v>
      </c>
      <c r="B1629">
        <v>2006</v>
      </c>
      <c r="C1629" t="s">
        <v>592</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696</v>
      </c>
      <c r="B1630">
        <v>2005</v>
      </c>
      <c r="C1630" t="s">
        <v>592</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696</v>
      </c>
      <c r="B1631">
        <v>2004</v>
      </c>
      <c r="C1631" t="s">
        <v>592</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696</v>
      </c>
      <c r="B1632">
        <v>2003</v>
      </c>
      <c r="C1632" t="s">
        <v>592</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696</v>
      </c>
      <c r="B1633">
        <v>2002</v>
      </c>
      <c r="C1633" t="s">
        <v>592</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696</v>
      </c>
      <c r="B1634">
        <v>2001</v>
      </c>
      <c r="C1634" t="s">
        <v>592</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696</v>
      </c>
      <c r="B1635">
        <v>2000</v>
      </c>
      <c r="C1635" t="s">
        <v>592</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697</v>
      </c>
      <c r="B1636">
        <v>2015</v>
      </c>
      <c r="C1636" t="s">
        <v>600</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697</v>
      </c>
      <c r="B1637">
        <v>2014</v>
      </c>
      <c r="C1637" t="s">
        <v>600</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697</v>
      </c>
      <c r="B1638">
        <v>2013</v>
      </c>
      <c r="C1638" t="s">
        <v>600</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697</v>
      </c>
      <c r="B1639">
        <v>2012</v>
      </c>
      <c r="C1639" t="s">
        <v>600</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697</v>
      </c>
      <c r="B1640">
        <v>2011</v>
      </c>
      <c r="C1640" t="s">
        <v>600</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697</v>
      </c>
      <c r="B1641">
        <v>2010</v>
      </c>
      <c r="C1641" t="s">
        <v>600</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697</v>
      </c>
      <c r="B1642">
        <v>2009</v>
      </c>
      <c r="C1642" t="s">
        <v>600</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697</v>
      </c>
      <c r="B1643">
        <v>2008</v>
      </c>
      <c r="C1643" t="s">
        <v>600</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697</v>
      </c>
      <c r="B1644">
        <v>2007</v>
      </c>
      <c r="C1644" t="s">
        <v>600</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697</v>
      </c>
      <c r="B1645">
        <v>2006</v>
      </c>
      <c r="C1645" t="s">
        <v>600</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697</v>
      </c>
      <c r="B1646">
        <v>2005</v>
      </c>
      <c r="C1646" t="s">
        <v>600</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697</v>
      </c>
      <c r="B1647">
        <v>2004</v>
      </c>
      <c r="C1647" t="s">
        <v>600</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697</v>
      </c>
      <c r="B1648">
        <v>2003</v>
      </c>
      <c r="C1648" t="s">
        <v>600</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697</v>
      </c>
      <c r="B1649">
        <v>2002</v>
      </c>
      <c r="C1649" t="s">
        <v>600</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697</v>
      </c>
      <c r="B1650">
        <v>2001</v>
      </c>
      <c r="C1650" t="s">
        <v>600</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697</v>
      </c>
      <c r="B1651">
        <v>2000</v>
      </c>
      <c r="C1651" t="s">
        <v>600</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698</v>
      </c>
      <c r="B1652">
        <v>2013</v>
      </c>
      <c r="C1652" t="s">
        <v>592</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699</v>
      </c>
      <c r="B1653">
        <v>2015</v>
      </c>
      <c r="C1653" t="s">
        <v>592</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699</v>
      </c>
      <c r="B1654">
        <v>2014</v>
      </c>
      <c r="C1654" t="s">
        <v>592</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699</v>
      </c>
      <c r="B1655">
        <v>2013</v>
      </c>
      <c r="C1655" t="s">
        <v>592</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699</v>
      </c>
      <c r="B1656">
        <v>2012</v>
      </c>
      <c r="C1656" t="s">
        <v>592</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699</v>
      </c>
      <c r="B1657">
        <v>2011</v>
      </c>
      <c r="C1657" t="s">
        <v>592</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699</v>
      </c>
      <c r="B1658">
        <v>2010</v>
      </c>
      <c r="C1658" t="s">
        <v>592</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699</v>
      </c>
      <c r="B1659">
        <v>2009</v>
      </c>
      <c r="C1659" t="s">
        <v>592</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699</v>
      </c>
      <c r="B1660">
        <v>2008</v>
      </c>
      <c r="C1660" t="s">
        <v>592</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699</v>
      </c>
      <c r="B1661">
        <v>2007</v>
      </c>
      <c r="C1661" t="s">
        <v>592</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699</v>
      </c>
      <c r="B1662">
        <v>2006</v>
      </c>
      <c r="C1662" t="s">
        <v>592</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699</v>
      </c>
      <c r="B1663">
        <v>2005</v>
      </c>
      <c r="C1663" t="s">
        <v>592</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699</v>
      </c>
      <c r="B1664">
        <v>2004</v>
      </c>
      <c r="C1664" t="s">
        <v>592</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699</v>
      </c>
      <c r="B1665">
        <v>2003</v>
      </c>
      <c r="C1665" t="s">
        <v>592</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699</v>
      </c>
      <c r="B1666">
        <v>2002</v>
      </c>
      <c r="C1666" t="s">
        <v>592</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699</v>
      </c>
      <c r="B1667">
        <v>2001</v>
      </c>
      <c r="C1667" t="s">
        <v>592</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699</v>
      </c>
      <c r="B1668">
        <v>2000</v>
      </c>
      <c r="C1668" t="s">
        <v>592</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700</v>
      </c>
      <c r="B1669">
        <v>2015</v>
      </c>
      <c r="C1669" t="s">
        <v>592</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700</v>
      </c>
      <c r="B1670">
        <v>2014</v>
      </c>
      <c r="C1670" t="s">
        <v>592</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700</v>
      </c>
      <c r="B1671">
        <v>2013</v>
      </c>
      <c r="C1671" t="s">
        <v>592</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700</v>
      </c>
      <c r="B1672">
        <v>2012</v>
      </c>
      <c r="C1672" t="s">
        <v>592</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700</v>
      </c>
      <c r="B1673">
        <v>2011</v>
      </c>
      <c r="C1673" t="s">
        <v>592</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700</v>
      </c>
      <c r="B1674">
        <v>2010</v>
      </c>
      <c r="C1674" t="s">
        <v>592</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700</v>
      </c>
      <c r="B1675">
        <v>2009</v>
      </c>
      <c r="C1675" t="s">
        <v>592</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700</v>
      </c>
      <c r="B1676">
        <v>2008</v>
      </c>
      <c r="C1676" t="s">
        <v>592</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700</v>
      </c>
      <c r="B1677">
        <v>2007</v>
      </c>
      <c r="C1677" t="s">
        <v>592</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700</v>
      </c>
      <c r="B1678">
        <v>2006</v>
      </c>
      <c r="C1678" t="s">
        <v>592</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700</v>
      </c>
      <c r="B1679">
        <v>2005</v>
      </c>
      <c r="C1679" t="s">
        <v>592</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700</v>
      </c>
      <c r="B1680">
        <v>2004</v>
      </c>
      <c r="C1680" t="s">
        <v>592</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700</v>
      </c>
      <c r="B1681">
        <v>2003</v>
      </c>
      <c r="C1681" t="s">
        <v>592</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700</v>
      </c>
      <c r="B1682">
        <v>2002</v>
      </c>
      <c r="C1682" t="s">
        <v>592</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700</v>
      </c>
      <c r="B1683">
        <v>2001</v>
      </c>
      <c r="C1683" t="s">
        <v>592</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700</v>
      </c>
      <c r="B1684">
        <v>2000</v>
      </c>
      <c r="C1684" t="s">
        <v>592</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701</v>
      </c>
      <c r="B1685">
        <v>2015</v>
      </c>
      <c r="C1685" t="s">
        <v>592</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701</v>
      </c>
      <c r="B1686">
        <v>2014</v>
      </c>
      <c r="C1686" t="s">
        <v>592</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701</v>
      </c>
      <c r="B1687">
        <v>2013</v>
      </c>
      <c r="C1687" t="s">
        <v>592</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701</v>
      </c>
      <c r="B1688">
        <v>2012</v>
      </c>
      <c r="C1688" t="s">
        <v>592</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701</v>
      </c>
      <c r="B1689">
        <v>2011</v>
      </c>
      <c r="C1689" t="s">
        <v>592</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701</v>
      </c>
      <c r="B1690">
        <v>2010</v>
      </c>
      <c r="C1690" t="s">
        <v>592</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701</v>
      </c>
      <c r="B1691">
        <v>2009</v>
      </c>
      <c r="C1691" t="s">
        <v>592</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701</v>
      </c>
      <c r="B1692">
        <v>2008</v>
      </c>
      <c r="C1692" t="s">
        <v>592</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701</v>
      </c>
      <c r="B1693">
        <v>2007</v>
      </c>
      <c r="C1693" t="s">
        <v>592</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701</v>
      </c>
      <c r="B1694">
        <v>2006</v>
      </c>
      <c r="C1694" t="s">
        <v>592</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701</v>
      </c>
      <c r="B1695">
        <v>2005</v>
      </c>
      <c r="C1695" t="s">
        <v>592</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701</v>
      </c>
      <c r="B1696">
        <v>2004</v>
      </c>
      <c r="C1696" t="s">
        <v>592</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701</v>
      </c>
      <c r="B1697">
        <v>2003</v>
      </c>
      <c r="C1697" t="s">
        <v>592</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701</v>
      </c>
      <c r="B1698">
        <v>2002</v>
      </c>
      <c r="C1698" t="s">
        <v>592</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701</v>
      </c>
      <c r="B1699">
        <v>2001</v>
      </c>
      <c r="C1699" t="s">
        <v>592</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701</v>
      </c>
      <c r="B1700">
        <v>2000</v>
      </c>
      <c r="C1700" t="s">
        <v>592</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702</v>
      </c>
      <c r="B1701">
        <v>2015</v>
      </c>
      <c r="C1701" t="s">
        <v>592</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702</v>
      </c>
      <c r="B1702">
        <v>2014</v>
      </c>
      <c r="C1702" t="s">
        <v>592</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702</v>
      </c>
      <c r="B1703">
        <v>2013</v>
      </c>
      <c r="C1703" t="s">
        <v>592</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702</v>
      </c>
      <c r="B1704">
        <v>2012</v>
      </c>
      <c r="C1704" t="s">
        <v>592</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702</v>
      </c>
      <c r="B1705">
        <v>2011</v>
      </c>
      <c r="C1705" t="s">
        <v>592</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702</v>
      </c>
      <c r="B1706">
        <v>2010</v>
      </c>
      <c r="C1706" t="s">
        <v>592</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702</v>
      </c>
      <c r="B1707">
        <v>2009</v>
      </c>
      <c r="C1707" t="s">
        <v>592</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702</v>
      </c>
      <c r="B1708">
        <v>2008</v>
      </c>
      <c r="C1708" t="s">
        <v>592</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702</v>
      </c>
      <c r="B1709">
        <v>2007</v>
      </c>
      <c r="C1709" t="s">
        <v>592</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702</v>
      </c>
      <c r="B1710">
        <v>2006</v>
      </c>
      <c r="C1710" t="s">
        <v>592</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702</v>
      </c>
      <c r="B1711">
        <v>2005</v>
      </c>
      <c r="C1711" t="s">
        <v>592</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702</v>
      </c>
      <c r="B1712">
        <v>2004</v>
      </c>
      <c r="C1712" t="s">
        <v>592</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702</v>
      </c>
      <c r="B1713">
        <v>2003</v>
      </c>
      <c r="C1713" t="s">
        <v>592</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702</v>
      </c>
      <c r="B1714">
        <v>2002</v>
      </c>
      <c r="C1714" t="s">
        <v>592</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702</v>
      </c>
      <c r="B1715">
        <v>2001</v>
      </c>
      <c r="C1715" t="s">
        <v>592</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702</v>
      </c>
      <c r="B1716">
        <v>2000</v>
      </c>
      <c r="C1716" t="s">
        <v>592</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703</v>
      </c>
      <c r="B1717">
        <v>2013</v>
      </c>
      <c r="C1717" t="s">
        <v>592</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704</v>
      </c>
      <c r="B1718">
        <v>2015</v>
      </c>
      <c r="C1718" t="s">
        <v>592</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704</v>
      </c>
      <c r="B1719">
        <v>2014</v>
      </c>
      <c r="C1719" t="s">
        <v>592</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704</v>
      </c>
      <c r="B1720">
        <v>2013</v>
      </c>
      <c r="C1720" t="s">
        <v>592</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704</v>
      </c>
      <c r="B1721">
        <v>2012</v>
      </c>
      <c r="C1721" t="s">
        <v>592</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704</v>
      </c>
      <c r="B1722">
        <v>2011</v>
      </c>
      <c r="C1722" t="s">
        <v>592</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704</v>
      </c>
      <c r="B1723">
        <v>2010</v>
      </c>
      <c r="C1723" t="s">
        <v>592</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704</v>
      </c>
      <c r="B1724">
        <v>2009</v>
      </c>
      <c r="C1724" t="s">
        <v>592</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704</v>
      </c>
      <c r="B1725">
        <v>2008</v>
      </c>
      <c r="C1725" t="s">
        <v>592</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704</v>
      </c>
      <c r="B1726">
        <v>2007</v>
      </c>
      <c r="C1726" t="s">
        <v>592</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704</v>
      </c>
      <c r="B1727">
        <v>2006</v>
      </c>
      <c r="C1727" t="s">
        <v>592</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704</v>
      </c>
      <c r="B1728">
        <v>2005</v>
      </c>
      <c r="C1728" t="s">
        <v>592</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704</v>
      </c>
      <c r="B1729">
        <v>2004</v>
      </c>
      <c r="C1729" t="s">
        <v>592</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704</v>
      </c>
      <c r="B1730">
        <v>2003</v>
      </c>
      <c r="C1730" t="s">
        <v>592</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704</v>
      </c>
      <c r="B1731">
        <v>2002</v>
      </c>
      <c r="C1731" t="s">
        <v>592</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704</v>
      </c>
      <c r="B1732">
        <v>2001</v>
      </c>
      <c r="C1732" t="s">
        <v>592</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704</v>
      </c>
      <c r="B1733">
        <v>2000</v>
      </c>
      <c r="C1733" t="s">
        <v>592</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705</v>
      </c>
      <c r="B1734">
        <v>2015</v>
      </c>
      <c r="C1734" t="s">
        <v>592</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705</v>
      </c>
      <c r="B1735">
        <v>2014</v>
      </c>
      <c r="C1735" t="s">
        <v>592</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705</v>
      </c>
      <c r="B1736">
        <v>2013</v>
      </c>
      <c r="C1736" t="s">
        <v>592</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705</v>
      </c>
      <c r="B1737">
        <v>2012</v>
      </c>
      <c r="C1737" t="s">
        <v>592</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705</v>
      </c>
      <c r="B1738">
        <v>2011</v>
      </c>
      <c r="C1738" t="s">
        <v>592</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705</v>
      </c>
      <c r="B1739">
        <v>2010</v>
      </c>
      <c r="C1739" t="s">
        <v>592</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705</v>
      </c>
      <c r="B1740">
        <v>2009</v>
      </c>
      <c r="C1740" t="s">
        <v>592</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705</v>
      </c>
      <c r="B1741">
        <v>2008</v>
      </c>
      <c r="C1741" t="s">
        <v>592</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705</v>
      </c>
      <c r="B1742">
        <v>2007</v>
      </c>
      <c r="C1742" t="s">
        <v>592</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705</v>
      </c>
      <c r="B1743">
        <v>2006</v>
      </c>
      <c r="C1743" t="s">
        <v>592</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705</v>
      </c>
      <c r="B1744">
        <v>2005</v>
      </c>
      <c r="C1744" t="s">
        <v>592</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705</v>
      </c>
      <c r="B1745">
        <v>2004</v>
      </c>
      <c r="C1745" t="s">
        <v>592</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705</v>
      </c>
      <c r="B1746">
        <v>2003</v>
      </c>
      <c r="C1746" t="s">
        <v>592</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705</v>
      </c>
      <c r="B1747">
        <v>2002</v>
      </c>
      <c r="C1747" t="s">
        <v>592</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705</v>
      </c>
      <c r="B1748">
        <v>2001</v>
      </c>
      <c r="C1748" t="s">
        <v>592</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705</v>
      </c>
      <c r="B1749">
        <v>2000</v>
      </c>
      <c r="C1749" t="s">
        <v>592</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706</v>
      </c>
      <c r="B1750">
        <v>2015</v>
      </c>
      <c r="C1750" t="s">
        <v>592</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706</v>
      </c>
      <c r="B1751">
        <v>2014</v>
      </c>
      <c r="C1751" t="s">
        <v>592</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706</v>
      </c>
      <c r="B1752">
        <v>2013</v>
      </c>
      <c r="C1752" t="s">
        <v>592</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706</v>
      </c>
      <c r="B1753">
        <v>2012</v>
      </c>
      <c r="C1753" t="s">
        <v>592</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706</v>
      </c>
      <c r="B1754">
        <v>2011</v>
      </c>
      <c r="C1754" t="s">
        <v>592</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706</v>
      </c>
      <c r="B1755">
        <v>2010</v>
      </c>
      <c r="C1755" t="s">
        <v>592</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706</v>
      </c>
      <c r="B1756">
        <v>2009</v>
      </c>
      <c r="C1756" t="s">
        <v>592</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706</v>
      </c>
      <c r="B1757">
        <v>2008</v>
      </c>
      <c r="C1757" t="s">
        <v>592</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706</v>
      </c>
      <c r="B1758">
        <v>2007</v>
      </c>
      <c r="C1758" t="s">
        <v>592</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706</v>
      </c>
      <c r="B1759">
        <v>2006</v>
      </c>
      <c r="C1759" t="s">
        <v>592</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706</v>
      </c>
      <c r="B1760">
        <v>2005</v>
      </c>
      <c r="C1760" t="s">
        <v>592</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706</v>
      </c>
      <c r="B1761">
        <v>2004</v>
      </c>
      <c r="C1761" t="s">
        <v>592</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706</v>
      </c>
      <c r="B1762">
        <v>2003</v>
      </c>
      <c r="C1762" t="s">
        <v>592</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706</v>
      </c>
      <c r="B1763">
        <v>2002</v>
      </c>
      <c r="C1763" t="s">
        <v>592</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706</v>
      </c>
      <c r="B1764">
        <v>2001</v>
      </c>
      <c r="C1764" t="s">
        <v>592</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706</v>
      </c>
      <c r="B1765">
        <v>2000</v>
      </c>
      <c r="C1765" t="s">
        <v>592</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707</v>
      </c>
      <c r="B1766">
        <v>2015</v>
      </c>
      <c r="C1766" t="s">
        <v>592</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707</v>
      </c>
      <c r="B1767">
        <v>2014</v>
      </c>
      <c r="C1767" t="s">
        <v>592</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707</v>
      </c>
      <c r="B1768">
        <v>2013</v>
      </c>
      <c r="C1768" t="s">
        <v>592</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707</v>
      </c>
      <c r="B1769">
        <v>2012</v>
      </c>
      <c r="C1769" t="s">
        <v>592</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707</v>
      </c>
      <c r="B1770">
        <v>2011</v>
      </c>
      <c r="C1770" t="s">
        <v>592</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707</v>
      </c>
      <c r="B1771">
        <v>2010</v>
      </c>
      <c r="C1771" t="s">
        <v>592</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707</v>
      </c>
      <c r="B1772">
        <v>2009</v>
      </c>
      <c r="C1772" t="s">
        <v>592</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707</v>
      </c>
      <c r="B1773">
        <v>2008</v>
      </c>
      <c r="C1773" t="s">
        <v>592</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707</v>
      </c>
      <c r="B1774">
        <v>2007</v>
      </c>
      <c r="C1774" t="s">
        <v>592</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707</v>
      </c>
      <c r="B1775">
        <v>2006</v>
      </c>
      <c r="C1775" t="s">
        <v>592</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707</v>
      </c>
      <c r="B1776">
        <v>2005</v>
      </c>
      <c r="C1776" t="s">
        <v>592</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707</v>
      </c>
      <c r="B1777">
        <v>2004</v>
      </c>
      <c r="C1777" t="s">
        <v>592</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707</v>
      </c>
      <c r="B1778">
        <v>2003</v>
      </c>
      <c r="C1778" t="s">
        <v>592</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707</v>
      </c>
      <c r="B1779">
        <v>2002</v>
      </c>
      <c r="C1779" t="s">
        <v>592</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707</v>
      </c>
      <c r="B1780">
        <v>2001</v>
      </c>
      <c r="C1780" t="s">
        <v>592</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707</v>
      </c>
      <c r="B1781">
        <v>2000</v>
      </c>
      <c r="C1781" t="s">
        <v>592</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708</v>
      </c>
      <c r="B1782">
        <v>2015</v>
      </c>
      <c r="C1782" t="s">
        <v>592</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708</v>
      </c>
      <c r="B1783">
        <v>2014</v>
      </c>
      <c r="C1783" t="s">
        <v>592</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708</v>
      </c>
      <c r="B1784">
        <v>2013</v>
      </c>
      <c r="C1784" t="s">
        <v>592</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708</v>
      </c>
      <c r="B1785">
        <v>2012</v>
      </c>
      <c r="C1785" t="s">
        <v>592</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708</v>
      </c>
      <c r="B1786">
        <v>2011</v>
      </c>
      <c r="C1786" t="s">
        <v>592</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708</v>
      </c>
      <c r="B1787">
        <v>2010</v>
      </c>
      <c r="C1787" t="s">
        <v>592</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708</v>
      </c>
      <c r="B1788">
        <v>2009</v>
      </c>
      <c r="C1788" t="s">
        <v>592</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708</v>
      </c>
      <c r="B1789">
        <v>2008</v>
      </c>
      <c r="C1789" t="s">
        <v>592</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708</v>
      </c>
      <c r="B1790">
        <v>2007</v>
      </c>
      <c r="C1790" t="s">
        <v>592</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708</v>
      </c>
      <c r="B1791">
        <v>2006</v>
      </c>
      <c r="C1791" t="s">
        <v>592</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708</v>
      </c>
      <c r="B1792">
        <v>2005</v>
      </c>
      <c r="C1792" t="s">
        <v>592</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708</v>
      </c>
      <c r="B1793">
        <v>2004</v>
      </c>
      <c r="C1793" t="s">
        <v>592</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708</v>
      </c>
      <c r="B1794">
        <v>2003</v>
      </c>
      <c r="C1794" t="s">
        <v>592</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708</v>
      </c>
      <c r="B1795">
        <v>2002</v>
      </c>
      <c r="C1795" t="s">
        <v>592</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708</v>
      </c>
      <c r="B1796">
        <v>2001</v>
      </c>
      <c r="C1796" t="s">
        <v>592</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708</v>
      </c>
      <c r="B1797">
        <v>2000</v>
      </c>
      <c r="C1797" t="s">
        <v>592</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709</v>
      </c>
      <c r="B1798">
        <v>2015</v>
      </c>
      <c r="C1798" t="s">
        <v>592</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709</v>
      </c>
      <c r="B1799">
        <v>2014</v>
      </c>
      <c r="C1799" t="s">
        <v>592</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709</v>
      </c>
      <c r="B1800">
        <v>2013</v>
      </c>
      <c r="C1800" t="s">
        <v>592</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709</v>
      </c>
      <c r="B1801">
        <v>2012</v>
      </c>
      <c r="C1801" t="s">
        <v>592</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709</v>
      </c>
      <c r="B1802">
        <v>2011</v>
      </c>
      <c r="C1802" t="s">
        <v>592</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709</v>
      </c>
      <c r="B1803">
        <v>2010</v>
      </c>
      <c r="C1803" t="s">
        <v>592</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709</v>
      </c>
      <c r="B1804">
        <v>2009</v>
      </c>
      <c r="C1804" t="s">
        <v>592</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709</v>
      </c>
      <c r="B1805">
        <v>2008</v>
      </c>
      <c r="C1805" t="s">
        <v>592</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709</v>
      </c>
      <c r="B1806">
        <v>2007</v>
      </c>
      <c r="C1806" t="s">
        <v>592</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709</v>
      </c>
      <c r="B1807">
        <v>2006</v>
      </c>
      <c r="C1807" t="s">
        <v>592</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709</v>
      </c>
      <c r="B1808">
        <v>2005</v>
      </c>
      <c r="C1808" t="s">
        <v>592</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709</v>
      </c>
      <c r="B1809">
        <v>2004</v>
      </c>
      <c r="C1809" t="s">
        <v>592</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709</v>
      </c>
      <c r="B1810">
        <v>2003</v>
      </c>
      <c r="C1810" t="s">
        <v>592</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709</v>
      </c>
      <c r="B1811">
        <v>2002</v>
      </c>
      <c r="C1811" t="s">
        <v>592</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709</v>
      </c>
      <c r="B1812">
        <v>2001</v>
      </c>
      <c r="C1812" t="s">
        <v>592</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709</v>
      </c>
      <c r="B1813">
        <v>2000</v>
      </c>
      <c r="C1813" t="s">
        <v>592</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710</v>
      </c>
      <c r="B1814">
        <v>2013</v>
      </c>
      <c r="C1814" t="s">
        <v>592</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711</v>
      </c>
      <c r="B1815">
        <v>2015</v>
      </c>
      <c r="C1815" t="s">
        <v>592</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711</v>
      </c>
      <c r="B1816">
        <v>2014</v>
      </c>
      <c r="C1816" t="s">
        <v>592</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711</v>
      </c>
      <c r="B1817">
        <v>2013</v>
      </c>
      <c r="C1817" t="s">
        <v>592</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711</v>
      </c>
      <c r="B1818">
        <v>2012</v>
      </c>
      <c r="C1818" t="s">
        <v>592</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711</v>
      </c>
      <c r="B1819">
        <v>2011</v>
      </c>
      <c r="C1819" t="s">
        <v>592</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711</v>
      </c>
      <c r="B1820">
        <v>2010</v>
      </c>
      <c r="C1820" t="s">
        <v>592</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711</v>
      </c>
      <c r="B1821">
        <v>2009</v>
      </c>
      <c r="C1821" t="s">
        <v>592</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711</v>
      </c>
      <c r="B1822">
        <v>2008</v>
      </c>
      <c r="C1822" t="s">
        <v>592</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711</v>
      </c>
      <c r="B1823">
        <v>2007</v>
      </c>
      <c r="C1823" t="s">
        <v>592</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711</v>
      </c>
      <c r="B1824">
        <v>2006</v>
      </c>
      <c r="C1824" t="s">
        <v>592</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711</v>
      </c>
      <c r="B1825">
        <v>2005</v>
      </c>
      <c r="C1825" t="s">
        <v>592</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711</v>
      </c>
      <c r="B1826">
        <v>2004</v>
      </c>
      <c r="C1826" t="s">
        <v>592</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711</v>
      </c>
      <c r="B1827">
        <v>2003</v>
      </c>
      <c r="C1827" t="s">
        <v>592</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711</v>
      </c>
      <c r="B1828">
        <v>2002</v>
      </c>
      <c r="C1828" t="s">
        <v>592</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711</v>
      </c>
      <c r="B1829">
        <v>2001</v>
      </c>
      <c r="C1829" t="s">
        <v>592</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711</v>
      </c>
      <c r="B1830">
        <v>2000</v>
      </c>
      <c r="C1830" t="s">
        <v>592</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712</v>
      </c>
      <c r="B1831">
        <v>2015</v>
      </c>
      <c r="C1831" t="s">
        <v>600</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712</v>
      </c>
      <c r="B1832">
        <v>2014</v>
      </c>
      <c r="C1832" t="s">
        <v>600</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712</v>
      </c>
      <c r="B1833">
        <v>2013</v>
      </c>
      <c r="C1833" t="s">
        <v>600</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712</v>
      </c>
      <c r="B1834">
        <v>2012</v>
      </c>
      <c r="C1834" t="s">
        <v>600</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712</v>
      </c>
      <c r="B1835">
        <v>2011</v>
      </c>
      <c r="C1835" t="s">
        <v>600</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712</v>
      </c>
      <c r="B1836">
        <v>2010</v>
      </c>
      <c r="C1836" t="s">
        <v>600</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712</v>
      </c>
      <c r="B1837">
        <v>2009</v>
      </c>
      <c r="C1837" t="s">
        <v>600</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712</v>
      </c>
      <c r="B1838">
        <v>2008</v>
      </c>
      <c r="C1838" t="s">
        <v>600</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712</v>
      </c>
      <c r="B1839">
        <v>2007</v>
      </c>
      <c r="C1839" t="s">
        <v>600</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712</v>
      </c>
      <c r="B1840">
        <v>2006</v>
      </c>
      <c r="C1840" t="s">
        <v>600</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712</v>
      </c>
      <c r="B1841">
        <v>2005</v>
      </c>
      <c r="C1841" t="s">
        <v>600</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712</v>
      </c>
      <c r="B1842">
        <v>2004</v>
      </c>
      <c r="C1842" t="s">
        <v>600</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712</v>
      </c>
      <c r="B1843">
        <v>2003</v>
      </c>
      <c r="C1843" t="s">
        <v>600</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712</v>
      </c>
      <c r="B1844">
        <v>2002</v>
      </c>
      <c r="C1844" t="s">
        <v>600</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712</v>
      </c>
      <c r="B1845">
        <v>2001</v>
      </c>
      <c r="C1845" t="s">
        <v>600</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712</v>
      </c>
      <c r="B1846">
        <v>2000</v>
      </c>
      <c r="C1846" t="s">
        <v>600</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713</v>
      </c>
      <c r="B1847">
        <v>2015</v>
      </c>
      <c r="C1847" t="s">
        <v>600</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713</v>
      </c>
      <c r="B1848">
        <v>2014</v>
      </c>
      <c r="C1848" t="s">
        <v>600</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713</v>
      </c>
      <c r="B1849">
        <v>2013</v>
      </c>
      <c r="C1849" t="s">
        <v>600</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713</v>
      </c>
      <c r="B1850">
        <v>2012</v>
      </c>
      <c r="C1850" t="s">
        <v>600</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713</v>
      </c>
      <c r="B1851">
        <v>2011</v>
      </c>
      <c r="C1851" t="s">
        <v>600</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713</v>
      </c>
      <c r="B1852">
        <v>2010</v>
      </c>
      <c r="C1852" t="s">
        <v>600</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713</v>
      </c>
      <c r="B1853">
        <v>2009</v>
      </c>
      <c r="C1853" t="s">
        <v>600</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713</v>
      </c>
      <c r="B1854">
        <v>2008</v>
      </c>
      <c r="C1854" t="s">
        <v>600</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713</v>
      </c>
      <c r="B1855">
        <v>2007</v>
      </c>
      <c r="C1855" t="s">
        <v>600</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713</v>
      </c>
      <c r="B1856">
        <v>2006</v>
      </c>
      <c r="C1856" t="s">
        <v>600</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713</v>
      </c>
      <c r="B1857">
        <v>2005</v>
      </c>
      <c r="C1857" t="s">
        <v>600</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713</v>
      </c>
      <c r="B1858">
        <v>2004</v>
      </c>
      <c r="C1858" t="s">
        <v>600</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713</v>
      </c>
      <c r="B1859">
        <v>2003</v>
      </c>
      <c r="C1859" t="s">
        <v>600</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713</v>
      </c>
      <c r="B1860">
        <v>2002</v>
      </c>
      <c r="C1860" t="s">
        <v>600</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713</v>
      </c>
      <c r="B1861">
        <v>2001</v>
      </c>
      <c r="C1861" t="s">
        <v>600</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713</v>
      </c>
      <c r="B1862">
        <v>2000</v>
      </c>
      <c r="C1862" t="s">
        <v>600</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714</v>
      </c>
      <c r="B1863">
        <v>2015</v>
      </c>
      <c r="C1863" t="s">
        <v>592</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714</v>
      </c>
      <c r="B1864">
        <v>2014</v>
      </c>
      <c r="C1864" t="s">
        <v>592</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714</v>
      </c>
      <c r="B1865">
        <v>2013</v>
      </c>
      <c r="C1865" t="s">
        <v>592</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714</v>
      </c>
      <c r="B1866">
        <v>2012</v>
      </c>
      <c r="C1866" t="s">
        <v>592</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714</v>
      </c>
      <c r="B1867">
        <v>2011</v>
      </c>
      <c r="C1867" t="s">
        <v>592</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714</v>
      </c>
      <c r="B1868">
        <v>2010</v>
      </c>
      <c r="C1868" t="s">
        <v>592</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714</v>
      </c>
      <c r="B1869">
        <v>2009</v>
      </c>
      <c r="C1869" t="s">
        <v>592</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714</v>
      </c>
      <c r="B1870">
        <v>2008</v>
      </c>
      <c r="C1870" t="s">
        <v>592</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714</v>
      </c>
      <c r="B1871">
        <v>2007</v>
      </c>
      <c r="C1871" t="s">
        <v>592</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714</v>
      </c>
      <c r="B1872">
        <v>2006</v>
      </c>
      <c r="C1872" t="s">
        <v>592</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714</v>
      </c>
      <c r="B1873">
        <v>2005</v>
      </c>
      <c r="C1873" t="s">
        <v>592</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714</v>
      </c>
      <c r="B1874">
        <v>2004</v>
      </c>
      <c r="C1874" t="s">
        <v>592</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714</v>
      </c>
      <c r="B1875">
        <v>2003</v>
      </c>
      <c r="C1875" t="s">
        <v>592</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714</v>
      </c>
      <c r="B1876">
        <v>2002</v>
      </c>
      <c r="C1876" t="s">
        <v>592</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714</v>
      </c>
      <c r="B1877">
        <v>2001</v>
      </c>
      <c r="C1877" t="s">
        <v>592</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714</v>
      </c>
      <c r="B1878">
        <v>2000</v>
      </c>
      <c r="C1878" t="s">
        <v>592</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715</v>
      </c>
      <c r="B1879">
        <v>2015</v>
      </c>
      <c r="C1879" t="s">
        <v>592</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715</v>
      </c>
      <c r="B1880">
        <v>2014</v>
      </c>
      <c r="C1880" t="s">
        <v>592</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715</v>
      </c>
      <c r="B1881">
        <v>2013</v>
      </c>
      <c r="C1881" t="s">
        <v>592</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715</v>
      </c>
      <c r="B1882">
        <v>2012</v>
      </c>
      <c r="C1882" t="s">
        <v>592</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715</v>
      </c>
      <c r="B1883">
        <v>2011</v>
      </c>
      <c r="C1883" t="s">
        <v>592</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715</v>
      </c>
      <c r="B1884">
        <v>2010</v>
      </c>
      <c r="C1884" t="s">
        <v>592</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715</v>
      </c>
      <c r="B1885">
        <v>2009</v>
      </c>
      <c r="C1885" t="s">
        <v>592</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715</v>
      </c>
      <c r="B1886">
        <v>2008</v>
      </c>
      <c r="C1886" t="s">
        <v>592</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715</v>
      </c>
      <c r="B1887">
        <v>2007</v>
      </c>
      <c r="C1887" t="s">
        <v>592</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715</v>
      </c>
      <c r="B1888">
        <v>2006</v>
      </c>
      <c r="C1888" t="s">
        <v>592</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715</v>
      </c>
      <c r="B1889">
        <v>2005</v>
      </c>
      <c r="C1889" t="s">
        <v>592</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715</v>
      </c>
      <c r="B1890">
        <v>2004</v>
      </c>
      <c r="C1890" t="s">
        <v>592</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715</v>
      </c>
      <c r="B1891">
        <v>2003</v>
      </c>
      <c r="C1891" t="s">
        <v>592</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715</v>
      </c>
      <c r="B1892">
        <v>2002</v>
      </c>
      <c r="C1892" t="s">
        <v>592</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715</v>
      </c>
      <c r="B1893">
        <v>2001</v>
      </c>
      <c r="C1893" t="s">
        <v>592</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715</v>
      </c>
      <c r="B1894">
        <v>2000</v>
      </c>
      <c r="C1894" t="s">
        <v>592</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716</v>
      </c>
      <c r="B1895">
        <v>2015</v>
      </c>
      <c r="C1895" t="s">
        <v>592</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716</v>
      </c>
      <c r="B1896">
        <v>2014</v>
      </c>
      <c r="C1896" t="s">
        <v>592</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716</v>
      </c>
      <c r="B1897">
        <v>2013</v>
      </c>
      <c r="C1897" t="s">
        <v>592</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716</v>
      </c>
      <c r="B1898">
        <v>2012</v>
      </c>
      <c r="C1898" t="s">
        <v>592</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716</v>
      </c>
      <c r="B1899">
        <v>2011</v>
      </c>
      <c r="C1899" t="s">
        <v>592</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716</v>
      </c>
      <c r="B1900">
        <v>2010</v>
      </c>
      <c r="C1900" t="s">
        <v>592</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716</v>
      </c>
      <c r="B1901">
        <v>2009</v>
      </c>
      <c r="C1901" t="s">
        <v>592</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716</v>
      </c>
      <c r="B1902">
        <v>2008</v>
      </c>
      <c r="C1902" t="s">
        <v>592</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716</v>
      </c>
      <c r="B1903">
        <v>2007</v>
      </c>
      <c r="C1903" t="s">
        <v>592</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716</v>
      </c>
      <c r="B1904">
        <v>2006</v>
      </c>
      <c r="C1904" t="s">
        <v>592</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716</v>
      </c>
      <c r="B1905">
        <v>2005</v>
      </c>
      <c r="C1905" t="s">
        <v>592</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716</v>
      </c>
      <c r="B1906">
        <v>2004</v>
      </c>
      <c r="C1906" t="s">
        <v>592</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716</v>
      </c>
      <c r="B1907">
        <v>2003</v>
      </c>
      <c r="C1907" t="s">
        <v>592</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716</v>
      </c>
      <c r="B1908">
        <v>2002</v>
      </c>
      <c r="C1908" t="s">
        <v>592</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716</v>
      </c>
      <c r="B1909">
        <v>2001</v>
      </c>
      <c r="C1909" t="s">
        <v>592</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716</v>
      </c>
      <c r="B1910">
        <v>2000</v>
      </c>
      <c r="C1910" t="s">
        <v>592</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717</v>
      </c>
      <c r="B1911">
        <v>2013</v>
      </c>
      <c r="C1911" t="s">
        <v>592</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718</v>
      </c>
      <c r="B1912">
        <v>2015</v>
      </c>
      <c r="C1912" t="s">
        <v>600</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718</v>
      </c>
      <c r="B1913">
        <v>2014</v>
      </c>
      <c r="C1913" t="s">
        <v>600</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718</v>
      </c>
      <c r="B1914">
        <v>2013</v>
      </c>
      <c r="C1914" t="s">
        <v>600</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718</v>
      </c>
      <c r="B1915">
        <v>2012</v>
      </c>
      <c r="C1915" t="s">
        <v>600</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718</v>
      </c>
      <c r="B1916">
        <v>2011</v>
      </c>
      <c r="C1916" t="s">
        <v>600</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718</v>
      </c>
      <c r="B1917">
        <v>2010</v>
      </c>
      <c r="C1917" t="s">
        <v>600</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718</v>
      </c>
      <c r="B1918">
        <v>2009</v>
      </c>
      <c r="C1918" t="s">
        <v>600</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718</v>
      </c>
      <c r="B1919">
        <v>2008</v>
      </c>
      <c r="C1919" t="s">
        <v>600</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718</v>
      </c>
      <c r="B1920">
        <v>2007</v>
      </c>
      <c r="C1920" t="s">
        <v>600</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718</v>
      </c>
      <c r="B1921">
        <v>2006</v>
      </c>
      <c r="C1921" t="s">
        <v>600</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718</v>
      </c>
      <c r="B1922">
        <v>2005</v>
      </c>
      <c r="C1922" t="s">
        <v>600</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718</v>
      </c>
      <c r="B1923">
        <v>2004</v>
      </c>
      <c r="C1923" t="s">
        <v>600</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718</v>
      </c>
      <c r="B1924">
        <v>2003</v>
      </c>
      <c r="C1924" t="s">
        <v>600</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718</v>
      </c>
      <c r="B1925">
        <v>2002</v>
      </c>
      <c r="C1925" t="s">
        <v>600</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718</v>
      </c>
      <c r="B1926">
        <v>2001</v>
      </c>
      <c r="C1926" t="s">
        <v>600</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718</v>
      </c>
      <c r="B1927">
        <v>2000</v>
      </c>
      <c r="C1927" t="s">
        <v>600</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719</v>
      </c>
      <c r="B1928">
        <v>2015</v>
      </c>
      <c r="C1928" t="s">
        <v>592</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719</v>
      </c>
      <c r="B1929">
        <v>2014</v>
      </c>
      <c r="C1929" t="s">
        <v>592</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719</v>
      </c>
      <c r="B1930">
        <v>2013</v>
      </c>
      <c r="C1930" t="s">
        <v>592</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719</v>
      </c>
      <c r="B1931">
        <v>2012</v>
      </c>
      <c r="C1931" t="s">
        <v>592</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719</v>
      </c>
      <c r="B1932">
        <v>2011</v>
      </c>
      <c r="C1932" t="s">
        <v>592</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719</v>
      </c>
      <c r="B1933">
        <v>2010</v>
      </c>
      <c r="C1933" t="s">
        <v>592</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719</v>
      </c>
      <c r="B1934">
        <v>2009</v>
      </c>
      <c r="C1934" t="s">
        <v>592</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719</v>
      </c>
      <c r="B1935">
        <v>2008</v>
      </c>
      <c r="C1935" t="s">
        <v>592</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719</v>
      </c>
      <c r="B1936">
        <v>2007</v>
      </c>
      <c r="C1936" t="s">
        <v>592</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719</v>
      </c>
      <c r="B1937">
        <v>2006</v>
      </c>
      <c r="C1937" t="s">
        <v>592</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719</v>
      </c>
      <c r="B1938">
        <v>2005</v>
      </c>
      <c r="C1938" t="s">
        <v>592</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719</v>
      </c>
      <c r="B1939">
        <v>2004</v>
      </c>
      <c r="C1939" t="s">
        <v>592</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719</v>
      </c>
      <c r="B1940">
        <v>2003</v>
      </c>
      <c r="C1940" t="s">
        <v>592</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719</v>
      </c>
      <c r="B1941">
        <v>2002</v>
      </c>
      <c r="C1941" t="s">
        <v>592</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719</v>
      </c>
      <c r="B1942">
        <v>2001</v>
      </c>
      <c r="C1942" t="s">
        <v>592</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719</v>
      </c>
      <c r="B1943">
        <v>2000</v>
      </c>
      <c r="C1943" t="s">
        <v>592</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720</v>
      </c>
      <c r="B1944">
        <v>2015</v>
      </c>
      <c r="C1944" t="s">
        <v>592</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720</v>
      </c>
      <c r="B1945">
        <v>2014</v>
      </c>
      <c r="C1945" t="s">
        <v>592</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720</v>
      </c>
      <c r="B1946">
        <v>2013</v>
      </c>
      <c r="C1946" t="s">
        <v>592</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720</v>
      </c>
      <c r="B1947">
        <v>2012</v>
      </c>
      <c r="C1947" t="s">
        <v>592</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720</v>
      </c>
      <c r="B1948">
        <v>2011</v>
      </c>
      <c r="C1948" t="s">
        <v>592</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720</v>
      </c>
      <c r="B1949">
        <v>2010</v>
      </c>
      <c r="C1949" t="s">
        <v>592</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720</v>
      </c>
      <c r="B1950">
        <v>2009</v>
      </c>
      <c r="C1950" t="s">
        <v>592</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720</v>
      </c>
      <c r="B1951">
        <v>2008</v>
      </c>
      <c r="C1951" t="s">
        <v>592</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720</v>
      </c>
      <c r="B1952">
        <v>2007</v>
      </c>
      <c r="C1952" t="s">
        <v>592</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720</v>
      </c>
      <c r="B1953">
        <v>2006</v>
      </c>
      <c r="C1953" t="s">
        <v>592</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720</v>
      </c>
      <c r="B1954">
        <v>2005</v>
      </c>
      <c r="C1954" t="s">
        <v>592</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720</v>
      </c>
      <c r="B1955">
        <v>2004</v>
      </c>
      <c r="C1955" t="s">
        <v>592</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720</v>
      </c>
      <c r="B1956">
        <v>2003</v>
      </c>
      <c r="C1956" t="s">
        <v>592</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720</v>
      </c>
      <c r="B1957">
        <v>2002</v>
      </c>
      <c r="C1957" t="s">
        <v>592</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720</v>
      </c>
      <c r="B1958">
        <v>2001</v>
      </c>
      <c r="C1958" t="s">
        <v>592</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720</v>
      </c>
      <c r="B1959">
        <v>2000</v>
      </c>
      <c r="C1959" t="s">
        <v>592</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721</v>
      </c>
      <c r="B1960">
        <v>2013</v>
      </c>
      <c r="C1960" t="s">
        <v>592</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722</v>
      </c>
      <c r="B1961">
        <v>2015</v>
      </c>
      <c r="C1961" t="s">
        <v>592</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722</v>
      </c>
      <c r="B1962">
        <v>2014</v>
      </c>
      <c r="C1962" t="s">
        <v>592</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722</v>
      </c>
      <c r="B1963">
        <v>2013</v>
      </c>
      <c r="C1963" t="s">
        <v>592</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722</v>
      </c>
      <c r="B1964">
        <v>2012</v>
      </c>
      <c r="C1964" t="s">
        <v>592</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722</v>
      </c>
      <c r="B1965">
        <v>2011</v>
      </c>
      <c r="C1965" t="s">
        <v>592</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722</v>
      </c>
      <c r="B1966">
        <v>2010</v>
      </c>
      <c r="C1966" t="s">
        <v>592</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722</v>
      </c>
      <c r="B1967">
        <v>2009</v>
      </c>
      <c r="C1967" t="s">
        <v>592</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722</v>
      </c>
      <c r="B1968">
        <v>2008</v>
      </c>
      <c r="C1968" t="s">
        <v>592</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722</v>
      </c>
      <c r="B1969">
        <v>2007</v>
      </c>
      <c r="C1969" t="s">
        <v>592</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722</v>
      </c>
      <c r="B1970">
        <v>2006</v>
      </c>
      <c r="C1970" t="s">
        <v>592</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722</v>
      </c>
      <c r="B1971">
        <v>2005</v>
      </c>
      <c r="C1971" t="s">
        <v>592</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722</v>
      </c>
      <c r="B1972">
        <v>2004</v>
      </c>
      <c r="C1972" t="s">
        <v>592</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722</v>
      </c>
      <c r="B1973">
        <v>2003</v>
      </c>
      <c r="C1973" t="s">
        <v>592</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722</v>
      </c>
      <c r="B1974">
        <v>2002</v>
      </c>
      <c r="C1974" t="s">
        <v>592</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722</v>
      </c>
      <c r="B1975">
        <v>2001</v>
      </c>
      <c r="C1975" t="s">
        <v>592</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722</v>
      </c>
      <c r="B1976">
        <v>2000</v>
      </c>
      <c r="C1976" t="s">
        <v>592</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723</v>
      </c>
      <c r="B1977">
        <v>2015</v>
      </c>
      <c r="C1977" t="s">
        <v>592</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723</v>
      </c>
      <c r="B1978">
        <v>2014</v>
      </c>
      <c r="C1978" t="s">
        <v>592</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723</v>
      </c>
      <c r="B1979">
        <v>2013</v>
      </c>
      <c r="C1979" t="s">
        <v>592</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723</v>
      </c>
      <c r="B1980">
        <v>2012</v>
      </c>
      <c r="C1980" t="s">
        <v>592</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723</v>
      </c>
      <c r="B1981">
        <v>2011</v>
      </c>
      <c r="C1981" t="s">
        <v>592</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723</v>
      </c>
      <c r="B1982">
        <v>2010</v>
      </c>
      <c r="C1982" t="s">
        <v>592</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723</v>
      </c>
      <c r="B1983">
        <v>2009</v>
      </c>
      <c r="C1983" t="s">
        <v>592</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723</v>
      </c>
      <c r="B1984">
        <v>2008</v>
      </c>
      <c r="C1984" t="s">
        <v>592</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723</v>
      </c>
      <c r="B1985">
        <v>2007</v>
      </c>
      <c r="C1985" t="s">
        <v>592</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723</v>
      </c>
      <c r="B1986">
        <v>2006</v>
      </c>
      <c r="C1986" t="s">
        <v>592</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723</v>
      </c>
      <c r="B1987">
        <v>2005</v>
      </c>
      <c r="C1987" t="s">
        <v>592</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723</v>
      </c>
      <c r="B1988">
        <v>2004</v>
      </c>
      <c r="C1988" t="s">
        <v>592</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723</v>
      </c>
      <c r="B1989">
        <v>2003</v>
      </c>
      <c r="C1989" t="s">
        <v>592</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723</v>
      </c>
      <c r="B1990">
        <v>2002</v>
      </c>
      <c r="C1990" t="s">
        <v>592</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723</v>
      </c>
      <c r="B1991">
        <v>2001</v>
      </c>
      <c r="C1991" t="s">
        <v>592</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723</v>
      </c>
      <c r="B1992">
        <v>2000</v>
      </c>
      <c r="C1992" t="s">
        <v>592</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724</v>
      </c>
      <c r="B1993">
        <v>2015</v>
      </c>
      <c r="C1993" t="s">
        <v>592</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724</v>
      </c>
      <c r="B1994">
        <v>2014</v>
      </c>
      <c r="C1994" t="s">
        <v>592</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724</v>
      </c>
      <c r="B1995">
        <v>2013</v>
      </c>
      <c r="C1995" t="s">
        <v>592</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724</v>
      </c>
      <c r="B1996">
        <v>2012</v>
      </c>
      <c r="C1996" t="s">
        <v>592</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724</v>
      </c>
      <c r="B1997">
        <v>2011</v>
      </c>
      <c r="C1997" t="s">
        <v>592</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724</v>
      </c>
      <c r="B1998">
        <v>2010</v>
      </c>
      <c r="C1998" t="s">
        <v>592</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724</v>
      </c>
      <c r="B1999">
        <v>2009</v>
      </c>
      <c r="C1999" t="s">
        <v>592</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724</v>
      </c>
      <c r="B2000">
        <v>2008</v>
      </c>
      <c r="C2000" t="s">
        <v>592</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724</v>
      </c>
      <c r="B2001">
        <v>2007</v>
      </c>
      <c r="C2001" t="s">
        <v>592</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724</v>
      </c>
      <c r="B2002">
        <v>2006</v>
      </c>
      <c r="C2002" t="s">
        <v>592</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724</v>
      </c>
      <c r="B2003">
        <v>2005</v>
      </c>
      <c r="C2003" t="s">
        <v>592</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724</v>
      </c>
      <c r="B2004">
        <v>2004</v>
      </c>
      <c r="C2004" t="s">
        <v>592</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724</v>
      </c>
      <c r="B2005">
        <v>2003</v>
      </c>
      <c r="C2005" t="s">
        <v>592</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724</v>
      </c>
      <c r="B2006">
        <v>2002</v>
      </c>
      <c r="C2006" t="s">
        <v>592</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724</v>
      </c>
      <c r="B2007">
        <v>2001</v>
      </c>
      <c r="C2007" t="s">
        <v>592</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724</v>
      </c>
      <c r="B2008">
        <v>2000</v>
      </c>
      <c r="C2008" t="s">
        <v>592</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725</v>
      </c>
      <c r="B2009">
        <v>2015</v>
      </c>
      <c r="C2009" t="s">
        <v>592</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725</v>
      </c>
      <c r="B2010">
        <v>2014</v>
      </c>
      <c r="C2010" t="s">
        <v>592</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725</v>
      </c>
      <c r="B2011">
        <v>2013</v>
      </c>
      <c r="C2011" t="s">
        <v>592</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725</v>
      </c>
      <c r="B2012">
        <v>2012</v>
      </c>
      <c r="C2012" t="s">
        <v>592</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725</v>
      </c>
      <c r="B2013">
        <v>2011</v>
      </c>
      <c r="C2013" t="s">
        <v>592</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725</v>
      </c>
      <c r="B2014">
        <v>2010</v>
      </c>
      <c r="C2014" t="s">
        <v>592</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725</v>
      </c>
      <c r="B2015">
        <v>2009</v>
      </c>
      <c r="C2015" t="s">
        <v>592</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725</v>
      </c>
      <c r="B2016">
        <v>2008</v>
      </c>
      <c r="C2016" t="s">
        <v>592</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725</v>
      </c>
      <c r="B2017">
        <v>2007</v>
      </c>
      <c r="C2017" t="s">
        <v>592</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725</v>
      </c>
      <c r="B2018">
        <v>2006</v>
      </c>
      <c r="C2018" t="s">
        <v>592</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725</v>
      </c>
      <c r="B2019">
        <v>2005</v>
      </c>
      <c r="C2019" t="s">
        <v>592</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725</v>
      </c>
      <c r="B2020">
        <v>2004</v>
      </c>
      <c r="C2020" t="s">
        <v>592</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725</v>
      </c>
      <c r="B2021">
        <v>2003</v>
      </c>
      <c r="C2021" t="s">
        <v>592</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725</v>
      </c>
      <c r="B2022">
        <v>2002</v>
      </c>
      <c r="C2022" t="s">
        <v>592</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725</v>
      </c>
      <c r="B2023">
        <v>2001</v>
      </c>
      <c r="C2023" t="s">
        <v>592</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725</v>
      </c>
      <c r="B2024">
        <v>2000</v>
      </c>
      <c r="C2024" t="s">
        <v>592</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726</v>
      </c>
      <c r="B2025">
        <v>2015</v>
      </c>
      <c r="C2025" t="s">
        <v>592</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726</v>
      </c>
      <c r="B2026">
        <v>2014</v>
      </c>
      <c r="C2026" t="s">
        <v>592</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726</v>
      </c>
      <c r="B2027">
        <v>2013</v>
      </c>
      <c r="C2027" t="s">
        <v>592</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726</v>
      </c>
      <c r="B2028">
        <v>2012</v>
      </c>
      <c r="C2028" t="s">
        <v>592</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726</v>
      </c>
      <c r="B2029">
        <v>2011</v>
      </c>
      <c r="C2029" t="s">
        <v>592</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726</v>
      </c>
      <c r="B2030">
        <v>2010</v>
      </c>
      <c r="C2030" t="s">
        <v>592</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726</v>
      </c>
      <c r="B2031">
        <v>2009</v>
      </c>
      <c r="C2031" t="s">
        <v>592</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726</v>
      </c>
      <c r="B2032">
        <v>2008</v>
      </c>
      <c r="C2032" t="s">
        <v>592</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726</v>
      </c>
      <c r="B2033">
        <v>2007</v>
      </c>
      <c r="C2033" t="s">
        <v>592</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726</v>
      </c>
      <c r="B2034">
        <v>2006</v>
      </c>
      <c r="C2034" t="s">
        <v>592</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726</v>
      </c>
      <c r="B2035">
        <v>2005</v>
      </c>
      <c r="C2035" t="s">
        <v>592</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726</v>
      </c>
      <c r="B2036">
        <v>2004</v>
      </c>
      <c r="C2036" t="s">
        <v>592</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726</v>
      </c>
      <c r="B2037">
        <v>2003</v>
      </c>
      <c r="C2037" t="s">
        <v>592</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726</v>
      </c>
      <c r="B2038">
        <v>2002</v>
      </c>
      <c r="C2038" t="s">
        <v>592</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726</v>
      </c>
      <c r="B2039">
        <v>2001</v>
      </c>
      <c r="C2039" t="s">
        <v>592</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726</v>
      </c>
      <c r="B2040">
        <v>2000</v>
      </c>
      <c r="C2040" t="s">
        <v>592</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727</v>
      </c>
      <c r="B2041">
        <v>2015</v>
      </c>
      <c r="C2041" t="s">
        <v>600</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727</v>
      </c>
      <c r="B2042">
        <v>2014</v>
      </c>
      <c r="C2042" t="s">
        <v>600</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727</v>
      </c>
      <c r="B2043">
        <v>2013</v>
      </c>
      <c r="C2043" t="s">
        <v>600</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727</v>
      </c>
      <c r="B2044">
        <v>2012</v>
      </c>
      <c r="C2044" t="s">
        <v>600</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727</v>
      </c>
      <c r="B2045">
        <v>2011</v>
      </c>
      <c r="C2045" t="s">
        <v>600</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727</v>
      </c>
      <c r="B2046">
        <v>2010</v>
      </c>
      <c r="C2046" t="s">
        <v>600</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727</v>
      </c>
      <c r="B2047">
        <v>2009</v>
      </c>
      <c r="C2047" t="s">
        <v>600</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727</v>
      </c>
      <c r="B2048">
        <v>2008</v>
      </c>
      <c r="C2048" t="s">
        <v>600</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727</v>
      </c>
      <c r="B2049">
        <v>2007</v>
      </c>
      <c r="C2049" t="s">
        <v>600</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727</v>
      </c>
      <c r="B2050">
        <v>2006</v>
      </c>
      <c r="C2050" t="s">
        <v>600</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727</v>
      </c>
      <c r="B2051">
        <v>2005</v>
      </c>
      <c r="C2051" t="s">
        <v>600</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727</v>
      </c>
      <c r="B2052">
        <v>2004</v>
      </c>
      <c r="C2052" t="s">
        <v>600</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727</v>
      </c>
      <c r="B2053">
        <v>2003</v>
      </c>
      <c r="C2053" t="s">
        <v>600</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727</v>
      </c>
      <c r="B2054">
        <v>2002</v>
      </c>
      <c r="C2054" t="s">
        <v>600</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727</v>
      </c>
      <c r="B2055">
        <v>2001</v>
      </c>
      <c r="C2055" t="s">
        <v>600</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727</v>
      </c>
      <c r="B2056">
        <v>2000</v>
      </c>
      <c r="C2056" t="s">
        <v>600</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728</v>
      </c>
      <c r="B2057">
        <v>2015</v>
      </c>
      <c r="C2057" t="s">
        <v>600</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728</v>
      </c>
      <c r="B2058">
        <v>2014</v>
      </c>
      <c r="C2058" t="s">
        <v>600</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728</v>
      </c>
      <c r="B2059">
        <v>2013</v>
      </c>
      <c r="C2059" t="s">
        <v>600</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728</v>
      </c>
      <c r="B2060">
        <v>2012</v>
      </c>
      <c r="C2060" t="s">
        <v>600</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728</v>
      </c>
      <c r="B2061">
        <v>2011</v>
      </c>
      <c r="C2061" t="s">
        <v>600</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728</v>
      </c>
      <c r="B2062">
        <v>2010</v>
      </c>
      <c r="C2062" t="s">
        <v>600</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728</v>
      </c>
      <c r="B2063">
        <v>2009</v>
      </c>
      <c r="C2063" t="s">
        <v>600</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728</v>
      </c>
      <c r="B2064">
        <v>2008</v>
      </c>
      <c r="C2064" t="s">
        <v>600</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728</v>
      </c>
      <c r="B2065">
        <v>2007</v>
      </c>
      <c r="C2065" t="s">
        <v>600</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728</v>
      </c>
      <c r="B2066">
        <v>2006</v>
      </c>
      <c r="C2066" t="s">
        <v>600</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728</v>
      </c>
      <c r="B2067">
        <v>2005</v>
      </c>
      <c r="C2067" t="s">
        <v>600</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728</v>
      </c>
      <c r="B2068">
        <v>2004</v>
      </c>
      <c r="C2068" t="s">
        <v>600</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728</v>
      </c>
      <c r="B2069">
        <v>2003</v>
      </c>
      <c r="C2069" t="s">
        <v>600</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728</v>
      </c>
      <c r="B2070">
        <v>2002</v>
      </c>
      <c r="C2070" t="s">
        <v>600</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728</v>
      </c>
      <c r="B2071">
        <v>2001</v>
      </c>
      <c r="C2071" t="s">
        <v>600</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728</v>
      </c>
      <c r="B2072">
        <v>2000</v>
      </c>
      <c r="C2072" t="s">
        <v>600</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729</v>
      </c>
      <c r="B2073">
        <v>2015</v>
      </c>
      <c r="C2073" t="s">
        <v>592</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729</v>
      </c>
      <c r="B2074">
        <v>2014</v>
      </c>
      <c r="C2074" t="s">
        <v>592</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729</v>
      </c>
      <c r="B2075">
        <v>2013</v>
      </c>
      <c r="C2075" t="s">
        <v>592</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729</v>
      </c>
      <c r="B2076">
        <v>2012</v>
      </c>
      <c r="C2076" t="s">
        <v>592</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729</v>
      </c>
      <c r="B2077">
        <v>2011</v>
      </c>
      <c r="C2077" t="s">
        <v>592</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729</v>
      </c>
      <c r="B2078">
        <v>2010</v>
      </c>
      <c r="C2078" t="s">
        <v>592</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729</v>
      </c>
      <c r="B2079">
        <v>2009</v>
      </c>
      <c r="C2079" t="s">
        <v>592</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729</v>
      </c>
      <c r="B2080">
        <v>2008</v>
      </c>
      <c r="C2080" t="s">
        <v>592</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729</v>
      </c>
      <c r="B2081">
        <v>2007</v>
      </c>
      <c r="C2081" t="s">
        <v>592</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729</v>
      </c>
      <c r="B2082">
        <v>2006</v>
      </c>
      <c r="C2082" t="s">
        <v>592</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729</v>
      </c>
      <c r="B2083">
        <v>2005</v>
      </c>
      <c r="C2083" t="s">
        <v>592</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729</v>
      </c>
      <c r="B2084">
        <v>2004</v>
      </c>
      <c r="C2084" t="s">
        <v>592</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729</v>
      </c>
      <c r="B2085">
        <v>2003</v>
      </c>
      <c r="C2085" t="s">
        <v>592</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729</v>
      </c>
      <c r="B2086">
        <v>2002</v>
      </c>
      <c r="C2086" t="s">
        <v>592</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729</v>
      </c>
      <c r="B2087">
        <v>2001</v>
      </c>
      <c r="C2087" t="s">
        <v>592</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729</v>
      </c>
      <c r="B2088">
        <v>2000</v>
      </c>
      <c r="C2088" t="s">
        <v>592</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730</v>
      </c>
      <c r="B2089">
        <v>2015</v>
      </c>
      <c r="C2089" t="s">
        <v>592</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730</v>
      </c>
      <c r="B2090">
        <v>2014</v>
      </c>
      <c r="C2090" t="s">
        <v>592</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730</v>
      </c>
      <c r="B2091">
        <v>2013</v>
      </c>
      <c r="C2091" t="s">
        <v>592</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730</v>
      </c>
      <c r="B2092">
        <v>2012</v>
      </c>
      <c r="C2092" t="s">
        <v>592</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730</v>
      </c>
      <c r="B2093">
        <v>2011</v>
      </c>
      <c r="C2093" t="s">
        <v>592</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730</v>
      </c>
      <c r="B2094">
        <v>2010</v>
      </c>
      <c r="C2094" t="s">
        <v>592</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730</v>
      </c>
      <c r="B2095">
        <v>2009</v>
      </c>
      <c r="C2095" t="s">
        <v>592</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730</v>
      </c>
      <c r="B2096">
        <v>2008</v>
      </c>
      <c r="C2096" t="s">
        <v>592</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730</v>
      </c>
      <c r="B2097">
        <v>2007</v>
      </c>
      <c r="C2097" t="s">
        <v>592</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730</v>
      </c>
      <c r="B2098">
        <v>2006</v>
      </c>
      <c r="C2098" t="s">
        <v>592</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730</v>
      </c>
      <c r="B2099">
        <v>2005</v>
      </c>
      <c r="C2099" t="s">
        <v>592</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730</v>
      </c>
      <c r="B2100">
        <v>2004</v>
      </c>
      <c r="C2100" t="s">
        <v>592</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730</v>
      </c>
      <c r="B2101">
        <v>2003</v>
      </c>
      <c r="C2101" t="s">
        <v>592</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730</v>
      </c>
      <c r="B2102">
        <v>2002</v>
      </c>
      <c r="C2102" t="s">
        <v>592</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730</v>
      </c>
      <c r="B2103">
        <v>2001</v>
      </c>
      <c r="C2103" t="s">
        <v>592</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730</v>
      </c>
      <c r="B2104">
        <v>2000</v>
      </c>
      <c r="C2104" t="s">
        <v>592</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731</v>
      </c>
      <c r="B2105">
        <v>2015</v>
      </c>
      <c r="C2105" t="s">
        <v>592</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731</v>
      </c>
      <c r="B2106">
        <v>2014</v>
      </c>
      <c r="C2106" t="s">
        <v>592</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731</v>
      </c>
      <c r="B2107">
        <v>2013</v>
      </c>
      <c r="C2107" t="s">
        <v>592</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731</v>
      </c>
      <c r="B2108">
        <v>2012</v>
      </c>
      <c r="C2108" t="s">
        <v>592</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731</v>
      </c>
      <c r="B2109">
        <v>2011</v>
      </c>
      <c r="C2109" t="s">
        <v>592</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731</v>
      </c>
      <c r="B2110">
        <v>2010</v>
      </c>
      <c r="C2110" t="s">
        <v>592</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731</v>
      </c>
      <c r="B2111">
        <v>2009</v>
      </c>
      <c r="C2111" t="s">
        <v>592</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731</v>
      </c>
      <c r="B2112">
        <v>2008</v>
      </c>
      <c r="C2112" t="s">
        <v>592</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731</v>
      </c>
      <c r="B2113">
        <v>2007</v>
      </c>
      <c r="C2113" t="s">
        <v>592</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731</v>
      </c>
      <c r="B2114">
        <v>2006</v>
      </c>
      <c r="C2114" t="s">
        <v>592</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731</v>
      </c>
      <c r="B2115">
        <v>2005</v>
      </c>
      <c r="C2115" t="s">
        <v>592</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731</v>
      </c>
      <c r="B2116">
        <v>2004</v>
      </c>
      <c r="C2116" t="s">
        <v>592</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731</v>
      </c>
      <c r="B2117">
        <v>2003</v>
      </c>
      <c r="C2117" t="s">
        <v>592</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731</v>
      </c>
      <c r="B2118">
        <v>2002</v>
      </c>
      <c r="C2118" t="s">
        <v>592</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731</v>
      </c>
      <c r="B2119">
        <v>2001</v>
      </c>
      <c r="C2119" t="s">
        <v>592</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731</v>
      </c>
      <c r="B2120">
        <v>2000</v>
      </c>
      <c r="C2120" t="s">
        <v>592</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732</v>
      </c>
      <c r="B2121">
        <v>2015</v>
      </c>
      <c r="C2121" t="s">
        <v>600</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732</v>
      </c>
      <c r="B2122">
        <v>2014</v>
      </c>
      <c r="C2122" t="s">
        <v>600</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732</v>
      </c>
      <c r="B2123">
        <v>2013</v>
      </c>
      <c r="C2123" t="s">
        <v>600</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732</v>
      </c>
      <c r="B2124">
        <v>2012</v>
      </c>
      <c r="C2124" t="s">
        <v>600</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732</v>
      </c>
      <c r="B2125">
        <v>2011</v>
      </c>
      <c r="C2125" t="s">
        <v>600</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732</v>
      </c>
      <c r="B2126">
        <v>2010</v>
      </c>
      <c r="C2126" t="s">
        <v>600</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732</v>
      </c>
      <c r="B2127">
        <v>2009</v>
      </c>
      <c r="C2127" t="s">
        <v>600</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732</v>
      </c>
      <c r="B2128">
        <v>2008</v>
      </c>
      <c r="C2128" t="s">
        <v>600</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732</v>
      </c>
      <c r="B2129">
        <v>2007</v>
      </c>
      <c r="C2129" t="s">
        <v>600</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732</v>
      </c>
      <c r="B2130">
        <v>2006</v>
      </c>
      <c r="C2130" t="s">
        <v>600</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732</v>
      </c>
      <c r="B2131">
        <v>2005</v>
      </c>
      <c r="C2131" t="s">
        <v>600</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732</v>
      </c>
      <c r="B2132">
        <v>2004</v>
      </c>
      <c r="C2132" t="s">
        <v>600</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732</v>
      </c>
      <c r="B2133">
        <v>2003</v>
      </c>
      <c r="C2133" t="s">
        <v>600</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732</v>
      </c>
      <c r="B2134">
        <v>2002</v>
      </c>
      <c r="C2134" t="s">
        <v>600</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732</v>
      </c>
      <c r="B2135">
        <v>2001</v>
      </c>
      <c r="C2135" t="s">
        <v>600</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732</v>
      </c>
      <c r="B2136">
        <v>2000</v>
      </c>
      <c r="C2136" t="s">
        <v>600</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733</v>
      </c>
      <c r="B2137">
        <v>2015</v>
      </c>
      <c r="C2137" t="s">
        <v>592</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733</v>
      </c>
      <c r="B2138">
        <v>2014</v>
      </c>
      <c r="C2138" t="s">
        <v>592</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733</v>
      </c>
      <c r="B2139">
        <v>2013</v>
      </c>
      <c r="C2139" t="s">
        <v>592</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733</v>
      </c>
      <c r="B2140">
        <v>2012</v>
      </c>
      <c r="C2140" t="s">
        <v>592</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733</v>
      </c>
      <c r="B2141">
        <v>2011</v>
      </c>
      <c r="C2141" t="s">
        <v>592</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733</v>
      </c>
      <c r="B2142">
        <v>2010</v>
      </c>
      <c r="C2142" t="s">
        <v>592</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733</v>
      </c>
      <c r="B2143">
        <v>2009</v>
      </c>
      <c r="C2143" t="s">
        <v>592</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733</v>
      </c>
      <c r="B2144">
        <v>2008</v>
      </c>
      <c r="C2144" t="s">
        <v>592</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733</v>
      </c>
      <c r="B2145">
        <v>2007</v>
      </c>
      <c r="C2145" t="s">
        <v>592</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733</v>
      </c>
      <c r="B2146">
        <v>2006</v>
      </c>
      <c r="C2146" t="s">
        <v>592</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733</v>
      </c>
      <c r="B2147">
        <v>2005</v>
      </c>
      <c r="C2147" t="s">
        <v>592</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733</v>
      </c>
      <c r="B2148">
        <v>2004</v>
      </c>
      <c r="C2148" t="s">
        <v>592</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733</v>
      </c>
      <c r="B2149">
        <v>2003</v>
      </c>
      <c r="C2149" t="s">
        <v>592</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733</v>
      </c>
      <c r="B2150">
        <v>2002</v>
      </c>
      <c r="C2150" t="s">
        <v>592</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733</v>
      </c>
      <c r="B2151">
        <v>2001</v>
      </c>
      <c r="C2151" t="s">
        <v>592</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733</v>
      </c>
      <c r="B2152">
        <v>2000</v>
      </c>
      <c r="C2152" t="s">
        <v>592</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734</v>
      </c>
      <c r="B2153">
        <v>2015</v>
      </c>
      <c r="C2153" t="s">
        <v>592</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734</v>
      </c>
      <c r="B2154">
        <v>2014</v>
      </c>
      <c r="C2154" t="s">
        <v>592</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734</v>
      </c>
      <c r="B2155">
        <v>2013</v>
      </c>
      <c r="C2155" t="s">
        <v>592</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734</v>
      </c>
      <c r="B2156">
        <v>2012</v>
      </c>
      <c r="C2156" t="s">
        <v>592</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734</v>
      </c>
      <c r="B2157">
        <v>2011</v>
      </c>
      <c r="C2157" t="s">
        <v>592</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734</v>
      </c>
      <c r="B2158">
        <v>2010</v>
      </c>
      <c r="C2158" t="s">
        <v>592</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734</v>
      </c>
      <c r="B2159">
        <v>2009</v>
      </c>
      <c r="C2159" t="s">
        <v>592</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734</v>
      </c>
      <c r="B2160">
        <v>2008</v>
      </c>
      <c r="C2160" t="s">
        <v>592</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734</v>
      </c>
      <c r="B2161">
        <v>2007</v>
      </c>
      <c r="C2161" t="s">
        <v>592</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734</v>
      </c>
      <c r="B2162">
        <v>2006</v>
      </c>
      <c r="C2162" t="s">
        <v>592</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734</v>
      </c>
      <c r="B2163">
        <v>2005</v>
      </c>
      <c r="C2163" t="s">
        <v>592</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734</v>
      </c>
      <c r="B2164">
        <v>2004</v>
      </c>
      <c r="C2164" t="s">
        <v>592</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734</v>
      </c>
      <c r="B2165">
        <v>2003</v>
      </c>
      <c r="C2165" t="s">
        <v>592</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734</v>
      </c>
      <c r="B2166">
        <v>2002</v>
      </c>
      <c r="C2166" t="s">
        <v>592</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734</v>
      </c>
      <c r="B2167">
        <v>2001</v>
      </c>
      <c r="C2167" t="s">
        <v>592</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734</v>
      </c>
      <c r="B2168">
        <v>2000</v>
      </c>
      <c r="C2168" t="s">
        <v>592</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735</v>
      </c>
      <c r="B2169">
        <v>2013</v>
      </c>
      <c r="C2169" t="s">
        <v>592</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736</v>
      </c>
      <c r="B2170">
        <v>2015</v>
      </c>
      <c r="C2170" t="s">
        <v>592</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736</v>
      </c>
      <c r="B2171">
        <v>2014</v>
      </c>
      <c r="C2171" t="s">
        <v>592</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736</v>
      </c>
      <c r="B2172">
        <v>2013</v>
      </c>
      <c r="C2172" t="s">
        <v>592</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736</v>
      </c>
      <c r="B2173">
        <v>2012</v>
      </c>
      <c r="C2173" t="s">
        <v>592</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736</v>
      </c>
      <c r="B2174">
        <v>2011</v>
      </c>
      <c r="C2174" t="s">
        <v>592</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736</v>
      </c>
      <c r="B2175">
        <v>2010</v>
      </c>
      <c r="C2175" t="s">
        <v>592</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736</v>
      </c>
      <c r="B2176">
        <v>2009</v>
      </c>
      <c r="C2176" t="s">
        <v>592</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736</v>
      </c>
      <c r="B2177">
        <v>2008</v>
      </c>
      <c r="C2177" t="s">
        <v>592</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736</v>
      </c>
      <c r="B2178">
        <v>2007</v>
      </c>
      <c r="C2178" t="s">
        <v>592</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736</v>
      </c>
      <c r="B2179">
        <v>2006</v>
      </c>
      <c r="C2179" t="s">
        <v>592</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736</v>
      </c>
      <c r="B2180">
        <v>2005</v>
      </c>
      <c r="C2180" t="s">
        <v>592</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736</v>
      </c>
      <c r="B2181">
        <v>2004</v>
      </c>
      <c r="C2181" t="s">
        <v>592</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736</v>
      </c>
      <c r="B2182">
        <v>2003</v>
      </c>
      <c r="C2182" t="s">
        <v>592</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736</v>
      </c>
      <c r="B2183">
        <v>2002</v>
      </c>
      <c r="C2183" t="s">
        <v>592</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736</v>
      </c>
      <c r="B2184">
        <v>2001</v>
      </c>
      <c r="C2184" t="s">
        <v>592</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736</v>
      </c>
      <c r="B2185">
        <v>2000</v>
      </c>
      <c r="C2185" t="s">
        <v>592</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737</v>
      </c>
      <c r="B2186">
        <v>2015</v>
      </c>
      <c r="C2186" t="s">
        <v>592</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737</v>
      </c>
      <c r="B2187">
        <v>2014</v>
      </c>
      <c r="C2187" t="s">
        <v>592</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737</v>
      </c>
      <c r="B2188">
        <v>2013</v>
      </c>
      <c r="C2188" t="s">
        <v>592</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737</v>
      </c>
      <c r="B2189">
        <v>2012</v>
      </c>
      <c r="C2189" t="s">
        <v>592</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737</v>
      </c>
      <c r="B2190">
        <v>2011</v>
      </c>
      <c r="C2190" t="s">
        <v>592</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737</v>
      </c>
      <c r="B2191">
        <v>2010</v>
      </c>
      <c r="C2191" t="s">
        <v>592</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737</v>
      </c>
      <c r="B2192">
        <v>2009</v>
      </c>
      <c r="C2192" t="s">
        <v>592</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737</v>
      </c>
      <c r="B2193">
        <v>2008</v>
      </c>
      <c r="C2193" t="s">
        <v>592</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737</v>
      </c>
      <c r="B2194">
        <v>2007</v>
      </c>
      <c r="C2194" t="s">
        <v>592</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737</v>
      </c>
      <c r="B2195">
        <v>2006</v>
      </c>
      <c r="C2195" t="s">
        <v>592</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737</v>
      </c>
      <c r="B2196">
        <v>2005</v>
      </c>
      <c r="C2196" t="s">
        <v>592</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737</v>
      </c>
      <c r="B2197">
        <v>2004</v>
      </c>
      <c r="C2197" t="s">
        <v>592</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737</v>
      </c>
      <c r="B2198">
        <v>2003</v>
      </c>
      <c r="C2198" t="s">
        <v>592</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737</v>
      </c>
      <c r="B2199">
        <v>2002</v>
      </c>
      <c r="C2199" t="s">
        <v>592</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737</v>
      </c>
      <c r="B2200">
        <v>2001</v>
      </c>
      <c r="C2200" t="s">
        <v>592</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737</v>
      </c>
      <c r="B2201">
        <v>2000</v>
      </c>
      <c r="C2201" t="s">
        <v>592</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738</v>
      </c>
      <c r="B2202">
        <v>2015</v>
      </c>
      <c r="C2202" t="s">
        <v>592</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738</v>
      </c>
      <c r="B2203">
        <v>2014</v>
      </c>
      <c r="C2203" t="s">
        <v>592</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738</v>
      </c>
      <c r="B2204">
        <v>2013</v>
      </c>
      <c r="C2204" t="s">
        <v>592</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738</v>
      </c>
      <c r="B2205">
        <v>2012</v>
      </c>
      <c r="C2205" t="s">
        <v>592</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738</v>
      </c>
      <c r="B2206">
        <v>2011</v>
      </c>
      <c r="C2206" t="s">
        <v>592</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738</v>
      </c>
      <c r="B2207">
        <v>2010</v>
      </c>
      <c r="C2207" t="s">
        <v>592</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738</v>
      </c>
      <c r="B2208">
        <v>2009</v>
      </c>
      <c r="C2208" t="s">
        <v>592</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738</v>
      </c>
      <c r="B2209">
        <v>2008</v>
      </c>
      <c r="C2209" t="s">
        <v>592</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738</v>
      </c>
      <c r="B2210">
        <v>2007</v>
      </c>
      <c r="C2210" t="s">
        <v>592</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738</v>
      </c>
      <c r="B2211">
        <v>2006</v>
      </c>
      <c r="C2211" t="s">
        <v>592</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738</v>
      </c>
      <c r="B2212">
        <v>2005</v>
      </c>
      <c r="C2212" t="s">
        <v>592</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738</v>
      </c>
      <c r="B2213">
        <v>2004</v>
      </c>
      <c r="C2213" t="s">
        <v>592</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738</v>
      </c>
      <c r="B2214">
        <v>2003</v>
      </c>
      <c r="C2214" t="s">
        <v>592</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738</v>
      </c>
      <c r="B2215">
        <v>2002</v>
      </c>
      <c r="C2215" t="s">
        <v>592</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738</v>
      </c>
      <c r="B2216">
        <v>2001</v>
      </c>
      <c r="C2216" t="s">
        <v>592</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738</v>
      </c>
      <c r="B2217">
        <v>2000</v>
      </c>
      <c r="C2217" t="s">
        <v>592</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739</v>
      </c>
      <c r="B2218">
        <v>2013</v>
      </c>
      <c r="C2218" t="s">
        <v>592</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740</v>
      </c>
      <c r="B2219">
        <v>2015</v>
      </c>
      <c r="C2219" t="s">
        <v>592</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740</v>
      </c>
      <c r="B2220">
        <v>2014</v>
      </c>
      <c r="C2220" t="s">
        <v>592</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740</v>
      </c>
      <c r="B2221">
        <v>2013</v>
      </c>
      <c r="C2221" t="s">
        <v>592</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740</v>
      </c>
      <c r="B2222">
        <v>2012</v>
      </c>
      <c r="C2222" t="s">
        <v>592</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740</v>
      </c>
      <c r="B2223">
        <v>2011</v>
      </c>
      <c r="C2223" t="s">
        <v>592</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740</v>
      </c>
      <c r="B2224">
        <v>2010</v>
      </c>
      <c r="C2224" t="s">
        <v>592</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740</v>
      </c>
      <c r="B2225">
        <v>2009</v>
      </c>
      <c r="C2225" t="s">
        <v>592</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740</v>
      </c>
      <c r="B2226">
        <v>2008</v>
      </c>
      <c r="C2226" t="s">
        <v>592</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740</v>
      </c>
      <c r="B2227">
        <v>2007</v>
      </c>
      <c r="C2227" t="s">
        <v>592</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740</v>
      </c>
      <c r="B2228">
        <v>2006</v>
      </c>
      <c r="C2228" t="s">
        <v>592</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740</v>
      </c>
      <c r="B2229">
        <v>2005</v>
      </c>
      <c r="C2229" t="s">
        <v>592</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740</v>
      </c>
      <c r="B2230">
        <v>2004</v>
      </c>
      <c r="C2230" t="s">
        <v>592</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740</v>
      </c>
      <c r="B2231">
        <v>2003</v>
      </c>
      <c r="C2231" t="s">
        <v>592</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740</v>
      </c>
      <c r="B2232">
        <v>2002</v>
      </c>
      <c r="C2232" t="s">
        <v>592</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740</v>
      </c>
      <c r="B2233">
        <v>2001</v>
      </c>
      <c r="C2233" t="s">
        <v>592</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740</v>
      </c>
      <c r="B2234">
        <v>2000</v>
      </c>
      <c r="C2234" t="s">
        <v>592</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741</v>
      </c>
      <c r="B2235">
        <v>2015</v>
      </c>
      <c r="C2235" t="s">
        <v>592</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741</v>
      </c>
      <c r="B2236">
        <v>2014</v>
      </c>
      <c r="C2236" t="s">
        <v>592</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741</v>
      </c>
      <c r="B2237">
        <v>2013</v>
      </c>
      <c r="C2237" t="s">
        <v>592</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741</v>
      </c>
      <c r="B2238">
        <v>2012</v>
      </c>
      <c r="C2238" t="s">
        <v>592</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741</v>
      </c>
      <c r="B2239">
        <v>2011</v>
      </c>
      <c r="C2239" t="s">
        <v>592</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741</v>
      </c>
      <c r="B2240">
        <v>2010</v>
      </c>
      <c r="C2240" t="s">
        <v>592</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741</v>
      </c>
      <c r="B2241">
        <v>2009</v>
      </c>
      <c r="C2241" t="s">
        <v>592</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741</v>
      </c>
      <c r="B2242">
        <v>2008</v>
      </c>
      <c r="C2242" t="s">
        <v>592</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741</v>
      </c>
      <c r="B2243">
        <v>2007</v>
      </c>
      <c r="C2243" t="s">
        <v>592</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741</v>
      </c>
      <c r="B2244">
        <v>2006</v>
      </c>
      <c r="C2244" t="s">
        <v>592</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741</v>
      </c>
      <c r="B2245">
        <v>2005</v>
      </c>
      <c r="C2245" t="s">
        <v>592</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741</v>
      </c>
      <c r="B2246">
        <v>2004</v>
      </c>
      <c r="C2246" t="s">
        <v>592</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741</v>
      </c>
      <c r="B2247">
        <v>2003</v>
      </c>
      <c r="C2247" t="s">
        <v>592</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741</v>
      </c>
      <c r="B2248">
        <v>2002</v>
      </c>
      <c r="C2248" t="s">
        <v>592</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741</v>
      </c>
      <c r="B2249">
        <v>2001</v>
      </c>
      <c r="C2249" t="s">
        <v>592</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741</v>
      </c>
      <c r="B2250">
        <v>2000</v>
      </c>
      <c r="C2250" t="s">
        <v>592</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742</v>
      </c>
      <c r="B2251">
        <v>2015</v>
      </c>
      <c r="C2251" t="s">
        <v>592</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742</v>
      </c>
      <c r="B2252">
        <v>2014</v>
      </c>
      <c r="C2252" t="s">
        <v>592</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742</v>
      </c>
      <c r="B2253">
        <v>2013</v>
      </c>
      <c r="C2253" t="s">
        <v>592</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742</v>
      </c>
      <c r="B2254">
        <v>2012</v>
      </c>
      <c r="C2254" t="s">
        <v>592</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742</v>
      </c>
      <c r="B2255">
        <v>2011</v>
      </c>
      <c r="C2255" t="s">
        <v>592</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742</v>
      </c>
      <c r="B2256">
        <v>2010</v>
      </c>
      <c r="C2256" t="s">
        <v>592</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742</v>
      </c>
      <c r="B2257">
        <v>2009</v>
      </c>
      <c r="C2257" t="s">
        <v>592</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742</v>
      </c>
      <c r="B2258">
        <v>2008</v>
      </c>
      <c r="C2258" t="s">
        <v>592</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742</v>
      </c>
      <c r="B2259">
        <v>2007</v>
      </c>
      <c r="C2259" t="s">
        <v>592</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742</v>
      </c>
      <c r="B2260">
        <v>2006</v>
      </c>
      <c r="C2260" t="s">
        <v>592</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742</v>
      </c>
      <c r="B2261">
        <v>2005</v>
      </c>
      <c r="C2261" t="s">
        <v>592</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742</v>
      </c>
      <c r="B2262">
        <v>2004</v>
      </c>
      <c r="C2262" t="s">
        <v>592</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742</v>
      </c>
      <c r="B2263">
        <v>2003</v>
      </c>
      <c r="C2263" t="s">
        <v>592</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742</v>
      </c>
      <c r="B2264">
        <v>2002</v>
      </c>
      <c r="C2264" t="s">
        <v>592</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742</v>
      </c>
      <c r="B2265">
        <v>2001</v>
      </c>
      <c r="C2265" t="s">
        <v>592</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742</v>
      </c>
      <c r="B2266">
        <v>2000</v>
      </c>
      <c r="C2266" t="s">
        <v>592</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743</v>
      </c>
      <c r="B2267">
        <v>2015</v>
      </c>
      <c r="C2267" t="s">
        <v>592</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743</v>
      </c>
      <c r="B2268">
        <v>2014</v>
      </c>
      <c r="C2268" t="s">
        <v>592</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743</v>
      </c>
      <c r="B2269">
        <v>2013</v>
      </c>
      <c r="C2269" t="s">
        <v>592</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743</v>
      </c>
      <c r="B2270">
        <v>2012</v>
      </c>
      <c r="C2270" t="s">
        <v>592</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743</v>
      </c>
      <c r="B2271">
        <v>2011</v>
      </c>
      <c r="C2271" t="s">
        <v>592</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743</v>
      </c>
      <c r="B2272">
        <v>2010</v>
      </c>
      <c r="C2272" t="s">
        <v>592</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743</v>
      </c>
      <c r="B2273">
        <v>2009</v>
      </c>
      <c r="C2273" t="s">
        <v>592</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743</v>
      </c>
      <c r="B2274">
        <v>2008</v>
      </c>
      <c r="C2274" t="s">
        <v>592</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743</v>
      </c>
      <c r="B2275">
        <v>2007</v>
      </c>
      <c r="C2275" t="s">
        <v>592</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743</v>
      </c>
      <c r="B2276">
        <v>2006</v>
      </c>
      <c r="C2276" t="s">
        <v>592</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743</v>
      </c>
      <c r="B2277">
        <v>2005</v>
      </c>
      <c r="C2277" t="s">
        <v>592</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743</v>
      </c>
      <c r="B2278">
        <v>2004</v>
      </c>
      <c r="C2278" t="s">
        <v>592</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743</v>
      </c>
      <c r="B2279">
        <v>2003</v>
      </c>
      <c r="C2279" t="s">
        <v>592</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743</v>
      </c>
      <c r="B2280">
        <v>2002</v>
      </c>
      <c r="C2280" t="s">
        <v>592</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743</v>
      </c>
      <c r="B2281">
        <v>2001</v>
      </c>
      <c r="C2281" t="s">
        <v>592</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743</v>
      </c>
      <c r="B2282">
        <v>2000</v>
      </c>
      <c r="C2282" t="s">
        <v>592</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744</v>
      </c>
      <c r="B2283">
        <v>2015</v>
      </c>
      <c r="C2283" t="s">
        <v>592</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744</v>
      </c>
      <c r="B2284">
        <v>2014</v>
      </c>
      <c r="C2284" t="s">
        <v>592</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744</v>
      </c>
      <c r="B2285">
        <v>2013</v>
      </c>
      <c r="C2285" t="s">
        <v>592</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744</v>
      </c>
      <c r="B2286">
        <v>2012</v>
      </c>
      <c r="C2286" t="s">
        <v>592</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744</v>
      </c>
      <c r="B2287">
        <v>2011</v>
      </c>
      <c r="C2287" t="s">
        <v>592</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744</v>
      </c>
      <c r="B2288">
        <v>2010</v>
      </c>
      <c r="C2288" t="s">
        <v>592</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744</v>
      </c>
      <c r="B2289">
        <v>2009</v>
      </c>
      <c r="C2289" t="s">
        <v>592</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744</v>
      </c>
      <c r="B2290">
        <v>2008</v>
      </c>
      <c r="C2290" t="s">
        <v>592</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744</v>
      </c>
      <c r="B2291">
        <v>2007</v>
      </c>
      <c r="C2291" t="s">
        <v>592</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744</v>
      </c>
      <c r="B2292">
        <v>2006</v>
      </c>
      <c r="C2292" t="s">
        <v>592</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744</v>
      </c>
      <c r="B2293">
        <v>2005</v>
      </c>
      <c r="C2293" t="s">
        <v>592</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744</v>
      </c>
      <c r="B2294">
        <v>2004</v>
      </c>
      <c r="C2294" t="s">
        <v>592</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744</v>
      </c>
      <c r="B2295">
        <v>2003</v>
      </c>
      <c r="C2295" t="s">
        <v>592</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744</v>
      </c>
      <c r="B2296">
        <v>2002</v>
      </c>
      <c r="C2296" t="s">
        <v>592</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744</v>
      </c>
      <c r="B2297">
        <v>2001</v>
      </c>
      <c r="C2297" t="s">
        <v>592</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744</v>
      </c>
      <c r="B2298">
        <v>2000</v>
      </c>
      <c r="C2298" t="s">
        <v>592</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745</v>
      </c>
      <c r="B2299">
        <v>2015</v>
      </c>
      <c r="C2299" t="s">
        <v>592</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745</v>
      </c>
      <c r="B2300">
        <v>2014</v>
      </c>
      <c r="C2300" t="s">
        <v>592</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745</v>
      </c>
      <c r="B2301">
        <v>2013</v>
      </c>
      <c r="C2301" t="s">
        <v>592</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745</v>
      </c>
      <c r="B2302">
        <v>2012</v>
      </c>
      <c r="C2302" t="s">
        <v>592</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745</v>
      </c>
      <c r="B2303">
        <v>2011</v>
      </c>
      <c r="C2303" t="s">
        <v>592</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745</v>
      </c>
      <c r="B2304">
        <v>2010</v>
      </c>
      <c r="C2304" t="s">
        <v>592</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745</v>
      </c>
      <c r="B2305">
        <v>2009</v>
      </c>
      <c r="C2305" t="s">
        <v>592</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745</v>
      </c>
      <c r="B2306">
        <v>2008</v>
      </c>
      <c r="C2306" t="s">
        <v>592</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745</v>
      </c>
      <c r="B2307">
        <v>2007</v>
      </c>
      <c r="C2307" t="s">
        <v>592</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745</v>
      </c>
      <c r="B2308">
        <v>2006</v>
      </c>
      <c r="C2308" t="s">
        <v>592</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745</v>
      </c>
      <c r="B2309">
        <v>2005</v>
      </c>
      <c r="C2309" t="s">
        <v>592</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745</v>
      </c>
      <c r="B2310">
        <v>2004</v>
      </c>
      <c r="C2310" t="s">
        <v>592</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745</v>
      </c>
      <c r="B2311">
        <v>2003</v>
      </c>
      <c r="C2311" t="s">
        <v>592</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745</v>
      </c>
      <c r="B2312">
        <v>2002</v>
      </c>
      <c r="C2312" t="s">
        <v>592</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745</v>
      </c>
      <c r="B2313">
        <v>2001</v>
      </c>
      <c r="C2313" t="s">
        <v>592</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745</v>
      </c>
      <c r="B2314">
        <v>2000</v>
      </c>
      <c r="C2314" t="s">
        <v>592</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746</v>
      </c>
      <c r="B2315">
        <v>2015</v>
      </c>
      <c r="C2315" t="s">
        <v>600</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746</v>
      </c>
      <c r="B2316">
        <v>2014</v>
      </c>
      <c r="C2316" t="s">
        <v>600</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746</v>
      </c>
      <c r="B2317">
        <v>2013</v>
      </c>
      <c r="C2317" t="s">
        <v>600</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746</v>
      </c>
      <c r="B2318">
        <v>2012</v>
      </c>
      <c r="C2318" t="s">
        <v>600</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746</v>
      </c>
      <c r="B2319">
        <v>2011</v>
      </c>
      <c r="C2319" t="s">
        <v>600</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746</v>
      </c>
      <c r="B2320">
        <v>2010</v>
      </c>
      <c r="C2320" t="s">
        <v>600</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746</v>
      </c>
      <c r="B2321">
        <v>2009</v>
      </c>
      <c r="C2321" t="s">
        <v>600</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746</v>
      </c>
      <c r="B2322">
        <v>2008</v>
      </c>
      <c r="C2322" t="s">
        <v>600</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746</v>
      </c>
      <c r="B2323">
        <v>2007</v>
      </c>
      <c r="C2323" t="s">
        <v>600</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746</v>
      </c>
      <c r="B2324">
        <v>2006</v>
      </c>
      <c r="C2324" t="s">
        <v>600</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746</v>
      </c>
      <c r="B2325">
        <v>2005</v>
      </c>
      <c r="C2325" t="s">
        <v>600</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746</v>
      </c>
      <c r="B2326">
        <v>2004</v>
      </c>
      <c r="C2326" t="s">
        <v>600</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746</v>
      </c>
      <c r="B2327">
        <v>2003</v>
      </c>
      <c r="C2327" t="s">
        <v>600</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746</v>
      </c>
      <c r="B2328">
        <v>2002</v>
      </c>
      <c r="C2328" t="s">
        <v>600</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746</v>
      </c>
      <c r="B2329">
        <v>2001</v>
      </c>
      <c r="C2329" t="s">
        <v>600</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746</v>
      </c>
      <c r="B2330">
        <v>2000</v>
      </c>
      <c r="C2330" t="s">
        <v>600</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747</v>
      </c>
      <c r="B2331">
        <v>2015</v>
      </c>
      <c r="C2331" t="s">
        <v>600</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747</v>
      </c>
      <c r="B2332">
        <v>2014</v>
      </c>
      <c r="C2332" t="s">
        <v>600</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747</v>
      </c>
      <c r="B2333">
        <v>2013</v>
      </c>
      <c r="C2333" t="s">
        <v>600</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747</v>
      </c>
      <c r="B2334">
        <v>2012</v>
      </c>
      <c r="C2334" t="s">
        <v>600</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747</v>
      </c>
      <c r="B2335">
        <v>2011</v>
      </c>
      <c r="C2335" t="s">
        <v>600</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747</v>
      </c>
      <c r="B2336">
        <v>2010</v>
      </c>
      <c r="C2336" t="s">
        <v>600</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747</v>
      </c>
      <c r="B2337">
        <v>2009</v>
      </c>
      <c r="C2337" t="s">
        <v>600</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747</v>
      </c>
      <c r="B2338">
        <v>2008</v>
      </c>
      <c r="C2338" t="s">
        <v>600</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747</v>
      </c>
      <c r="B2339">
        <v>2007</v>
      </c>
      <c r="C2339" t="s">
        <v>600</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747</v>
      </c>
      <c r="B2340">
        <v>2006</v>
      </c>
      <c r="C2340" t="s">
        <v>600</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747</v>
      </c>
      <c r="B2341">
        <v>2005</v>
      </c>
      <c r="C2341" t="s">
        <v>600</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747</v>
      </c>
      <c r="B2342">
        <v>2004</v>
      </c>
      <c r="C2342" t="s">
        <v>600</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747</v>
      </c>
      <c r="B2343">
        <v>2003</v>
      </c>
      <c r="C2343" t="s">
        <v>600</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747</v>
      </c>
      <c r="B2344">
        <v>2002</v>
      </c>
      <c r="C2344" t="s">
        <v>600</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747</v>
      </c>
      <c r="B2345">
        <v>2001</v>
      </c>
      <c r="C2345" t="s">
        <v>600</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747</v>
      </c>
      <c r="B2346">
        <v>2000</v>
      </c>
      <c r="C2346" t="s">
        <v>600</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748</v>
      </c>
      <c r="B2347">
        <v>2015</v>
      </c>
      <c r="C2347" t="s">
        <v>600</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748</v>
      </c>
      <c r="B2348">
        <v>2014</v>
      </c>
      <c r="C2348" t="s">
        <v>600</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748</v>
      </c>
      <c r="B2349">
        <v>2013</v>
      </c>
      <c r="C2349" t="s">
        <v>600</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748</v>
      </c>
      <c r="B2350">
        <v>2012</v>
      </c>
      <c r="C2350" t="s">
        <v>600</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748</v>
      </c>
      <c r="B2351">
        <v>2011</v>
      </c>
      <c r="C2351" t="s">
        <v>600</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748</v>
      </c>
      <c r="B2352">
        <v>2010</v>
      </c>
      <c r="C2352" t="s">
        <v>600</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748</v>
      </c>
      <c r="B2353">
        <v>2009</v>
      </c>
      <c r="C2353" t="s">
        <v>600</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748</v>
      </c>
      <c r="B2354">
        <v>2008</v>
      </c>
      <c r="C2354" t="s">
        <v>600</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748</v>
      </c>
      <c r="B2355">
        <v>2007</v>
      </c>
      <c r="C2355" t="s">
        <v>600</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748</v>
      </c>
      <c r="B2356">
        <v>2006</v>
      </c>
      <c r="C2356" t="s">
        <v>600</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748</v>
      </c>
      <c r="B2357">
        <v>2005</v>
      </c>
      <c r="C2357" t="s">
        <v>600</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748</v>
      </c>
      <c r="B2358">
        <v>2004</v>
      </c>
      <c r="C2358" t="s">
        <v>600</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748</v>
      </c>
      <c r="B2359">
        <v>2003</v>
      </c>
      <c r="C2359" t="s">
        <v>600</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748</v>
      </c>
      <c r="B2360">
        <v>2002</v>
      </c>
      <c r="C2360" t="s">
        <v>600</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748</v>
      </c>
      <c r="B2361">
        <v>2001</v>
      </c>
      <c r="C2361" t="s">
        <v>600</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748</v>
      </c>
      <c r="B2362">
        <v>2000</v>
      </c>
      <c r="C2362" t="s">
        <v>600</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749</v>
      </c>
      <c r="B2363">
        <v>2015</v>
      </c>
      <c r="C2363" t="s">
        <v>592</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749</v>
      </c>
      <c r="B2364">
        <v>2014</v>
      </c>
      <c r="C2364" t="s">
        <v>592</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749</v>
      </c>
      <c r="B2365">
        <v>2013</v>
      </c>
      <c r="C2365" t="s">
        <v>592</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749</v>
      </c>
      <c r="B2366">
        <v>2012</v>
      </c>
      <c r="C2366" t="s">
        <v>592</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749</v>
      </c>
      <c r="B2367">
        <v>2011</v>
      </c>
      <c r="C2367" t="s">
        <v>592</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749</v>
      </c>
      <c r="B2368">
        <v>2010</v>
      </c>
      <c r="C2368" t="s">
        <v>592</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749</v>
      </c>
      <c r="B2369">
        <v>2009</v>
      </c>
      <c r="C2369" t="s">
        <v>592</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749</v>
      </c>
      <c r="B2370">
        <v>2008</v>
      </c>
      <c r="C2370" t="s">
        <v>592</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749</v>
      </c>
      <c r="B2371">
        <v>2007</v>
      </c>
      <c r="C2371" t="s">
        <v>592</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749</v>
      </c>
      <c r="B2372">
        <v>2006</v>
      </c>
      <c r="C2372" t="s">
        <v>592</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749</v>
      </c>
      <c r="B2373">
        <v>2005</v>
      </c>
      <c r="C2373" t="s">
        <v>592</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749</v>
      </c>
      <c r="B2374">
        <v>2004</v>
      </c>
      <c r="C2374" t="s">
        <v>592</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749</v>
      </c>
      <c r="B2375">
        <v>2003</v>
      </c>
      <c r="C2375" t="s">
        <v>592</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749</v>
      </c>
      <c r="B2376">
        <v>2002</v>
      </c>
      <c r="C2376" t="s">
        <v>592</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749</v>
      </c>
      <c r="B2377">
        <v>2001</v>
      </c>
      <c r="C2377" t="s">
        <v>592</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749</v>
      </c>
      <c r="B2378">
        <v>2000</v>
      </c>
      <c r="C2378" t="s">
        <v>592</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750</v>
      </c>
      <c r="B2379">
        <v>2015</v>
      </c>
      <c r="C2379" t="s">
        <v>592</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750</v>
      </c>
      <c r="B2380">
        <v>2014</v>
      </c>
      <c r="C2380" t="s">
        <v>592</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750</v>
      </c>
      <c r="B2381">
        <v>2013</v>
      </c>
      <c r="C2381" t="s">
        <v>592</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750</v>
      </c>
      <c r="B2382">
        <v>2012</v>
      </c>
      <c r="C2382" t="s">
        <v>592</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750</v>
      </c>
      <c r="B2383">
        <v>2011</v>
      </c>
      <c r="C2383" t="s">
        <v>592</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750</v>
      </c>
      <c r="B2384">
        <v>2010</v>
      </c>
      <c r="C2384" t="s">
        <v>592</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750</v>
      </c>
      <c r="B2385">
        <v>2009</v>
      </c>
      <c r="C2385" t="s">
        <v>592</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750</v>
      </c>
      <c r="B2386">
        <v>2008</v>
      </c>
      <c r="C2386" t="s">
        <v>592</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750</v>
      </c>
      <c r="B2387">
        <v>2007</v>
      </c>
      <c r="C2387" t="s">
        <v>592</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750</v>
      </c>
      <c r="B2388">
        <v>2006</v>
      </c>
      <c r="C2388" t="s">
        <v>592</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750</v>
      </c>
      <c r="B2389">
        <v>2005</v>
      </c>
      <c r="C2389" t="s">
        <v>592</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750</v>
      </c>
      <c r="B2390">
        <v>2004</v>
      </c>
      <c r="C2390" t="s">
        <v>592</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750</v>
      </c>
      <c r="B2391">
        <v>2003</v>
      </c>
      <c r="C2391" t="s">
        <v>592</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750</v>
      </c>
      <c r="B2392">
        <v>2002</v>
      </c>
      <c r="C2392" t="s">
        <v>592</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750</v>
      </c>
      <c r="B2393">
        <v>2001</v>
      </c>
      <c r="C2393" t="s">
        <v>592</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750</v>
      </c>
      <c r="B2394">
        <v>2000</v>
      </c>
      <c r="C2394" t="s">
        <v>592</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751</v>
      </c>
      <c r="B2395">
        <v>2015</v>
      </c>
      <c r="C2395" t="s">
        <v>592</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751</v>
      </c>
      <c r="B2396">
        <v>2014</v>
      </c>
      <c r="C2396" t="s">
        <v>592</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751</v>
      </c>
      <c r="B2397">
        <v>2013</v>
      </c>
      <c r="C2397" t="s">
        <v>592</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751</v>
      </c>
      <c r="B2398">
        <v>2012</v>
      </c>
      <c r="C2398" t="s">
        <v>592</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751</v>
      </c>
      <c r="B2399">
        <v>2011</v>
      </c>
      <c r="C2399" t="s">
        <v>592</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751</v>
      </c>
      <c r="B2400">
        <v>2010</v>
      </c>
      <c r="C2400" t="s">
        <v>592</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751</v>
      </c>
      <c r="B2401">
        <v>2009</v>
      </c>
      <c r="C2401" t="s">
        <v>592</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751</v>
      </c>
      <c r="B2402">
        <v>2008</v>
      </c>
      <c r="C2402" t="s">
        <v>592</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751</v>
      </c>
      <c r="B2403">
        <v>2007</v>
      </c>
      <c r="C2403" t="s">
        <v>592</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751</v>
      </c>
      <c r="B2404">
        <v>2006</v>
      </c>
      <c r="C2404" t="s">
        <v>592</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751</v>
      </c>
      <c r="B2405">
        <v>2005</v>
      </c>
      <c r="C2405" t="s">
        <v>592</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751</v>
      </c>
      <c r="B2406">
        <v>2004</v>
      </c>
      <c r="C2406" t="s">
        <v>592</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751</v>
      </c>
      <c r="B2407">
        <v>2003</v>
      </c>
      <c r="C2407" t="s">
        <v>592</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751</v>
      </c>
      <c r="B2408">
        <v>2002</v>
      </c>
      <c r="C2408" t="s">
        <v>592</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751</v>
      </c>
      <c r="B2409">
        <v>2001</v>
      </c>
      <c r="C2409" t="s">
        <v>592</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751</v>
      </c>
      <c r="B2410">
        <v>2000</v>
      </c>
      <c r="C2410" t="s">
        <v>592</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752</v>
      </c>
      <c r="B2411">
        <v>2015</v>
      </c>
      <c r="C2411" t="s">
        <v>592</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752</v>
      </c>
      <c r="B2412">
        <v>2014</v>
      </c>
      <c r="C2412" t="s">
        <v>592</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752</v>
      </c>
      <c r="B2413">
        <v>2013</v>
      </c>
      <c r="C2413" t="s">
        <v>592</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752</v>
      </c>
      <c r="B2414">
        <v>2012</v>
      </c>
      <c r="C2414" t="s">
        <v>592</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752</v>
      </c>
      <c r="B2415">
        <v>2011</v>
      </c>
      <c r="C2415" t="s">
        <v>592</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752</v>
      </c>
      <c r="B2416">
        <v>2010</v>
      </c>
      <c r="C2416" t="s">
        <v>592</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752</v>
      </c>
      <c r="B2417">
        <v>2009</v>
      </c>
      <c r="C2417" t="s">
        <v>592</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752</v>
      </c>
      <c r="B2418">
        <v>2008</v>
      </c>
      <c r="C2418" t="s">
        <v>592</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752</v>
      </c>
      <c r="B2419">
        <v>2007</v>
      </c>
      <c r="C2419" t="s">
        <v>592</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752</v>
      </c>
      <c r="B2420">
        <v>2006</v>
      </c>
      <c r="C2420" t="s">
        <v>592</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752</v>
      </c>
      <c r="B2421">
        <v>2005</v>
      </c>
      <c r="C2421" t="s">
        <v>592</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752</v>
      </c>
      <c r="B2422">
        <v>2004</v>
      </c>
      <c r="C2422" t="s">
        <v>592</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752</v>
      </c>
      <c r="B2423">
        <v>2003</v>
      </c>
      <c r="C2423" t="s">
        <v>592</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752</v>
      </c>
      <c r="B2424">
        <v>2002</v>
      </c>
      <c r="C2424" t="s">
        <v>592</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752</v>
      </c>
      <c r="B2425">
        <v>2001</v>
      </c>
      <c r="C2425" t="s">
        <v>592</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752</v>
      </c>
      <c r="B2426">
        <v>2000</v>
      </c>
      <c r="C2426" t="s">
        <v>592</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753</v>
      </c>
      <c r="B2427">
        <v>2015</v>
      </c>
      <c r="C2427" t="s">
        <v>600</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753</v>
      </c>
      <c r="B2428">
        <v>2014</v>
      </c>
      <c r="C2428" t="s">
        <v>600</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753</v>
      </c>
      <c r="B2429">
        <v>2013</v>
      </c>
      <c r="C2429" t="s">
        <v>600</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753</v>
      </c>
      <c r="B2430">
        <v>2012</v>
      </c>
      <c r="C2430" t="s">
        <v>600</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753</v>
      </c>
      <c r="B2431">
        <v>2011</v>
      </c>
      <c r="C2431" t="s">
        <v>600</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753</v>
      </c>
      <c r="B2432">
        <v>2010</v>
      </c>
      <c r="C2432" t="s">
        <v>600</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753</v>
      </c>
      <c r="B2433">
        <v>2009</v>
      </c>
      <c r="C2433" t="s">
        <v>600</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753</v>
      </c>
      <c r="B2434">
        <v>2008</v>
      </c>
      <c r="C2434" t="s">
        <v>600</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753</v>
      </c>
      <c r="B2435">
        <v>2007</v>
      </c>
      <c r="C2435" t="s">
        <v>600</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753</v>
      </c>
      <c r="B2436">
        <v>2006</v>
      </c>
      <c r="C2436" t="s">
        <v>600</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753</v>
      </c>
      <c r="B2437">
        <v>2005</v>
      </c>
      <c r="C2437" t="s">
        <v>600</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753</v>
      </c>
      <c r="B2438">
        <v>2004</v>
      </c>
      <c r="C2438" t="s">
        <v>600</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753</v>
      </c>
      <c r="B2439">
        <v>2003</v>
      </c>
      <c r="C2439" t="s">
        <v>600</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753</v>
      </c>
      <c r="B2440">
        <v>2002</v>
      </c>
      <c r="C2440" t="s">
        <v>600</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753</v>
      </c>
      <c r="B2441">
        <v>2001</v>
      </c>
      <c r="C2441" t="s">
        <v>600</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753</v>
      </c>
      <c r="B2442">
        <v>2000</v>
      </c>
      <c r="C2442" t="s">
        <v>600</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754</v>
      </c>
      <c r="B2443">
        <v>2015</v>
      </c>
      <c r="C2443" t="s">
        <v>592</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754</v>
      </c>
      <c r="B2444">
        <v>2014</v>
      </c>
      <c r="C2444" t="s">
        <v>592</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754</v>
      </c>
      <c r="B2445">
        <v>2013</v>
      </c>
      <c r="C2445" t="s">
        <v>592</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754</v>
      </c>
      <c r="B2446">
        <v>2012</v>
      </c>
      <c r="C2446" t="s">
        <v>592</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754</v>
      </c>
      <c r="B2447">
        <v>2011</v>
      </c>
      <c r="C2447" t="s">
        <v>592</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754</v>
      </c>
      <c r="B2448">
        <v>2010</v>
      </c>
      <c r="C2448" t="s">
        <v>592</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754</v>
      </c>
      <c r="B2449">
        <v>2009</v>
      </c>
      <c r="C2449" t="s">
        <v>592</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754</v>
      </c>
      <c r="B2450">
        <v>2008</v>
      </c>
      <c r="C2450" t="s">
        <v>592</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754</v>
      </c>
      <c r="B2451">
        <v>2007</v>
      </c>
      <c r="C2451" t="s">
        <v>592</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754</v>
      </c>
      <c r="B2452">
        <v>2006</v>
      </c>
      <c r="C2452" t="s">
        <v>592</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754</v>
      </c>
      <c r="B2453">
        <v>2005</v>
      </c>
      <c r="C2453" t="s">
        <v>592</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754</v>
      </c>
      <c r="B2454">
        <v>2004</v>
      </c>
      <c r="C2454" t="s">
        <v>592</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754</v>
      </c>
      <c r="B2455">
        <v>2003</v>
      </c>
      <c r="C2455" t="s">
        <v>592</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754</v>
      </c>
      <c r="B2456">
        <v>2002</v>
      </c>
      <c r="C2456" t="s">
        <v>592</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754</v>
      </c>
      <c r="B2457">
        <v>2001</v>
      </c>
      <c r="C2457" t="s">
        <v>592</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754</v>
      </c>
      <c r="B2458">
        <v>2000</v>
      </c>
      <c r="C2458" t="s">
        <v>592</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755</v>
      </c>
      <c r="B2459">
        <v>2015</v>
      </c>
      <c r="C2459" t="s">
        <v>592</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755</v>
      </c>
      <c r="B2460">
        <v>2014</v>
      </c>
      <c r="C2460" t="s">
        <v>592</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755</v>
      </c>
      <c r="B2461">
        <v>2013</v>
      </c>
      <c r="C2461" t="s">
        <v>592</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755</v>
      </c>
      <c r="B2462">
        <v>2012</v>
      </c>
      <c r="C2462" t="s">
        <v>592</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755</v>
      </c>
      <c r="B2463">
        <v>2011</v>
      </c>
      <c r="C2463" t="s">
        <v>592</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755</v>
      </c>
      <c r="B2464">
        <v>2010</v>
      </c>
      <c r="C2464" t="s">
        <v>592</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755</v>
      </c>
      <c r="B2465">
        <v>2009</v>
      </c>
      <c r="C2465" t="s">
        <v>592</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755</v>
      </c>
      <c r="B2466">
        <v>2008</v>
      </c>
      <c r="C2466" t="s">
        <v>592</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755</v>
      </c>
      <c r="B2467">
        <v>2007</v>
      </c>
      <c r="C2467" t="s">
        <v>592</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755</v>
      </c>
      <c r="B2468">
        <v>2006</v>
      </c>
      <c r="C2468" t="s">
        <v>592</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755</v>
      </c>
      <c r="B2469">
        <v>2005</v>
      </c>
      <c r="C2469" t="s">
        <v>592</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755</v>
      </c>
      <c r="B2470">
        <v>2004</v>
      </c>
      <c r="C2470" t="s">
        <v>592</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755</v>
      </c>
      <c r="B2471">
        <v>2003</v>
      </c>
      <c r="C2471" t="s">
        <v>592</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755</v>
      </c>
      <c r="B2472">
        <v>2002</v>
      </c>
      <c r="C2472" t="s">
        <v>592</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755</v>
      </c>
      <c r="B2473">
        <v>2001</v>
      </c>
      <c r="C2473" t="s">
        <v>592</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755</v>
      </c>
      <c r="B2474">
        <v>2000</v>
      </c>
      <c r="C2474" t="s">
        <v>592</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756</v>
      </c>
      <c r="B2475">
        <v>2015</v>
      </c>
      <c r="C2475" t="s">
        <v>592</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756</v>
      </c>
      <c r="B2476">
        <v>2014</v>
      </c>
      <c r="C2476" t="s">
        <v>592</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756</v>
      </c>
      <c r="B2477">
        <v>2013</v>
      </c>
      <c r="C2477" t="s">
        <v>592</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756</v>
      </c>
      <c r="B2478">
        <v>2012</v>
      </c>
      <c r="C2478" t="s">
        <v>592</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756</v>
      </c>
      <c r="B2479">
        <v>2011</v>
      </c>
      <c r="C2479" t="s">
        <v>592</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756</v>
      </c>
      <c r="B2480">
        <v>2010</v>
      </c>
      <c r="C2480" t="s">
        <v>592</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756</v>
      </c>
      <c r="B2481">
        <v>2009</v>
      </c>
      <c r="C2481" t="s">
        <v>592</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756</v>
      </c>
      <c r="B2482">
        <v>2008</v>
      </c>
      <c r="C2482" t="s">
        <v>592</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756</v>
      </c>
      <c r="B2483">
        <v>2007</v>
      </c>
      <c r="C2483" t="s">
        <v>592</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756</v>
      </c>
      <c r="B2484">
        <v>2006</v>
      </c>
      <c r="C2484" t="s">
        <v>592</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756</v>
      </c>
      <c r="B2485">
        <v>2005</v>
      </c>
      <c r="C2485" t="s">
        <v>592</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756</v>
      </c>
      <c r="B2486">
        <v>2004</v>
      </c>
      <c r="C2486" t="s">
        <v>592</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756</v>
      </c>
      <c r="B2487">
        <v>2003</v>
      </c>
      <c r="C2487" t="s">
        <v>592</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756</v>
      </c>
      <c r="B2488">
        <v>2002</v>
      </c>
      <c r="C2488" t="s">
        <v>592</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756</v>
      </c>
      <c r="B2489">
        <v>2001</v>
      </c>
      <c r="C2489" t="s">
        <v>592</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756</v>
      </c>
      <c r="B2490">
        <v>2000</v>
      </c>
      <c r="C2490" t="s">
        <v>592</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757</v>
      </c>
      <c r="B2491">
        <v>2015</v>
      </c>
      <c r="C2491" t="s">
        <v>592</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757</v>
      </c>
      <c r="B2492">
        <v>2014</v>
      </c>
      <c r="C2492" t="s">
        <v>592</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757</v>
      </c>
      <c r="B2493">
        <v>2013</v>
      </c>
      <c r="C2493" t="s">
        <v>592</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757</v>
      </c>
      <c r="B2494">
        <v>2012</v>
      </c>
      <c r="C2494" t="s">
        <v>592</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757</v>
      </c>
      <c r="B2495">
        <v>2011</v>
      </c>
      <c r="C2495" t="s">
        <v>592</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757</v>
      </c>
      <c r="B2496">
        <v>2010</v>
      </c>
      <c r="C2496" t="s">
        <v>592</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757</v>
      </c>
      <c r="B2497">
        <v>2009</v>
      </c>
      <c r="C2497" t="s">
        <v>592</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757</v>
      </c>
      <c r="B2498">
        <v>2008</v>
      </c>
      <c r="C2498" t="s">
        <v>592</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757</v>
      </c>
      <c r="B2499">
        <v>2007</v>
      </c>
      <c r="C2499" t="s">
        <v>592</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757</v>
      </c>
      <c r="B2500">
        <v>2006</v>
      </c>
      <c r="C2500" t="s">
        <v>592</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757</v>
      </c>
      <c r="B2501">
        <v>2005</v>
      </c>
      <c r="C2501" t="s">
        <v>592</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757</v>
      </c>
      <c r="B2502">
        <v>2004</v>
      </c>
      <c r="C2502" t="s">
        <v>592</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757</v>
      </c>
      <c r="B2503">
        <v>2003</v>
      </c>
      <c r="C2503" t="s">
        <v>592</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757</v>
      </c>
      <c r="B2504">
        <v>2002</v>
      </c>
      <c r="C2504" t="s">
        <v>592</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757</v>
      </c>
      <c r="B2505">
        <v>2001</v>
      </c>
      <c r="C2505" t="s">
        <v>592</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757</v>
      </c>
      <c r="B2506">
        <v>2000</v>
      </c>
      <c r="C2506" t="s">
        <v>592</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758</v>
      </c>
      <c r="B2507">
        <v>2015</v>
      </c>
      <c r="C2507" t="s">
        <v>600</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758</v>
      </c>
      <c r="B2508">
        <v>2014</v>
      </c>
      <c r="C2508" t="s">
        <v>600</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758</v>
      </c>
      <c r="B2509">
        <v>2013</v>
      </c>
      <c r="C2509" t="s">
        <v>600</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758</v>
      </c>
      <c r="B2510">
        <v>2012</v>
      </c>
      <c r="C2510" t="s">
        <v>600</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758</v>
      </c>
      <c r="B2511">
        <v>2011</v>
      </c>
      <c r="C2511" t="s">
        <v>600</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758</v>
      </c>
      <c r="B2512">
        <v>2010</v>
      </c>
      <c r="C2512" t="s">
        <v>600</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758</v>
      </c>
      <c r="B2513">
        <v>2009</v>
      </c>
      <c r="C2513" t="s">
        <v>600</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758</v>
      </c>
      <c r="B2514">
        <v>2008</v>
      </c>
      <c r="C2514" t="s">
        <v>600</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758</v>
      </c>
      <c r="B2515">
        <v>2007</v>
      </c>
      <c r="C2515" t="s">
        <v>600</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758</v>
      </c>
      <c r="B2516">
        <v>2006</v>
      </c>
      <c r="C2516" t="s">
        <v>600</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758</v>
      </c>
      <c r="B2517">
        <v>2005</v>
      </c>
      <c r="C2517" t="s">
        <v>600</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758</v>
      </c>
      <c r="B2518">
        <v>2004</v>
      </c>
      <c r="C2518" t="s">
        <v>600</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758</v>
      </c>
      <c r="B2519">
        <v>2003</v>
      </c>
      <c r="C2519" t="s">
        <v>600</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758</v>
      </c>
      <c r="B2520">
        <v>2002</v>
      </c>
      <c r="C2520" t="s">
        <v>600</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758</v>
      </c>
      <c r="B2521">
        <v>2001</v>
      </c>
      <c r="C2521" t="s">
        <v>600</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758</v>
      </c>
      <c r="B2522">
        <v>2000</v>
      </c>
      <c r="C2522" t="s">
        <v>600</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759</v>
      </c>
      <c r="B2523">
        <v>2015</v>
      </c>
      <c r="C2523" t="s">
        <v>600</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759</v>
      </c>
      <c r="B2524">
        <v>2014</v>
      </c>
      <c r="C2524" t="s">
        <v>600</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759</v>
      </c>
      <c r="B2525">
        <v>2013</v>
      </c>
      <c r="C2525" t="s">
        <v>600</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759</v>
      </c>
      <c r="B2526">
        <v>2012</v>
      </c>
      <c r="C2526" t="s">
        <v>600</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759</v>
      </c>
      <c r="B2527">
        <v>2011</v>
      </c>
      <c r="C2527" t="s">
        <v>600</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759</v>
      </c>
      <c r="B2528">
        <v>2010</v>
      </c>
      <c r="C2528" t="s">
        <v>600</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759</v>
      </c>
      <c r="B2529">
        <v>2009</v>
      </c>
      <c r="C2529" t="s">
        <v>600</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759</v>
      </c>
      <c r="B2530">
        <v>2008</v>
      </c>
      <c r="C2530" t="s">
        <v>600</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759</v>
      </c>
      <c r="B2531">
        <v>2007</v>
      </c>
      <c r="C2531" t="s">
        <v>600</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759</v>
      </c>
      <c r="B2532">
        <v>2006</v>
      </c>
      <c r="C2532" t="s">
        <v>600</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759</v>
      </c>
      <c r="B2533">
        <v>2005</v>
      </c>
      <c r="C2533" t="s">
        <v>600</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759</v>
      </c>
      <c r="B2534">
        <v>2004</v>
      </c>
      <c r="C2534" t="s">
        <v>600</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759</v>
      </c>
      <c r="B2535">
        <v>2003</v>
      </c>
      <c r="C2535" t="s">
        <v>600</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759</v>
      </c>
      <c r="B2536">
        <v>2002</v>
      </c>
      <c r="C2536" t="s">
        <v>600</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759</v>
      </c>
      <c r="B2537">
        <v>2001</v>
      </c>
      <c r="C2537" t="s">
        <v>600</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759</v>
      </c>
      <c r="B2538">
        <v>2000</v>
      </c>
      <c r="C2538" t="s">
        <v>600</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760</v>
      </c>
      <c r="B2539">
        <v>2015</v>
      </c>
      <c r="C2539" t="s">
        <v>592</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760</v>
      </c>
      <c r="B2540">
        <v>2014</v>
      </c>
      <c r="C2540" t="s">
        <v>592</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760</v>
      </c>
      <c r="B2541">
        <v>2013</v>
      </c>
      <c r="C2541" t="s">
        <v>592</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760</v>
      </c>
      <c r="B2542">
        <v>2012</v>
      </c>
      <c r="C2542" t="s">
        <v>592</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760</v>
      </c>
      <c r="B2543">
        <v>2011</v>
      </c>
      <c r="C2543" t="s">
        <v>592</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760</v>
      </c>
      <c r="B2544">
        <v>2010</v>
      </c>
      <c r="C2544" t="s">
        <v>592</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760</v>
      </c>
      <c r="B2545">
        <v>2009</v>
      </c>
      <c r="C2545" t="s">
        <v>592</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760</v>
      </c>
      <c r="B2546">
        <v>2008</v>
      </c>
      <c r="C2546" t="s">
        <v>592</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760</v>
      </c>
      <c r="B2547">
        <v>2007</v>
      </c>
      <c r="C2547" t="s">
        <v>592</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760</v>
      </c>
      <c r="B2548">
        <v>2006</v>
      </c>
      <c r="C2548" t="s">
        <v>592</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760</v>
      </c>
      <c r="B2549">
        <v>2005</v>
      </c>
      <c r="C2549" t="s">
        <v>592</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760</v>
      </c>
      <c r="B2550">
        <v>2004</v>
      </c>
      <c r="C2550" t="s">
        <v>592</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760</v>
      </c>
      <c r="B2551">
        <v>2003</v>
      </c>
      <c r="C2551" t="s">
        <v>592</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760</v>
      </c>
      <c r="B2552">
        <v>2002</v>
      </c>
      <c r="C2552" t="s">
        <v>592</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760</v>
      </c>
      <c r="B2553">
        <v>2001</v>
      </c>
      <c r="C2553" t="s">
        <v>592</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760</v>
      </c>
      <c r="B2554">
        <v>2000</v>
      </c>
      <c r="C2554" t="s">
        <v>592</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761</v>
      </c>
      <c r="B2555">
        <v>2015</v>
      </c>
      <c r="C2555" t="s">
        <v>592</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761</v>
      </c>
      <c r="B2556">
        <v>2014</v>
      </c>
      <c r="C2556" t="s">
        <v>592</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761</v>
      </c>
      <c r="B2557">
        <v>2013</v>
      </c>
      <c r="C2557" t="s">
        <v>592</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761</v>
      </c>
      <c r="B2558">
        <v>2012</v>
      </c>
      <c r="C2558" t="s">
        <v>592</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761</v>
      </c>
      <c r="B2559">
        <v>2011</v>
      </c>
      <c r="C2559" t="s">
        <v>592</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761</v>
      </c>
      <c r="B2560">
        <v>2010</v>
      </c>
      <c r="C2560" t="s">
        <v>592</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761</v>
      </c>
      <c r="B2561">
        <v>2009</v>
      </c>
      <c r="C2561" t="s">
        <v>592</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761</v>
      </c>
      <c r="B2562">
        <v>2008</v>
      </c>
      <c r="C2562" t="s">
        <v>592</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761</v>
      </c>
      <c r="B2563">
        <v>2007</v>
      </c>
      <c r="C2563" t="s">
        <v>592</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761</v>
      </c>
      <c r="B2564">
        <v>2006</v>
      </c>
      <c r="C2564" t="s">
        <v>592</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761</v>
      </c>
      <c r="B2565">
        <v>2005</v>
      </c>
      <c r="C2565" t="s">
        <v>592</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761</v>
      </c>
      <c r="B2566">
        <v>2004</v>
      </c>
      <c r="C2566" t="s">
        <v>592</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761</v>
      </c>
      <c r="B2567">
        <v>2003</v>
      </c>
      <c r="C2567" t="s">
        <v>592</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761</v>
      </c>
      <c r="B2568">
        <v>2002</v>
      </c>
      <c r="C2568" t="s">
        <v>592</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761</v>
      </c>
      <c r="B2569">
        <v>2001</v>
      </c>
      <c r="C2569" t="s">
        <v>592</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761</v>
      </c>
      <c r="B2570">
        <v>2000</v>
      </c>
      <c r="C2570" t="s">
        <v>592</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762</v>
      </c>
      <c r="B2571">
        <v>2015</v>
      </c>
      <c r="C2571" t="s">
        <v>592</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762</v>
      </c>
      <c r="B2572">
        <v>2014</v>
      </c>
      <c r="C2572" t="s">
        <v>592</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762</v>
      </c>
      <c r="B2573">
        <v>2013</v>
      </c>
      <c r="C2573" t="s">
        <v>592</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762</v>
      </c>
      <c r="B2574">
        <v>2012</v>
      </c>
      <c r="C2574" t="s">
        <v>592</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762</v>
      </c>
      <c r="B2575">
        <v>2011</v>
      </c>
      <c r="C2575" t="s">
        <v>592</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762</v>
      </c>
      <c r="B2576">
        <v>2010</v>
      </c>
      <c r="C2576" t="s">
        <v>592</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762</v>
      </c>
      <c r="B2577">
        <v>2009</v>
      </c>
      <c r="C2577" t="s">
        <v>592</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762</v>
      </c>
      <c r="B2578">
        <v>2008</v>
      </c>
      <c r="C2578" t="s">
        <v>592</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762</v>
      </c>
      <c r="B2579">
        <v>2007</v>
      </c>
      <c r="C2579" t="s">
        <v>592</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762</v>
      </c>
      <c r="B2580">
        <v>2006</v>
      </c>
      <c r="C2580" t="s">
        <v>592</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762</v>
      </c>
      <c r="B2581">
        <v>2005</v>
      </c>
      <c r="C2581" t="s">
        <v>592</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762</v>
      </c>
      <c r="B2582">
        <v>2004</v>
      </c>
      <c r="C2582" t="s">
        <v>592</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762</v>
      </c>
      <c r="B2583">
        <v>2003</v>
      </c>
      <c r="C2583" t="s">
        <v>592</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762</v>
      </c>
      <c r="B2584">
        <v>2002</v>
      </c>
      <c r="C2584" t="s">
        <v>592</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762</v>
      </c>
      <c r="B2585">
        <v>2001</v>
      </c>
      <c r="C2585" t="s">
        <v>592</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762</v>
      </c>
      <c r="B2586">
        <v>2000</v>
      </c>
      <c r="C2586" t="s">
        <v>592</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763</v>
      </c>
      <c r="B2587">
        <v>2015</v>
      </c>
      <c r="C2587" t="s">
        <v>592</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763</v>
      </c>
      <c r="B2588">
        <v>2014</v>
      </c>
      <c r="C2588" t="s">
        <v>592</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763</v>
      </c>
      <c r="B2589">
        <v>2013</v>
      </c>
      <c r="C2589" t="s">
        <v>592</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763</v>
      </c>
      <c r="B2590">
        <v>2012</v>
      </c>
      <c r="C2590" t="s">
        <v>592</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763</v>
      </c>
      <c r="B2591">
        <v>2011</v>
      </c>
      <c r="C2591" t="s">
        <v>592</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763</v>
      </c>
      <c r="B2592">
        <v>2010</v>
      </c>
      <c r="C2592" t="s">
        <v>592</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763</v>
      </c>
      <c r="B2593">
        <v>2009</v>
      </c>
      <c r="C2593" t="s">
        <v>592</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763</v>
      </c>
      <c r="B2594">
        <v>2008</v>
      </c>
      <c r="C2594" t="s">
        <v>592</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763</v>
      </c>
      <c r="B2595">
        <v>2007</v>
      </c>
      <c r="C2595" t="s">
        <v>592</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763</v>
      </c>
      <c r="B2596">
        <v>2006</v>
      </c>
      <c r="C2596" t="s">
        <v>592</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763</v>
      </c>
      <c r="B2597">
        <v>2005</v>
      </c>
      <c r="C2597" t="s">
        <v>592</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763</v>
      </c>
      <c r="B2598">
        <v>2004</v>
      </c>
      <c r="C2598" t="s">
        <v>592</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763</v>
      </c>
      <c r="B2599">
        <v>2003</v>
      </c>
      <c r="C2599" t="s">
        <v>592</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763</v>
      </c>
      <c r="B2600">
        <v>2002</v>
      </c>
      <c r="C2600" t="s">
        <v>592</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763</v>
      </c>
      <c r="B2601">
        <v>2001</v>
      </c>
      <c r="C2601" t="s">
        <v>592</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763</v>
      </c>
      <c r="B2602">
        <v>2000</v>
      </c>
      <c r="C2602" t="s">
        <v>592</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764</v>
      </c>
      <c r="B2603">
        <v>2015</v>
      </c>
      <c r="C2603" t="s">
        <v>592</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764</v>
      </c>
      <c r="B2604">
        <v>2014</v>
      </c>
      <c r="C2604" t="s">
        <v>592</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764</v>
      </c>
      <c r="B2605">
        <v>2013</v>
      </c>
      <c r="C2605" t="s">
        <v>592</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764</v>
      </c>
      <c r="B2606">
        <v>2012</v>
      </c>
      <c r="C2606" t="s">
        <v>592</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764</v>
      </c>
      <c r="B2607">
        <v>2011</v>
      </c>
      <c r="C2607" t="s">
        <v>592</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764</v>
      </c>
      <c r="B2608">
        <v>2010</v>
      </c>
      <c r="C2608" t="s">
        <v>592</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764</v>
      </c>
      <c r="B2609">
        <v>2009</v>
      </c>
      <c r="C2609" t="s">
        <v>592</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764</v>
      </c>
      <c r="B2610">
        <v>2008</v>
      </c>
      <c r="C2610" t="s">
        <v>592</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764</v>
      </c>
      <c r="B2611">
        <v>2007</v>
      </c>
      <c r="C2611" t="s">
        <v>592</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764</v>
      </c>
      <c r="B2612">
        <v>2006</v>
      </c>
      <c r="C2612" t="s">
        <v>592</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764</v>
      </c>
      <c r="B2613">
        <v>2005</v>
      </c>
      <c r="C2613" t="s">
        <v>592</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764</v>
      </c>
      <c r="B2614">
        <v>2004</v>
      </c>
      <c r="C2614" t="s">
        <v>592</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764</v>
      </c>
      <c r="B2615">
        <v>2003</v>
      </c>
      <c r="C2615" t="s">
        <v>592</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764</v>
      </c>
      <c r="B2616">
        <v>2002</v>
      </c>
      <c r="C2616" t="s">
        <v>592</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764</v>
      </c>
      <c r="B2617">
        <v>2001</v>
      </c>
      <c r="C2617" t="s">
        <v>592</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764</v>
      </c>
      <c r="B2618">
        <v>2000</v>
      </c>
      <c r="C2618" t="s">
        <v>592</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765</v>
      </c>
      <c r="B2619">
        <v>2015</v>
      </c>
      <c r="C2619" t="s">
        <v>592</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765</v>
      </c>
      <c r="B2620">
        <v>2014</v>
      </c>
      <c r="C2620" t="s">
        <v>592</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765</v>
      </c>
      <c r="B2621">
        <v>2013</v>
      </c>
      <c r="C2621" t="s">
        <v>592</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765</v>
      </c>
      <c r="B2622">
        <v>2012</v>
      </c>
      <c r="C2622" t="s">
        <v>592</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765</v>
      </c>
      <c r="B2623">
        <v>2011</v>
      </c>
      <c r="C2623" t="s">
        <v>592</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765</v>
      </c>
      <c r="B2624">
        <v>2010</v>
      </c>
      <c r="C2624" t="s">
        <v>592</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765</v>
      </c>
      <c r="B2625">
        <v>2009</v>
      </c>
      <c r="C2625" t="s">
        <v>592</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765</v>
      </c>
      <c r="B2626">
        <v>2008</v>
      </c>
      <c r="C2626" t="s">
        <v>592</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765</v>
      </c>
      <c r="B2627">
        <v>2007</v>
      </c>
      <c r="C2627" t="s">
        <v>592</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765</v>
      </c>
      <c r="B2628">
        <v>2006</v>
      </c>
      <c r="C2628" t="s">
        <v>592</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765</v>
      </c>
      <c r="B2629">
        <v>2005</v>
      </c>
      <c r="C2629" t="s">
        <v>592</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765</v>
      </c>
      <c r="B2630">
        <v>2004</v>
      </c>
      <c r="C2630" t="s">
        <v>592</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765</v>
      </c>
      <c r="B2631">
        <v>2003</v>
      </c>
      <c r="C2631" t="s">
        <v>592</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765</v>
      </c>
      <c r="B2632">
        <v>2002</v>
      </c>
      <c r="C2632" t="s">
        <v>592</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765</v>
      </c>
      <c r="B2633">
        <v>2001</v>
      </c>
      <c r="C2633" t="s">
        <v>592</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765</v>
      </c>
      <c r="B2634">
        <v>2000</v>
      </c>
      <c r="C2634" t="s">
        <v>592</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766</v>
      </c>
      <c r="B2635">
        <v>2015</v>
      </c>
      <c r="C2635" t="s">
        <v>592</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766</v>
      </c>
      <c r="B2636">
        <v>2014</v>
      </c>
      <c r="C2636" t="s">
        <v>592</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766</v>
      </c>
      <c r="B2637">
        <v>2013</v>
      </c>
      <c r="C2637" t="s">
        <v>592</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766</v>
      </c>
      <c r="B2638">
        <v>2012</v>
      </c>
      <c r="C2638" t="s">
        <v>592</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766</v>
      </c>
      <c r="B2639">
        <v>2011</v>
      </c>
      <c r="C2639" t="s">
        <v>592</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766</v>
      </c>
      <c r="B2640">
        <v>2010</v>
      </c>
      <c r="C2640" t="s">
        <v>592</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766</v>
      </c>
      <c r="B2641">
        <v>2009</v>
      </c>
      <c r="C2641" t="s">
        <v>592</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766</v>
      </c>
      <c r="B2642">
        <v>2008</v>
      </c>
      <c r="C2642" t="s">
        <v>592</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766</v>
      </c>
      <c r="B2643">
        <v>2007</v>
      </c>
      <c r="C2643" t="s">
        <v>592</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766</v>
      </c>
      <c r="B2644">
        <v>2006</v>
      </c>
      <c r="C2644" t="s">
        <v>592</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766</v>
      </c>
      <c r="B2645">
        <v>2005</v>
      </c>
      <c r="C2645" t="s">
        <v>592</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766</v>
      </c>
      <c r="B2646">
        <v>2004</v>
      </c>
      <c r="C2646" t="s">
        <v>592</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766</v>
      </c>
      <c r="B2647">
        <v>2003</v>
      </c>
      <c r="C2647" t="s">
        <v>592</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766</v>
      </c>
      <c r="B2648">
        <v>2002</v>
      </c>
      <c r="C2648" t="s">
        <v>592</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766</v>
      </c>
      <c r="B2649">
        <v>2001</v>
      </c>
      <c r="C2649" t="s">
        <v>592</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766</v>
      </c>
      <c r="B2650">
        <v>2000</v>
      </c>
      <c r="C2650" t="s">
        <v>592</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767</v>
      </c>
      <c r="B2651">
        <v>2015</v>
      </c>
      <c r="C2651" t="s">
        <v>592</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767</v>
      </c>
      <c r="B2652">
        <v>2014</v>
      </c>
      <c r="C2652" t="s">
        <v>592</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767</v>
      </c>
      <c r="B2653">
        <v>2013</v>
      </c>
      <c r="C2653" t="s">
        <v>592</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767</v>
      </c>
      <c r="B2654">
        <v>2012</v>
      </c>
      <c r="C2654" t="s">
        <v>592</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767</v>
      </c>
      <c r="B2655">
        <v>2011</v>
      </c>
      <c r="C2655" t="s">
        <v>592</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767</v>
      </c>
      <c r="B2656">
        <v>2010</v>
      </c>
      <c r="C2656" t="s">
        <v>592</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767</v>
      </c>
      <c r="B2657">
        <v>2009</v>
      </c>
      <c r="C2657" t="s">
        <v>592</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767</v>
      </c>
      <c r="B2658">
        <v>2008</v>
      </c>
      <c r="C2658" t="s">
        <v>592</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767</v>
      </c>
      <c r="B2659">
        <v>2007</v>
      </c>
      <c r="C2659" t="s">
        <v>592</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767</v>
      </c>
      <c r="B2660">
        <v>2006</v>
      </c>
      <c r="C2660" t="s">
        <v>592</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767</v>
      </c>
      <c r="B2661">
        <v>2005</v>
      </c>
      <c r="C2661" t="s">
        <v>592</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767</v>
      </c>
      <c r="B2662">
        <v>2004</v>
      </c>
      <c r="C2662" t="s">
        <v>592</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767</v>
      </c>
      <c r="B2663">
        <v>2003</v>
      </c>
      <c r="C2663" t="s">
        <v>592</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767</v>
      </c>
      <c r="B2664">
        <v>2002</v>
      </c>
      <c r="C2664" t="s">
        <v>592</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767</v>
      </c>
      <c r="B2665">
        <v>2001</v>
      </c>
      <c r="C2665" t="s">
        <v>592</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767</v>
      </c>
      <c r="B2666">
        <v>2000</v>
      </c>
      <c r="C2666" t="s">
        <v>592</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768</v>
      </c>
      <c r="B2667">
        <v>2015</v>
      </c>
      <c r="C2667" t="s">
        <v>592</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768</v>
      </c>
      <c r="B2668">
        <v>2014</v>
      </c>
      <c r="C2668" t="s">
        <v>592</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768</v>
      </c>
      <c r="B2669">
        <v>2013</v>
      </c>
      <c r="C2669" t="s">
        <v>592</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768</v>
      </c>
      <c r="B2670">
        <v>2012</v>
      </c>
      <c r="C2670" t="s">
        <v>592</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768</v>
      </c>
      <c r="B2671">
        <v>2011</v>
      </c>
      <c r="C2671" t="s">
        <v>592</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768</v>
      </c>
      <c r="B2672">
        <v>2010</v>
      </c>
      <c r="C2672" t="s">
        <v>592</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768</v>
      </c>
      <c r="B2673">
        <v>2009</v>
      </c>
      <c r="C2673" t="s">
        <v>592</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768</v>
      </c>
      <c r="B2674">
        <v>2008</v>
      </c>
      <c r="C2674" t="s">
        <v>592</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768</v>
      </c>
      <c r="B2675">
        <v>2007</v>
      </c>
      <c r="C2675" t="s">
        <v>592</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768</v>
      </c>
      <c r="B2676">
        <v>2006</v>
      </c>
      <c r="C2676" t="s">
        <v>592</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768</v>
      </c>
      <c r="B2677">
        <v>2005</v>
      </c>
      <c r="C2677" t="s">
        <v>592</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768</v>
      </c>
      <c r="B2678">
        <v>2004</v>
      </c>
      <c r="C2678" t="s">
        <v>592</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768</v>
      </c>
      <c r="B2679">
        <v>2003</v>
      </c>
      <c r="C2679" t="s">
        <v>592</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768</v>
      </c>
      <c r="B2680">
        <v>2002</v>
      </c>
      <c r="C2680" t="s">
        <v>592</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768</v>
      </c>
      <c r="B2681">
        <v>2001</v>
      </c>
      <c r="C2681" t="s">
        <v>592</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768</v>
      </c>
      <c r="B2682">
        <v>2000</v>
      </c>
      <c r="C2682" t="s">
        <v>592</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769</v>
      </c>
      <c r="B2683">
        <v>2015</v>
      </c>
      <c r="C2683" t="s">
        <v>592</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769</v>
      </c>
      <c r="B2684">
        <v>2014</v>
      </c>
      <c r="C2684" t="s">
        <v>592</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769</v>
      </c>
      <c r="B2685">
        <v>2013</v>
      </c>
      <c r="C2685" t="s">
        <v>592</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769</v>
      </c>
      <c r="B2686">
        <v>2012</v>
      </c>
      <c r="C2686" t="s">
        <v>592</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769</v>
      </c>
      <c r="B2687">
        <v>2011</v>
      </c>
      <c r="C2687" t="s">
        <v>592</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769</v>
      </c>
      <c r="B2688">
        <v>2010</v>
      </c>
      <c r="C2688" t="s">
        <v>592</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769</v>
      </c>
      <c r="B2689">
        <v>2009</v>
      </c>
      <c r="C2689" t="s">
        <v>592</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769</v>
      </c>
      <c r="B2690">
        <v>2008</v>
      </c>
      <c r="C2690" t="s">
        <v>592</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769</v>
      </c>
      <c r="B2691">
        <v>2007</v>
      </c>
      <c r="C2691" t="s">
        <v>592</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769</v>
      </c>
      <c r="B2692">
        <v>2006</v>
      </c>
      <c r="C2692" t="s">
        <v>592</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769</v>
      </c>
      <c r="B2693">
        <v>2005</v>
      </c>
      <c r="C2693" t="s">
        <v>592</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769</v>
      </c>
      <c r="B2694">
        <v>2004</v>
      </c>
      <c r="C2694" t="s">
        <v>592</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769</v>
      </c>
      <c r="B2695">
        <v>2003</v>
      </c>
      <c r="C2695" t="s">
        <v>592</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769</v>
      </c>
      <c r="B2696">
        <v>2002</v>
      </c>
      <c r="C2696" t="s">
        <v>592</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769</v>
      </c>
      <c r="B2697">
        <v>2001</v>
      </c>
      <c r="C2697" t="s">
        <v>592</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769</v>
      </c>
      <c r="B2698">
        <v>2000</v>
      </c>
      <c r="C2698" t="s">
        <v>592</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770</v>
      </c>
      <c r="B2699">
        <v>2015</v>
      </c>
      <c r="C2699" t="s">
        <v>592</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770</v>
      </c>
      <c r="B2700">
        <v>2014</v>
      </c>
      <c r="C2700" t="s">
        <v>592</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770</v>
      </c>
      <c r="B2701">
        <v>2013</v>
      </c>
      <c r="C2701" t="s">
        <v>592</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770</v>
      </c>
      <c r="B2702">
        <v>2012</v>
      </c>
      <c r="C2702" t="s">
        <v>592</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770</v>
      </c>
      <c r="B2703">
        <v>2011</v>
      </c>
      <c r="C2703" t="s">
        <v>592</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770</v>
      </c>
      <c r="B2704">
        <v>2010</v>
      </c>
      <c r="C2704" t="s">
        <v>592</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770</v>
      </c>
      <c r="B2705">
        <v>2009</v>
      </c>
      <c r="C2705" t="s">
        <v>592</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770</v>
      </c>
      <c r="B2706">
        <v>2008</v>
      </c>
      <c r="C2706" t="s">
        <v>592</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770</v>
      </c>
      <c r="B2707">
        <v>2007</v>
      </c>
      <c r="C2707" t="s">
        <v>592</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770</v>
      </c>
      <c r="B2708">
        <v>2006</v>
      </c>
      <c r="C2708" t="s">
        <v>592</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770</v>
      </c>
      <c r="B2709">
        <v>2005</v>
      </c>
      <c r="C2709" t="s">
        <v>592</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770</v>
      </c>
      <c r="B2710">
        <v>2004</v>
      </c>
      <c r="C2710" t="s">
        <v>592</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770</v>
      </c>
      <c r="B2711">
        <v>2003</v>
      </c>
      <c r="C2711" t="s">
        <v>592</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770</v>
      </c>
      <c r="B2712">
        <v>2002</v>
      </c>
      <c r="C2712" t="s">
        <v>592</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770</v>
      </c>
      <c r="B2713">
        <v>2001</v>
      </c>
      <c r="C2713" t="s">
        <v>592</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770</v>
      </c>
      <c r="B2714">
        <v>2000</v>
      </c>
      <c r="C2714" t="s">
        <v>592</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771</v>
      </c>
      <c r="B2715">
        <v>2013</v>
      </c>
      <c r="C2715" t="s">
        <v>592</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772</v>
      </c>
      <c r="B2716">
        <v>2015</v>
      </c>
      <c r="C2716" t="s">
        <v>592</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772</v>
      </c>
      <c r="B2717">
        <v>2014</v>
      </c>
      <c r="C2717" t="s">
        <v>592</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772</v>
      </c>
      <c r="B2718">
        <v>2013</v>
      </c>
      <c r="C2718" t="s">
        <v>592</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772</v>
      </c>
      <c r="B2719">
        <v>2012</v>
      </c>
      <c r="C2719" t="s">
        <v>592</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772</v>
      </c>
      <c r="B2720">
        <v>2011</v>
      </c>
      <c r="C2720" t="s">
        <v>592</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772</v>
      </c>
      <c r="B2721">
        <v>2010</v>
      </c>
      <c r="C2721" t="s">
        <v>592</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772</v>
      </c>
      <c r="B2722">
        <v>2009</v>
      </c>
      <c r="C2722" t="s">
        <v>592</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772</v>
      </c>
      <c r="B2723">
        <v>2008</v>
      </c>
      <c r="C2723" t="s">
        <v>592</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772</v>
      </c>
      <c r="B2724">
        <v>2007</v>
      </c>
      <c r="C2724" t="s">
        <v>592</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772</v>
      </c>
      <c r="B2725">
        <v>2006</v>
      </c>
      <c r="C2725" t="s">
        <v>592</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772</v>
      </c>
      <c r="B2726">
        <v>2005</v>
      </c>
      <c r="C2726" t="s">
        <v>592</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772</v>
      </c>
      <c r="B2727">
        <v>2004</v>
      </c>
      <c r="C2727" t="s">
        <v>592</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772</v>
      </c>
      <c r="B2728">
        <v>2003</v>
      </c>
      <c r="C2728" t="s">
        <v>592</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772</v>
      </c>
      <c r="B2729">
        <v>2002</v>
      </c>
      <c r="C2729" t="s">
        <v>592</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772</v>
      </c>
      <c r="B2730">
        <v>2001</v>
      </c>
      <c r="C2730" t="s">
        <v>592</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772</v>
      </c>
      <c r="B2731">
        <v>2000</v>
      </c>
      <c r="C2731" t="s">
        <v>592</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773</v>
      </c>
      <c r="B2732">
        <v>2015</v>
      </c>
      <c r="C2732" t="s">
        <v>592</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773</v>
      </c>
      <c r="B2733">
        <v>2014</v>
      </c>
      <c r="C2733" t="s">
        <v>592</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773</v>
      </c>
      <c r="B2734">
        <v>2013</v>
      </c>
      <c r="C2734" t="s">
        <v>592</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773</v>
      </c>
      <c r="B2735">
        <v>2012</v>
      </c>
      <c r="C2735" t="s">
        <v>592</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773</v>
      </c>
      <c r="B2736">
        <v>2011</v>
      </c>
      <c r="C2736" t="s">
        <v>592</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773</v>
      </c>
      <c r="B2737">
        <v>2010</v>
      </c>
      <c r="C2737" t="s">
        <v>592</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773</v>
      </c>
      <c r="B2738">
        <v>2009</v>
      </c>
      <c r="C2738" t="s">
        <v>592</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773</v>
      </c>
      <c r="B2739">
        <v>2008</v>
      </c>
      <c r="C2739" t="s">
        <v>592</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773</v>
      </c>
      <c r="B2740">
        <v>2007</v>
      </c>
      <c r="C2740" t="s">
        <v>592</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773</v>
      </c>
      <c r="B2741">
        <v>2006</v>
      </c>
      <c r="C2741" t="s">
        <v>592</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773</v>
      </c>
      <c r="B2742">
        <v>2005</v>
      </c>
      <c r="C2742" t="s">
        <v>592</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773</v>
      </c>
      <c r="B2743">
        <v>2004</v>
      </c>
      <c r="C2743" t="s">
        <v>592</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773</v>
      </c>
      <c r="B2744">
        <v>2003</v>
      </c>
      <c r="C2744" t="s">
        <v>592</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773</v>
      </c>
      <c r="B2745">
        <v>2002</v>
      </c>
      <c r="C2745" t="s">
        <v>592</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773</v>
      </c>
      <c r="B2746">
        <v>2001</v>
      </c>
      <c r="C2746" t="s">
        <v>592</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773</v>
      </c>
      <c r="B2747">
        <v>2000</v>
      </c>
      <c r="C2747" t="s">
        <v>592</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774</v>
      </c>
      <c r="B2748">
        <v>2015</v>
      </c>
      <c r="C2748" t="s">
        <v>592</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774</v>
      </c>
      <c r="B2749">
        <v>2014</v>
      </c>
      <c r="C2749" t="s">
        <v>592</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774</v>
      </c>
      <c r="B2750">
        <v>2013</v>
      </c>
      <c r="C2750" t="s">
        <v>592</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774</v>
      </c>
      <c r="B2751">
        <v>2012</v>
      </c>
      <c r="C2751" t="s">
        <v>592</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774</v>
      </c>
      <c r="B2752">
        <v>2011</v>
      </c>
      <c r="C2752" t="s">
        <v>592</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774</v>
      </c>
      <c r="B2753">
        <v>2010</v>
      </c>
      <c r="C2753" t="s">
        <v>592</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774</v>
      </c>
      <c r="B2754">
        <v>2009</v>
      </c>
      <c r="C2754" t="s">
        <v>592</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774</v>
      </c>
      <c r="B2755">
        <v>2008</v>
      </c>
      <c r="C2755" t="s">
        <v>592</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774</v>
      </c>
      <c r="B2756">
        <v>2007</v>
      </c>
      <c r="C2756" t="s">
        <v>592</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774</v>
      </c>
      <c r="B2757">
        <v>2006</v>
      </c>
      <c r="C2757" t="s">
        <v>592</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774</v>
      </c>
      <c r="B2758">
        <v>2005</v>
      </c>
      <c r="C2758" t="s">
        <v>592</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774</v>
      </c>
      <c r="B2759">
        <v>2004</v>
      </c>
      <c r="C2759" t="s">
        <v>592</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774</v>
      </c>
      <c r="B2760">
        <v>2003</v>
      </c>
      <c r="C2760" t="s">
        <v>592</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774</v>
      </c>
      <c r="B2761">
        <v>2002</v>
      </c>
      <c r="C2761" t="s">
        <v>592</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774</v>
      </c>
      <c r="B2762">
        <v>2001</v>
      </c>
      <c r="C2762" t="s">
        <v>592</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774</v>
      </c>
      <c r="B2763">
        <v>2000</v>
      </c>
      <c r="C2763" t="s">
        <v>592</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775</v>
      </c>
      <c r="B2764">
        <v>2015</v>
      </c>
      <c r="C2764" t="s">
        <v>600</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775</v>
      </c>
      <c r="B2765">
        <v>2014</v>
      </c>
      <c r="C2765" t="s">
        <v>600</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775</v>
      </c>
      <c r="B2766">
        <v>2013</v>
      </c>
      <c r="C2766" t="s">
        <v>600</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775</v>
      </c>
      <c r="B2767">
        <v>2012</v>
      </c>
      <c r="C2767" t="s">
        <v>600</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775</v>
      </c>
      <c r="B2768">
        <v>2011</v>
      </c>
      <c r="C2768" t="s">
        <v>600</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775</v>
      </c>
      <c r="B2769">
        <v>2010</v>
      </c>
      <c r="C2769" t="s">
        <v>600</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775</v>
      </c>
      <c r="B2770">
        <v>2009</v>
      </c>
      <c r="C2770" t="s">
        <v>600</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775</v>
      </c>
      <c r="B2771">
        <v>2008</v>
      </c>
      <c r="C2771" t="s">
        <v>600</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775</v>
      </c>
      <c r="B2772">
        <v>2007</v>
      </c>
      <c r="C2772" t="s">
        <v>600</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775</v>
      </c>
      <c r="B2773">
        <v>2006</v>
      </c>
      <c r="C2773" t="s">
        <v>600</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775</v>
      </c>
      <c r="B2774">
        <v>2005</v>
      </c>
      <c r="C2774" t="s">
        <v>600</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775</v>
      </c>
      <c r="B2775">
        <v>2004</v>
      </c>
      <c r="C2775" t="s">
        <v>600</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775</v>
      </c>
      <c r="B2776">
        <v>2003</v>
      </c>
      <c r="C2776" t="s">
        <v>600</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775</v>
      </c>
      <c r="B2777">
        <v>2002</v>
      </c>
      <c r="C2777" t="s">
        <v>600</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775</v>
      </c>
      <c r="B2778">
        <v>2001</v>
      </c>
      <c r="C2778" t="s">
        <v>600</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775</v>
      </c>
      <c r="B2779">
        <v>2000</v>
      </c>
      <c r="C2779" t="s">
        <v>600</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776</v>
      </c>
      <c r="B2780">
        <v>2015</v>
      </c>
      <c r="C2780" t="s">
        <v>592</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776</v>
      </c>
      <c r="B2781">
        <v>2014</v>
      </c>
      <c r="C2781" t="s">
        <v>592</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776</v>
      </c>
      <c r="B2782">
        <v>2013</v>
      </c>
      <c r="C2782" t="s">
        <v>592</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776</v>
      </c>
      <c r="B2783">
        <v>2012</v>
      </c>
      <c r="C2783" t="s">
        <v>592</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776</v>
      </c>
      <c r="B2784">
        <v>2011</v>
      </c>
      <c r="C2784" t="s">
        <v>592</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776</v>
      </c>
      <c r="B2785">
        <v>2010</v>
      </c>
      <c r="C2785" t="s">
        <v>592</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776</v>
      </c>
      <c r="B2786">
        <v>2009</v>
      </c>
      <c r="C2786" t="s">
        <v>592</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776</v>
      </c>
      <c r="B2787">
        <v>2008</v>
      </c>
      <c r="C2787" t="s">
        <v>592</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776</v>
      </c>
      <c r="B2788">
        <v>2007</v>
      </c>
      <c r="C2788" t="s">
        <v>592</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776</v>
      </c>
      <c r="B2789">
        <v>2006</v>
      </c>
      <c r="C2789" t="s">
        <v>592</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776</v>
      </c>
      <c r="B2790">
        <v>2005</v>
      </c>
      <c r="C2790" t="s">
        <v>592</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776</v>
      </c>
      <c r="B2791">
        <v>2004</v>
      </c>
      <c r="C2791" t="s">
        <v>592</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776</v>
      </c>
      <c r="B2792">
        <v>2003</v>
      </c>
      <c r="C2792" t="s">
        <v>592</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776</v>
      </c>
      <c r="B2793">
        <v>2002</v>
      </c>
      <c r="C2793" t="s">
        <v>592</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776</v>
      </c>
      <c r="B2794">
        <v>2001</v>
      </c>
      <c r="C2794" t="s">
        <v>592</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776</v>
      </c>
      <c r="B2795">
        <v>2000</v>
      </c>
      <c r="C2795" t="s">
        <v>592</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777</v>
      </c>
      <c r="B2796">
        <v>2015</v>
      </c>
      <c r="C2796" t="s">
        <v>600</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777</v>
      </c>
      <c r="B2797">
        <v>2014</v>
      </c>
      <c r="C2797" t="s">
        <v>600</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777</v>
      </c>
      <c r="B2798">
        <v>2013</v>
      </c>
      <c r="C2798" t="s">
        <v>600</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777</v>
      </c>
      <c r="B2799">
        <v>2012</v>
      </c>
      <c r="C2799" t="s">
        <v>600</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777</v>
      </c>
      <c r="B2800">
        <v>2011</v>
      </c>
      <c r="C2800" t="s">
        <v>600</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777</v>
      </c>
      <c r="B2801">
        <v>2010</v>
      </c>
      <c r="C2801" t="s">
        <v>600</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777</v>
      </c>
      <c r="B2802">
        <v>2009</v>
      </c>
      <c r="C2802" t="s">
        <v>600</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777</v>
      </c>
      <c r="B2803">
        <v>2008</v>
      </c>
      <c r="C2803" t="s">
        <v>600</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777</v>
      </c>
      <c r="B2804">
        <v>2007</v>
      </c>
      <c r="C2804" t="s">
        <v>600</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777</v>
      </c>
      <c r="B2805">
        <v>2006</v>
      </c>
      <c r="C2805" t="s">
        <v>600</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777</v>
      </c>
      <c r="B2806">
        <v>2005</v>
      </c>
      <c r="C2806" t="s">
        <v>600</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777</v>
      </c>
      <c r="B2807">
        <v>2004</v>
      </c>
      <c r="C2807" t="s">
        <v>600</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777</v>
      </c>
      <c r="B2808">
        <v>2003</v>
      </c>
      <c r="C2808" t="s">
        <v>600</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777</v>
      </c>
      <c r="B2809">
        <v>2002</v>
      </c>
      <c r="C2809" t="s">
        <v>600</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777</v>
      </c>
      <c r="B2810">
        <v>2001</v>
      </c>
      <c r="C2810" t="s">
        <v>600</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777</v>
      </c>
      <c r="B2811">
        <v>2000</v>
      </c>
      <c r="C2811" t="s">
        <v>600</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778</v>
      </c>
      <c r="B2812">
        <v>2015</v>
      </c>
      <c r="C2812" t="s">
        <v>592</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778</v>
      </c>
      <c r="B2813">
        <v>2014</v>
      </c>
      <c r="C2813" t="s">
        <v>592</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778</v>
      </c>
      <c r="B2814">
        <v>2013</v>
      </c>
      <c r="C2814" t="s">
        <v>592</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778</v>
      </c>
      <c r="B2815">
        <v>2012</v>
      </c>
      <c r="C2815" t="s">
        <v>592</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778</v>
      </c>
      <c r="B2816">
        <v>2011</v>
      </c>
      <c r="C2816" t="s">
        <v>592</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778</v>
      </c>
      <c r="B2817">
        <v>2010</v>
      </c>
      <c r="C2817" t="s">
        <v>592</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778</v>
      </c>
      <c r="B2818">
        <v>2009</v>
      </c>
      <c r="C2818" t="s">
        <v>592</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778</v>
      </c>
      <c r="B2819">
        <v>2008</v>
      </c>
      <c r="C2819" t="s">
        <v>592</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778</v>
      </c>
      <c r="B2820">
        <v>2007</v>
      </c>
      <c r="C2820" t="s">
        <v>592</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778</v>
      </c>
      <c r="B2821">
        <v>2006</v>
      </c>
      <c r="C2821" t="s">
        <v>592</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778</v>
      </c>
      <c r="B2822">
        <v>2005</v>
      </c>
      <c r="C2822" t="s">
        <v>592</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778</v>
      </c>
      <c r="B2823">
        <v>2004</v>
      </c>
      <c r="C2823" t="s">
        <v>592</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778</v>
      </c>
      <c r="B2824">
        <v>2003</v>
      </c>
      <c r="C2824" t="s">
        <v>592</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778</v>
      </c>
      <c r="B2825">
        <v>2002</v>
      </c>
      <c r="C2825" t="s">
        <v>592</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778</v>
      </c>
      <c r="B2826">
        <v>2001</v>
      </c>
      <c r="C2826" t="s">
        <v>592</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778</v>
      </c>
      <c r="B2827">
        <v>2000</v>
      </c>
      <c r="C2827" t="s">
        <v>592</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779</v>
      </c>
      <c r="B2828">
        <v>2015</v>
      </c>
      <c r="C2828" t="s">
        <v>592</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779</v>
      </c>
      <c r="B2829">
        <v>2014</v>
      </c>
      <c r="C2829" t="s">
        <v>592</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779</v>
      </c>
      <c r="B2830">
        <v>2013</v>
      </c>
      <c r="C2830" t="s">
        <v>592</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779</v>
      </c>
      <c r="B2831">
        <v>2012</v>
      </c>
      <c r="C2831" t="s">
        <v>592</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779</v>
      </c>
      <c r="B2832">
        <v>2011</v>
      </c>
      <c r="C2832" t="s">
        <v>592</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779</v>
      </c>
      <c r="B2833">
        <v>2010</v>
      </c>
      <c r="C2833" t="s">
        <v>592</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779</v>
      </c>
      <c r="B2834">
        <v>2009</v>
      </c>
      <c r="C2834" t="s">
        <v>592</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779</v>
      </c>
      <c r="B2835">
        <v>2008</v>
      </c>
      <c r="C2835" t="s">
        <v>592</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779</v>
      </c>
      <c r="B2836">
        <v>2007</v>
      </c>
      <c r="C2836" t="s">
        <v>592</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779</v>
      </c>
      <c r="B2837">
        <v>2006</v>
      </c>
      <c r="C2837" t="s">
        <v>592</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779</v>
      </c>
      <c r="B2838">
        <v>2005</v>
      </c>
      <c r="C2838" t="s">
        <v>592</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779</v>
      </c>
      <c r="B2839">
        <v>2004</v>
      </c>
      <c r="C2839" t="s">
        <v>592</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779</v>
      </c>
      <c r="B2840">
        <v>2003</v>
      </c>
      <c r="C2840" t="s">
        <v>592</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779</v>
      </c>
      <c r="B2841">
        <v>2002</v>
      </c>
      <c r="C2841" t="s">
        <v>592</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779</v>
      </c>
      <c r="B2842">
        <v>2001</v>
      </c>
      <c r="C2842" t="s">
        <v>592</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779</v>
      </c>
      <c r="B2843">
        <v>2000</v>
      </c>
      <c r="C2843" t="s">
        <v>592</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780</v>
      </c>
      <c r="B2844">
        <v>2015</v>
      </c>
      <c r="C2844" t="s">
        <v>592</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780</v>
      </c>
      <c r="B2845">
        <v>2014</v>
      </c>
      <c r="C2845" t="s">
        <v>592</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780</v>
      </c>
      <c r="B2846">
        <v>2013</v>
      </c>
      <c r="C2846" t="s">
        <v>592</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780</v>
      </c>
      <c r="B2847">
        <v>2012</v>
      </c>
      <c r="C2847" t="s">
        <v>592</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780</v>
      </c>
      <c r="B2848">
        <v>2011</v>
      </c>
      <c r="C2848" t="s">
        <v>592</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780</v>
      </c>
      <c r="B2849">
        <v>2010</v>
      </c>
      <c r="C2849" t="s">
        <v>592</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780</v>
      </c>
      <c r="B2850">
        <v>2009</v>
      </c>
      <c r="C2850" t="s">
        <v>592</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780</v>
      </c>
      <c r="B2851">
        <v>2008</v>
      </c>
      <c r="C2851" t="s">
        <v>592</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780</v>
      </c>
      <c r="B2852">
        <v>2007</v>
      </c>
      <c r="C2852" t="s">
        <v>592</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780</v>
      </c>
      <c r="B2853">
        <v>2006</v>
      </c>
      <c r="C2853" t="s">
        <v>592</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780</v>
      </c>
      <c r="B2854">
        <v>2005</v>
      </c>
      <c r="C2854" t="s">
        <v>592</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780</v>
      </c>
      <c r="B2855">
        <v>2004</v>
      </c>
      <c r="C2855" t="s">
        <v>592</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780</v>
      </c>
      <c r="B2856">
        <v>2003</v>
      </c>
      <c r="C2856" t="s">
        <v>592</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780</v>
      </c>
      <c r="B2857">
        <v>2002</v>
      </c>
      <c r="C2857" t="s">
        <v>592</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780</v>
      </c>
      <c r="B2858">
        <v>2001</v>
      </c>
      <c r="C2858" t="s">
        <v>592</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780</v>
      </c>
      <c r="B2859">
        <v>2000</v>
      </c>
      <c r="C2859" t="s">
        <v>592</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781</v>
      </c>
      <c r="B2860">
        <v>2015</v>
      </c>
      <c r="C2860" t="s">
        <v>592</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781</v>
      </c>
      <c r="B2861">
        <v>2014</v>
      </c>
      <c r="C2861" t="s">
        <v>592</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781</v>
      </c>
      <c r="B2862">
        <v>2013</v>
      </c>
      <c r="C2862" t="s">
        <v>592</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781</v>
      </c>
      <c r="B2863">
        <v>2012</v>
      </c>
      <c r="C2863" t="s">
        <v>592</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781</v>
      </c>
      <c r="B2864">
        <v>2011</v>
      </c>
      <c r="C2864" t="s">
        <v>592</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781</v>
      </c>
      <c r="B2865">
        <v>2010</v>
      </c>
      <c r="C2865" t="s">
        <v>592</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781</v>
      </c>
      <c r="B2866">
        <v>2009</v>
      </c>
      <c r="C2866" t="s">
        <v>592</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781</v>
      </c>
      <c r="B2867">
        <v>2008</v>
      </c>
      <c r="C2867" t="s">
        <v>592</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781</v>
      </c>
      <c r="B2868">
        <v>2007</v>
      </c>
      <c r="C2868" t="s">
        <v>592</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781</v>
      </c>
      <c r="B2869">
        <v>2006</v>
      </c>
      <c r="C2869" t="s">
        <v>592</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781</v>
      </c>
      <c r="B2870">
        <v>2005</v>
      </c>
      <c r="C2870" t="s">
        <v>592</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781</v>
      </c>
      <c r="B2871">
        <v>2004</v>
      </c>
      <c r="C2871" t="s">
        <v>592</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781</v>
      </c>
      <c r="B2872">
        <v>2003</v>
      </c>
      <c r="C2872" t="s">
        <v>592</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781</v>
      </c>
      <c r="B2873">
        <v>2002</v>
      </c>
      <c r="C2873" t="s">
        <v>592</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781</v>
      </c>
      <c r="B2874">
        <v>2001</v>
      </c>
      <c r="C2874" t="s">
        <v>592</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781</v>
      </c>
      <c r="B2875">
        <v>2000</v>
      </c>
      <c r="C2875" t="s">
        <v>592</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782</v>
      </c>
      <c r="B2876">
        <v>2015</v>
      </c>
      <c r="C2876" t="s">
        <v>592</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782</v>
      </c>
      <c r="B2877">
        <v>2014</v>
      </c>
      <c r="C2877" t="s">
        <v>592</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782</v>
      </c>
      <c r="B2878">
        <v>2013</v>
      </c>
      <c r="C2878" t="s">
        <v>592</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782</v>
      </c>
      <c r="B2879">
        <v>2012</v>
      </c>
      <c r="C2879" t="s">
        <v>592</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782</v>
      </c>
      <c r="B2880">
        <v>2011</v>
      </c>
      <c r="C2880" t="s">
        <v>592</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782</v>
      </c>
      <c r="B2881">
        <v>2010</v>
      </c>
      <c r="C2881" t="s">
        <v>592</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782</v>
      </c>
      <c r="B2882">
        <v>2009</v>
      </c>
      <c r="C2882" t="s">
        <v>592</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782</v>
      </c>
      <c r="B2883">
        <v>2008</v>
      </c>
      <c r="C2883" t="s">
        <v>592</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782</v>
      </c>
      <c r="B2884">
        <v>2007</v>
      </c>
      <c r="C2884" t="s">
        <v>592</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782</v>
      </c>
      <c r="B2885">
        <v>2006</v>
      </c>
      <c r="C2885" t="s">
        <v>592</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782</v>
      </c>
      <c r="B2886">
        <v>2005</v>
      </c>
      <c r="C2886" t="s">
        <v>592</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782</v>
      </c>
      <c r="B2887">
        <v>2004</v>
      </c>
      <c r="C2887" t="s">
        <v>592</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782</v>
      </c>
      <c r="B2888">
        <v>2003</v>
      </c>
      <c r="C2888" t="s">
        <v>592</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782</v>
      </c>
      <c r="B2889">
        <v>2002</v>
      </c>
      <c r="C2889" t="s">
        <v>592</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782</v>
      </c>
      <c r="B2890">
        <v>2001</v>
      </c>
      <c r="C2890" t="s">
        <v>592</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782</v>
      </c>
      <c r="B2891">
        <v>2000</v>
      </c>
      <c r="C2891" t="s">
        <v>592</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783</v>
      </c>
      <c r="B2892">
        <v>2015</v>
      </c>
      <c r="C2892" t="s">
        <v>592</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783</v>
      </c>
      <c r="B2893">
        <v>2014</v>
      </c>
      <c r="C2893" t="s">
        <v>592</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783</v>
      </c>
      <c r="B2894">
        <v>2013</v>
      </c>
      <c r="C2894" t="s">
        <v>592</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783</v>
      </c>
      <c r="B2895">
        <v>2012</v>
      </c>
      <c r="C2895" t="s">
        <v>592</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783</v>
      </c>
      <c r="B2896">
        <v>2011</v>
      </c>
      <c r="C2896" t="s">
        <v>592</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783</v>
      </c>
      <c r="B2897">
        <v>2010</v>
      </c>
      <c r="C2897" t="s">
        <v>592</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783</v>
      </c>
      <c r="B2898">
        <v>2009</v>
      </c>
      <c r="C2898" t="s">
        <v>592</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783</v>
      </c>
      <c r="B2899">
        <v>2008</v>
      </c>
      <c r="C2899" t="s">
        <v>592</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783</v>
      </c>
      <c r="B2900">
        <v>2007</v>
      </c>
      <c r="C2900" t="s">
        <v>592</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783</v>
      </c>
      <c r="B2901">
        <v>2006</v>
      </c>
      <c r="C2901" t="s">
        <v>592</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783</v>
      </c>
      <c r="B2902">
        <v>2005</v>
      </c>
      <c r="C2902" t="s">
        <v>592</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783</v>
      </c>
      <c r="B2903">
        <v>2004</v>
      </c>
      <c r="C2903" t="s">
        <v>592</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783</v>
      </c>
      <c r="B2904">
        <v>2003</v>
      </c>
      <c r="C2904" t="s">
        <v>592</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783</v>
      </c>
      <c r="B2905">
        <v>2002</v>
      </c>
      <c r="C2905" t="s">
        <v>592</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783</v>
      </c>
      <c r="B2906">
        <v>2001</v>
      </c>
      <c r="C2906" t="s">
        <v>592</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783</v>
      </c>
      <c r="B2907">
        <v>2000</v>
      </c>
      <c r="C2907" t="s">
        <v>592</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784</v>
      </c>
      <c r="B2908">
        <v>2015</v>
      </c>
      <c r="C2908" t="s">
        <v>592</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784</v>
      </c>
      <c r="B2909">
        <v>2014</v>
      </c>
      <c r="C2909" t="s">
        <v>592</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784</v>
      </c>
      <c r="B2910">
        <v>2013</v>
      </c>
      <c r="C2910" t="s">
        <v>592</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784</v>
      </c>
      <c r="B2911">
        <v>2012</v>
      </c>
      <c r="C2911" t="s">
        <v>592</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784</v>
      </c>
      <c r="B2912">
        <v>2011</v>
      </c>
      <c r="C2912" t="s">
        <v>592</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784</v>
      </c>
      <c r="B2913">
        <v>2010</v>
      </c>
      <c r="C2913" t="s">
        <v>592</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784</v>
      </c>
      <c r="B2914">
        <v>2009</v>
      </c>
      <c r="C2914" t="s">
        <v>592</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784</v>
      </c>
      <c r="B2915">
        <v>2008</v>
      </c>
      <c r="C2915" t="s">
        <v>592</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784</v>
      </c>
      <c r="B2916">
        <v>2007</v>
      </c>
      <c r="C2916" t="s">
        <v>592</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784</v>
      </c>
      <c r="B2917">
        <v>2006</v>
      </c>
      <c r="C2917" t="s">
        <v>592</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784</v>
      </c>
      <c r="B2918">
        <v>2005</v>
      </c>
      <c r="C2918" t="s">
        <v>592</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784</v>
      </c>
      <c r="B2919">
        <v>2004</v>
      </c>
      <c r="C2919" t="s">
        <v>592</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784</v>
      </c>
      <c r="B2920">
        <v>2003</v>
      </c>
      <c r="C2920" t="s">
        <v>592</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784</v>
      </c>
      <c r="B2921">
        <v>2002</v>
      </c>
      <c r="C2921" t="s">
        <v>592</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784</v>
      </c>
      <c r="B2922">
        <v>2001</v>
      </c>
      <c r="C2922" t="s">
        <v>592</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784</v>
      </c>
      <c r="B2923">
        <v>2000</v>
      </c>
      <c r="C2923" t="s">
        <v>592</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785</v>
      </c>
      <c r="B2924">
        <v>2015</v>
      </c>
      <c r="C2924" t="s">
        <v>592</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785</v>
      </c>
      <c r="B2925">
        <v>2014</v>
      </c>
      <c r="C2925" t="s">
        <v>592</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785</v>
      </c>
      <c r="B2926">
        <v>2013</v>
      </c>
      <c r="C2926" t="s">
        <v>592</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785</v>
      </c>
      <c r="B2927">
        <v>2012</v>
      </c>
      <c r="C2927" t="s">
        <v>592</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785</v>
      </c>
      <c r="B2928">
        <v>2011</v>
      </c>
      <c r="C2928" t="s">
        <v>592</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785</v>
      </c>
      <c r="B2929">
        <v>2010</v>
      </c>
      <c r="C2929" t="s">
        <v>592</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785</v>
      </c>
      <c r="B2930">
        <v>2009</v>
      </c>
      <c r="C2930" t="s">
        <v>592</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785</v>
      </c>
      <c r="B2931">
        <v>2008</v>
      </c>
      <c r="C2931" t="s">
        <v>592</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785</v>
      </c>
      <c r="B2932">
        <v>2007</v>
      </c>
      <c r="C2932" t="s">
        <v>592</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785</v>
      </c>
      <c r="B2933">
        <v>2006</v>
      </c>
      <c r="C2933" t="s">
        <v>592</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785</v>
      </c>
      <c r="B2934">
        <v>2005</v>
      </c>
      <c r="C2934" t="s">
        <v>592</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785</v>
      </c>
      <c r="B2935">
        <v>2004</v>
      </c>
      <c r="C2935" t="s">
        <v>592</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785</v>
      </c>
      <c r="B2936">
        <v>2003</v>
      </c>
      <c r="C2936" t="s">
        <v>592</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785</v>
      </c>
      <c r="B2937">
        <v>2002</v>
      </c>
      <c r="C2937" t="s">
        <v>592</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785</v>
      </c>
      <c r="B2938">
        <v>2001</v>
      </c>
      <c r="C2938" t="s">
        <v>592</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785</v>
      </c>
      <c r="B2939">
        <v>2000</v>
      </c>
      <c r="C2939" t="s">
        <v>592</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4419-388A-43F0-A054-7E67201732D4}">
  <sheetPr>
    <tabColor rgb="FF808080"/>
  </sheetPr>
  <dimension ref="A1:D4"/>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4" t="s">
        <v>842</v>
      </c>
      <c r="B1" s="19"/>
      <c r="C1" s="19"/>
      <c r="D1" s="19"/>
    </row>
    <row r="2" spans="1:4" x14ac:dyDescent="0.25">
      <c r="A2" s="8" t="s">
        <v>843</v>
      </c>
      <c r="B2" s="8" t="s">
        <v>844</v>
      </c>
      <c r="C2" s="8" t="s">
        <v>845</v>
      </c>
      <c r="D2" s="8" t="s">
        <v>846</v>
      </c>
    </row>
    <row r="3" spans="1:4" ht="105" x14ac:dyDescent="0.25">
      <c r="A3" t="s">
        <v>847</v>
      </c>
      <c r="B3" s="31">
        <v>46236</v>
      </c>
      <c r="C3" t="s">
        <v>848</v>
      </c>
      <c r="D3" s="2" t="s">
        <v>996</v>
      </c>
    </row>
    <row r="4" spans="1:4" ht="360" x14ac:dyDescent="0.25">
      <c r="A4" t="s">
        <v>1007</v>
      </c>
      <c r="B4" s="31">
        <v>46237</v>
      </c>
      <c r="C4" t="s">
        <v>1008</v>
      </c>
      <c r="D4" s="2" t="s">
        <v>1009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D58C-0E17-40AD-A926-D1B0AA4BBFA7}">
  <dimension ref="A1:G142"/>
  <sheetViews>
    <sheetView workbookViewId="0">
      <pane ySplit="1" topLeftCell="A2" activePane="bottomLeft" state="frozenSplit"/>
      <selection pane="bottomLeft"/>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1</v>
      </c>
      <c r="C1" s="2" t="s">
        <v>2</v>
      </c>
      <c r="D1" s="2" t="s">
        <v>3</v>
      </c>
      <c r="E1" s="2" t="s">
        <v>4</v>
      </c>
      <c r="F1" s="2" t="s">
        <v>5</v>
      </c>
      <c r="G1" s="2" t="s">
        <v>6</v>
      </c>
    </row>
    <row r="2" spans="1:7" ht="90" x14ac:dyDescent="0.25">
      <c r="A2" s="2" t="s">
        <v>7</v>
      </c>
      <c r="B2" s="2" t="s">
        <v>8</v>
      </c>
      <c r="C2" s="1" t="s">
        <v>9</v>
      </c>
      <c r="D2" s="2" t="s">
        <v>10</v>
      </c>
      <c r="E2" s="2" t="s">
        <v>11</v>
      </c>
      <c r="F2" s="2" t="s">
        <v>12</v>
      </c>
      <c r="G2" s="2" t="s">
        <v>849</v>
      </c>
    </row>
    <row r="3" spans="1:7" ht="195" x14ac:dyDescent="0.25">
      <c r="A3" s="2" t="s">
        <v>13</v>
      </c>
      <c r="B3" s="2" t="s">
        <v>8</v>
      </c>
      <c r="C3" s="1" t="s">
        <v>850</v>
      </c>
      <c r="D3" s="2" t="s">
        <v>851</v>
      </c>
      <c r="E3" s="2" t="s">
        <v>14</v>
      </c>
      <c r="F3" s="2" t="s">
        <v>15</v>
      </c>
      <c r="G3" s="2" t="s">
        <v>852</v>
      </c>
    </row>
    <row r="4" spans="1:7" ht="195" x14ac:dyDescent="0.25">
      <c r="A4" s="2" t="s">
        <v>16</v>
      </c>
      <c r="B4" s="2" t="s">
        <v>8</v>
      </c>
      <c r="C4" s="1" t="s">
        <v>853</v>
      </c>
      <c r="D4" s="2" t="s">
        <v>854</v>
      </c>
      <c r="E4" s="2" t="s">
        <v>17</v>
      </c>
      <c r="F4" s="2" t="s">
        <v>18</v>
      </c>
      <c r="G4" s="2" t="s">
        <v>855</v>
      </c>
    </row>
    <row r="5" spans="1:7" ht="255" x14ac:dyDescent="0.25">
      <c r="A5" s="2" t="s">
        <v>19</v>
      </c>
      <c r="B5" s="2" t="s">
        <v>8</v>
      </c>
      <c r="C5" s="1" t="s">
        <v>856</v>
      </c>
      <c r="D5" s="2" t="s">
        <v>857</v>
      </c>
      <c r="E5" s="2" t="s">
        <v>20</v>
      </c>
      <c r="F5" s="2" t="s">
        <v>21</v>
      </c>
      <c r="G5" s="2" t="s">
        <v>858</v>
      </c>
    </row>
    <row r="6" spans="1:7" ht="255" x14ac:dyDescent="0.25">
      <c r="A6" s="2" t="s">
        <v>22</v>
      </c>
      <c r="B6" s="2" t="s">
        <v>8</v>
      </c>
      <c r="C6" s="1" t="s">
        <v>859</v>
      </c>
      <c r="D6" s="2" t="s">
        <v>857</v>
      </c>
      <c r="E6" s="2" t="s">
        <v>23</v>
      </c>
      <c r="F6" s="2" t="s">
        <v>24</v>
      </c>
      <c r="G6" s="2" t="s">
        <v>860</v>
      </c>
    </row>
    <row r="7" spans="1:7" ht="255" x14ac:dyDescent="0.25">
      <c r="A7" s="2" t="s">
        <v>25</v>
      </c>
      <c r="B7" s="2" t="s">
        <v>8</v>
      </c>
      <c r="C7" s="1" t="s">
        <v>861</v>
      </c>
      <c r="D7" s="2" t="s">
        <v>857</v>
      </c>
      <c r="E7" s="2" t="s">
        <v>26</v>
      </c>
      <c r="F7" s="2" t="s">
        <v>27</v>
      </c>
      <c r="G7" s="2" t="s">
        <v>28</v>
      </c>
    </row>
    <row r="8" spans="1:7" ht="255" x14ac:dyDescent="0.25">
      <c r="A8" s="2" t="s">
        <v>29</v>
      </c>
      <c r="B8" s="2" t="s">
        <v>8</v>
      </c>
      <c r="C8" s="1" t="s">
        <v>862</v>
      </c>
      <c r="D8" s="2" t="s">
        <v>857</v>
      </c>
      <c r="E8" s="2" t="s">
        <v>30</v>
      </c>
      <c r="F8" s="2" t="s">
        <v>31</v>
      </c>
      <c r="G8" s="2" t="s">
        <v>863</v>
      </c>
    </row>
    <row r="9" spans="1:7" ht="255" x14ac:dyDescent="0.25">
      <c r="A9" s="2" t="s">
        <v>32</v>
      </c>
      <c r="B9" s="2" t="s">
        <v>8</v>
      </c>
      <c r="C9" s="1" t="s">
        <v>864</v>
      </c>
      <c r="D9" s="2" t="s">
        <v>857</v>
      </c>
      <c r="E9" s="2" t="s">
        <v>33</v>
      </c>
      <c r="F9" s="2" t="s">
        <v>34</v>
      </c>
      <c r="G9" s="2" t="s">
        <v>865</v>
      </c>
    </row>
    <row r="10" spans="1:7" ht="120" x14ac:dyDescent="0.25">
      <c r="A10" s="2" t="s">
        <v>35</v>
      </c>
      <c r="B10" s="2" t="s">
        <v>8</v>
      </c>
      <c r="C10" s="1" t="s">
        <v>866</v>
      </c>
      <c r="D10" s="2" t="s">
        <v>867</v>
      </c>
      <c r="E10" s="2" t="s">
        <v>36</v>
      </c>
      <c r="F10" s="2" t="s">
        <v>37</v>
      </c>
      <c r="G10" s="2" t="s">
        <v>868</v>
      </c>
    </row>
    <row r="11" spans="1:7" ht="255" x14ac:dyDescent="0.25">
      <c r="A11" s="2" t="s">
        <v>38</v>
      </c>
      <c r="B11" s="2" t="s">
        <v>8</v>
      </c>
      <c r="C11" s="1" t="s">
        <v>869</v>
      </c>
      <c r="D11" s="2" t="s">
        <v>857</v>
      </c>
      <c r="E11" s="2" t="s">
        <v>39</v>
      </c>
      <c r="F11" s="2" t="s">
        <v>40</v>
      </c>
      <c r="G11" s="2" t="s">
        <v>870</v>
      </c>
    </row>
    <row r="12" spans="1:7" ht="255" x14ac:dyDescent="0.25">
      <c r="A12" s="2" t="s">
        <v>41</v>
      </c>
      <c r="B12" s="2" t="s">
        <v>8</v>
      </c>
      <c r="C12" s="1" t="s">
        <v>871</v>
      </c>
      <c r="D12" s="2" t="s">
        <v>857</v>
      </c>
      <c r="E12" s="2" t="s">
        <v>42</v>
      </c>
      <c r="F12" s="2" t="s">
        <v>43</v>
      </c>
      <c r="G12" s="2" t="s">
        <v>44</v>
      </c>
    </row>
    <row r="13" spans="1:7" ht="255" x14ac:dyDescent="0.25">
      <c r="A13" s="2" t="s">
        <v>45</v>
      </c>
      <c r="B13" s="2" t="s">
        <v>8</v>
      </c>
      <c r="C13" s="1" t="s">
        <v>872</v>
      </c>
      <c r="D13" s="2" t="s">
        <v>857</v>
      </c>
      <c r="E13" s="2" t="s">
        <v>46</v>
      </c>
      <c r="F13" s="2" t="s">
        <v>47</v>
      </c>
      <c r="G13" s="2" t="s">
        <v>48</v>
      </c>
    </row>
    <row r="14" spans="1:7" ht="255" x14ac:dyDescent="0.25">
      <c r="A14" s="2" t="s">
        <v>49</v>
      </c>
      <c r="B14" s="2" t="s">
        <v>8</v>
      </c>
      <c r="C14" s="1" t="s">
        <v>873</v>
      </c>
      <c r="D14" s="2" t="s">
        <v>857</v>
      </c>
      <c r="E14" s="2" t="s">
        <v>50</v>
      </c>
      <c r="F14" s="2" t="s">
        <v>51</v>
      </c>
      <c r="G14" s="2" t="s">
        <v>52</v>
      </c>
    </row>
    <row r="15" spans="1:7" ht="120" x14ac:dyDescent="0.25">
      <c r="A15" s="2" t="s">
        <v>53</v>
      </c>
      <c r="B15" s="2" t="s">
        <v>8</v>
      </c>
      <c r="C15" s="1" t="s">
        <v>874</v>
      </c>
      <c r="D15" s="2" t="s">
        <v>867</v>
      </c>
      <c r="E15" s="2" t="s">
        <v>54</v>
      </c>
      <c r="F15" s="2" t="s">
        <v>55</v>
      </c>
      <c r="G15" s="2" t="s">
        <v>56</v>
      </c>
    </row>
    <row r="16" spans="1:7" ht="255" x14ac:dyDescent="0.25">
      <c r="A16" s="2" t="s">
        <v>57</v>
      </c>
      <c r="B16" s="2" t="s">
        <v>8</v>
      </c>
      <c r="C16" s="1" t="s">
        <v>875</v>
      </c>
      <c r="D16" s="2" t="s">
        <v>857</v>
      </c>
      <c r="E16" s="2" t="s">
        <v>58</v>
      </c>
      <c r="F16" s="2" t="s">
        <v>59</v>
      </c>
      <c r="G16" s="2" t="s">
        <v>876</v>
      </c>
    </row>
    <row r="17" spans="1:7" ht="255" x14ac:dyDescent="0.25">
      <c r="A17" s="2" t="s">
        <v>60</v>
      </c>
      <c r="B17" s="2" t="s">
        <v>8</v>
      </c>
      <c r="C17" s="1" t="s">
        <v>877</v>
      </c>
      <c r="D17" s="2" t="s">
        <v>857</v>
      </c>
      <c r="E17" s="2" t="s">
        <v>61</v>
      </c>
      <c r="F17" s="2" t="s">
        <v>62</v>
      </c>
      <c r="G17" s="2" t="s">
        <v>63</v>
      </c>
    </row>
    <row r="18" spans="1:7" ht="255" x14ac:dyDescent="0.25">
      <c r="A18" s="2" t="s">
        <v>64</v>
      </c>
      <c r="B18" s="2" t="s">
        <v>8</v>
      </c>
      <c r="C18" s="1" t="s">
        <v>878</v>
      </c>
      <c r="D18" s="2" t="s">
        <v>857</v>
      </c>
      <c r="E18" s="2" t="s">
        <v>65</v>
      </c>
      <c r="F18" s="2" t="s">
        <v>66</v>
      </c>
      <c r="G18" s="2" t="s">
        <v>67</v>
      </c>
    </row>
    <row r="19" spans="1:7" ht="135" x14ac:dyDescent="0.25">
      <c r="A19" s="2" t="s">
        <v>68</v>
      </c>
      <c r="B19" s="2" t="s">
        <v>8</v>
      </c>
      <c r="C19" s="1" t="s">
        <v>879</v>
      </c>
      <c r="D19" s="2" t="s">
        <v>867</v>
      </c>
      <c r="E19" s="2" t="s">
        <v>69</v>
      </c>
      <c r="F19" s="2" t="s">
        <v>70</v>
      </c>
      <c r="G19" s="2" t="s">
        <v>71</v>
      </c>
    </row>
    <row r="20" spans="1:7" ht="375" x14ac:dyDescent="0.25">
      <c r="A20" s="2" t="s">
        <v>72</v>
      </c>
      <c r="B20" s="2" t="s">
        <v>8</v>
      </c>
      <c r="C20" s="1" t="s">
        <v>880</v>
      </c>
      <c r="D20" s="2" t="s">
        <v>881</v>
      </c>
      <c r="E20" s="2" t="s">
        <v>73</v>
      </c>
      <c r="F20" s="2" t="s">
        <v>74</v>
      </c>
      <c r="G20" s="2" t="s">
        <v>75</v>
      </c>
    </row>
    <row r="21" spans="1:7" ht="409.5" x14ac:dyDescent="0.25">
      <c r="A21" s="2" t="s">
        <v>76</v>
      </c>
      <c r="B21" s="2" t="s">
        <v>8</v>
      </c>
      <c r="C21" s="1" t="s">
        <v>882</v>
      </c>
      <c r="D21" s="2" t="s">
        <v>883</v>
      </c>
      <c r="E21" s="2" t="s">
        <v>77</v>
      </c>
      <c r="F21" s="2" t="s">
        <v>78</v>
      </c>
      <c r="G21" s="2" t="s">
        <v>79</v>
      </c>
    </row>
    <row r="22" spans="1:7" ht="255" x14ac:dyDescent="0.25">
      <c r="A22" s="2" t="s">
        <v>80</v>
      </c>
      <c r="B22" s="2" t="s">
        <v>8</v>
      </c>
      <c r="C22" s="1" t="s">
        <v>884</v>
      </c>
      <c r="D22" s="2" t="s">
        <v>857</v>
      </c>
      <c r="E22" s="2" t="s">
        <v>81</v>
      </c>
      <c r="F22" s="2" t="s">
        <v>82</v>
      </c>
      <c r="G22" s="2" t="s">
        <v>83</v>
      </c>
    </row>
    <row r="23" spans="1:7" ht="135" x14ac:dyDescent="0.25">
      <c r="A23" s="2" t="s">
        <v>84</v>
      </c>
      <c r="B23" s="2" t="s">
        <v>8</v>
      </c>
      <c r="C23" s="1" t="s">
        <v>885</v>
      </c>
      <c r="D23" s="2" t="s">
        <v>867</v>
      </c>
      <c r="E23" s="2" t="s">
        <v>85</v>
      </c>
      <c r="F23" s="2" t="s">
        <v>86</v>
      </c>
      <c r="G23" s="2" t="s">
        <v>886</v>
      </c>
    </row>
    <row r="24" spans="1:7" ht="255" x14ac:dyDescent="0.25">
      <c r="A24" s="2" t="s">
        <v>87</v>
      </c>
      <c r="B24" s="2" t="s">
        <v>8</v>
      </c>
      <c r="C24" s="1" t="s">
        <v>887</v>
      </c>
      <c r="D24" s="2" t="s">
        <v>857</v>
      </c>
      <c r="E24" s="2" t="s">
        <v>88</v>
      </c>
      <c r="F24" s="2" t="s">
        <v>89</v>
      </c>
      <c r="G24" s="2" t="s">
        <v>888</v>
      </c>
    </row>
    <row r="25" spans="1:7" ht="255" x14ac:dyDescent="0.25">
      <c r="A25" s="2" t="s">
        <v>90</v>
      </c>
      <c r="B25" s="2" t="s">
        <v>8</v>
      </c>
      <c r="C25" s="1" t="s">
        <v>889</v>
      </c>
      <c r="D25" s="2" t="s">
        <v>857</v>
      </c>
      <c r="E25" s="2" t="s">
        <v>91</v>
      </c>
      <c r="F25" s="2" t="s">
        <v>92</v>
      </c>
      <c r="G25" s="2" t="s">
        <v>93</v>
      </c>
    </row>
    <row r="26" spans="1:7" ht="255" x14ac:dyDescent="0.25">
      <c r="A26" s="2" t="s">
        <v>94</v>
      </c>
      <c r="B26" s="2" t="s">
        <v>8</v>
      </c>
      <c r="C26" s="1" t="s">
        <v>890</v>
      </c>
      <c r="D26" s="2" t="s">
        <v>857</v>
      </c>
      <c r="E26" s="2" t="s">
        <v>95</v>
      </c>
      <c r="F26" s="2" t="s">
        <v>96</v>
      </c>
      <c r="G26" s="2" t="s">
        <v>97</v>
      </c>
    </row>
    <row r="27" spans="1:7" ht="285" x14ac:dyDescent="0.25">
      <c r="A27" s="2" t="s">
        <v>98</v>
      </c>
      <c r="B27" s="2" t="s">
        <v>8</v>
      </c>
      <c r="C27" s="1" t="s">
        <v>891</v>
      </c>
      <c r="D27" s="2" t="s">
        <v>892</v>
      </c>
      <c r="E27" s="2" t="s">
        <v>99</v>
      </c>
      <c r="F27" s="2" t="s">
        <v>100</v>
      </c>
      <c r="G27" s="2" t="s">
        <v>101</v>
      </c>
    </row>
    <row r="28" spans="1:7" ht="285" x14ac:dyDescent="0.25">
      <c r="A28" s="2" t="s">
        <v>102</v>
      </c>
      <c r="B28" s="2" t="s">
        <v>8</v>
      </c>
      <c r="C28" s="1" t="s">
        <v>893</v>
      </c>
      <c r="D28" s="2" t="s">
        <v>892</v>
      </c>
      <c r="E28" s="2" t="s">
        <v>103</v>
      </c>
      <c r="F28" s="2" t="s">
        <v>104</v>
      </c>
      <c r="G28" s="2" t="s">
        <v>105</v>
      </c>
    </row>
    <row r="29" spans="1:7" ht="255" x14ac:dyDescent="0.25">
      <c r="A29" s="2" t="s">
        <v>106</v>
      </c>
      <c r="B29" s="2" t="s">
        <v>8</v>
      </c>
      <c r="C29" s="1" t="s">
        <v>894</v>
      </c>
      <c r="D29" s="2" t="s">
        <v>857</v>
      </c>
      <c r="E29" s="2" t="s">
        <v>107</v>
      </c>
      <c r="F29" s="2" t="s">
        <v>108</v>
      </c>
      <c r="G29" s="2" t="s">
        <v>109</v>
      </c>
    </row>
    <row r="30" spans="1:7" ht="255" x14ac:dyDescent="0.25">
      <c r="A30" s="2" t="s">
        <v>110</v>
      </c>
      <c r="B30" s="2" t="s">
        <v>8</v>
      </c>
      <c r="C30" s="1" t="s">
        <v>895</v>
      </c>
      <c r="D30" s="2" t="s">
        <v>857</v>
      </c>
      <c r="E30" s="2" t="s">
        <v>111</v>
      </c>
      <c r="F30" s="2" t="s">
        <v>112</v>
      </c>
      <c r="G30" s="2" t="s">
        <v>113</v>
      </c>
    </row>
    <row r="31" spans="1:7" ht="255" x14ac:dyDescent="0.25">
      <c r="A31" s="2" t="s">
        <v>114</v>
      </c>
      <c r="B31" s="2" t="s">
        <v>8</v>
      </c>
      <c r="C31" s="1" t="s">
        <v>896</v>
      </c>
      <c r="D31" s="2" t="s">
        <v>857</v>
      </c>
      <c r="E31" s="2" t="s">
        <v>115</v>
      </c>
      <c r="F31" s="2" t="s">
        <v>116</v>
      </c>
      <c r="G31" s="2" t="s">
        <v>897</v>
      </c>
    </row>
    <row r="32" spans="1:7" ht="315" x14ac:dyDescent="0.25">
      <c r="A32" s="2" t="s">
        <v>117</v>
      </c>
      <c r="B32" s="2" t="s">
        <v>8</v>
      </c>
      <c r="C32" s="1" t="s">
        <v>898</v>
      </c>
      <c r="D32" s="2" t="s">
        <v>899</v>
      </c>
      <c r="E32" s="2" t="s">
        <v>118</v>
      </c>
      <c r="F32" s="2" t="s">
        <v>119</v>
      </c>
      <c r="G32" s="2" t="s">
        <v>900</v>
      </c>
    </row>
    <row r="33" spans="1:7" ht="105" x14ac:dyDescent="0.25">
      <c r="A33" s="2" t="s">
        <v>120</v>
      </c>
      <c r="B33" s="2" t="s">
        <v>8</v>
      </c>
      <c r="C33" s="1" t="s">
        <v>901</v>
      </c>
      <c r="D33" s="2" t="s">
        <v>899</v>
      </c>
      <c r="E33" s="2" t="s">
        <v>121</v>
      </c>
      <c r="F33" s="2" t="s">
        <v>122</v>
      </c>
      <c r="G33" s="2" t="s">
        <v>902</v>
      </c>
    </row>
    <row r="34" spans="1:7" ht="345" x14ac:dyDescent="0.25">
      <c r="A34" s="2" t="s">
        <v>123</v>
      </c>
      <c r="B34" s="2" t="s">
        <v>8</v>
      </c>
      <c r="C34" s="1" t="s">
        <v>903</v>
      </c>
      <c r="D34" s="2" t="s">
        <v>904</v>
      </c>
      <c r="E34" s="2" t="s">
        <v>905</v>
      </c>
      <c r="F34" s="2" t="s">
        <v>124</v>
      </c>
      <c r="G34" s="2" t="s">
        <v>906</v>
      </c>
    </row>
    <row r="35" spans="1:7" ht="225" x14ac:dyDescent="0.25">
      <c r="A35" s="2" t="s">
        <v>125</v>
      </c>
      <c r="B35" s="2" t="s">
        <v>8</v>
      </c>
      <c r="C35" s="1" t="s">
        <v>907</v>
      </c>
      <c r="D35" s="2" t="s">
        <v>904</v>
      </c>
      <c r="E35" s="2" t="s">
        <v>908</v>
      </c>
      <c r="F35" s="2" t="s">
        <v>126</v>
      </c>
      <c r="G35" s="2" t="s">
        <v>127</v>
      </c>
    </row>
    <row r="36" spans="1:7" ht="409.5" x14ac:dyDescent="0.25">
      <c r="A36" s="2" t="s">
        <v>128</v>
      </c>
      <c r="B36" s="2" t="s">
        <v>8</v>
      </c>
      <c r="C36" s="1" t="s">
        <v>909</v>
      </c>
      <c r="D36" s="2" t="s">
        <v>910</v>
      </c>
      <c r="E36" s="2" t="s">
        <v>129</v>
      </c>
      <c r="F36" s="2" t="s">
        <v>130</v>
      </c>
      <c r="G36" s="2" t="s">
        <v>911</v>
      </c>
    </row>
    <row r="37" spans="1:7" ht="409.5" x14ac:dyDescent="0.25">
      <c r="A37" s="2" t="s">
        <v>131</v>
      </c>
      <c r="B37" s="2" t="s">
        <v>8</v>
      </c>
      <c r="C37" s="1" t="s">
        <v>912</v>
      </c>
      <c r="D37" s="2" t="s">
        <v>913</v>
      </c>
      <c r="E37" s="2" t="s">
        <v>132</v>
      </c>
      <c r="F37" s="2" t="s">
        <v>133</v>
      </c>
      <c r="G37" s="2" t="s">
        <v>1064</v>
      </c>
    </row>
    <row r="38" spans="1:7" ht="60" x14ac:dyDescent="0.25">
      <c r="A38" s="2" t="s">
        <v>134</v>
      </c>
      <c r="B38" s="2" t="s">
        <v>8</v>
      </c>
      <c r="C38" s="1" t="s">
        <v>135</v>
      </c>
      <c r="D38" s="2" t="s">
        <v>10</v>
      </c>
      <c r="E38" s="2" t="s">
        <v>136</v>
      </c>
      <c r="F38" s="2" t="s">
        <v>137</v>
      </c>
      <c r="G38" s="2" t="s">
        <v>138</v>
      </c>
    </row>
    <row r="39" spans="1:7" ht="90" x14ac:dyDescent="0.25">
      <c r="A39" s="2" t="s">
        <v>139</v>
      </c>
      <c r="B39" s="2" t="s">
        <v>8</v>
      </c>
      <c r="C39" s="1" t="s">
        <v>140</v>
      </c>
      <c r="D39" s="2" t="s">
        <v>10</v>
      </c>
      <c r="E39" s="2" t="s">
        <v>141</v>
      </c>
      <c r="F39" s="2" t="s">
        <v>142</v>
      </c>
      <c r="G39" s="2" t="s">
        <v>143</v>
      </c>
    </row>
    <row r="40" spans="1:7" ht="60" x14ac:dyDescent="0.25">
      <c r="A40" s="2" t="s">
        <v>144</v>
      </c>
      <c r="B40" s="2" t="s">
        <v>8</v>
      </c>
      <c r="C40" s="1" t="s">
        <v>145</v>
      </c>
      <c r="D40" s="2" t="s">
        <v>10</v>
      </c>
      <c r="E40" s="2" t="s">
        <v>146</v>
      </c>
      <c r="F40" s="2" t="s">
        <v>147</v>
      </c>
      <c r="G40" s="2" t="s">
        <v>148</v>
      </c>
    </row>
    <row r="41" spans="1:7" ht="90" x14ac:dyDescent="0.25">
      <c r="A41" s="2" t="s">
        <v>149</v>
      </c>
      <c r="B41" s="2" t="s">
        <v>8</v>
      </c>
      <c r="C41" s="1" t="s">
        <v>150</v>
      </c>
      <c r="D41" s="2" t="s">
        <v>10</v>
      </c>
      <c r="E41" s="2" t="s">
        <v>151</v>
      </c>
      <c r="F41" s="2" t="s">
        <v>152</v>
      </c>
      <c r="G41" s="2" t="s">
        <v>153</v>
      </c>
    </row>
    <row r="42" spans="1:7" ht="120" x14ac:dyDescent="0.25">
      <c r="A42" s="2" t="s">
        <v>154</v>
      </c>
      <c r="B42" s="2" t="s">
        <v>8</v>
      </c>
      <c r="C42" s="1" t="s">
        <v>155</v>
      </c>
      <c r="D42" s="2" t="s">
        <v>10</v>
      </c>
      <c r="E42" s="2" t="s">
        <v>156</v>
      </c>
      <c r="F42" s="2" t="s">
        <v>157</v>
      </c>
      <c r="G42" s="2" t="s">
        <v>158</v>
      </c>
    </row>
    <row r="43" spans="1:7" ht="135" x14ac:dyDescent="0.25">
      <c r="A43" s="2" t="s">
        <v>159</v>
      </c>
      <c r="B43" s="2" t="s">
        <v>8</v>
      </c>
      <c r="C43" s="1" t="s">
        <v>914</v>
      </c>
      <c r="D43" s="2" t="s">
        <v>915</v>
      </c>
      <c r="E43" s="2" t="s">
        <v>160</v>
      </c>
      <c r="F43" s="2" t="s">
        <v>161</v>
      </c>
      <c r="G43" s="2" t="s">
        <v>916</v>
      </c>
    </row>
    <row r="44" spans="1:7" ht="105" x14ac:dyDescent="0.25">
      <c r="A44" s="2" t="s">
        <v>162</v>
      </c>
      <c r="B44" s="2" t="s">
        <v>8</v>
      </c>
      <c r="C44" s="1" t="s">
        <v>163</v>
      </c>
      <c r="D44" s="2" t="s">
        <v>164</v>
      </c>
      <c r="E44" s="2" t="s">
        <v>165</v>
      </c>
      <c r="F44" s="2" t="s">
        <v>166</v>
      </c>
      <c r="G44" s="2" t="s">
        <v>167</v>
      </c>
    </row>
    <row r="45" spans="1:7" ht="120" x14ac:dyDescent="0.25">
      <c r="A45" s="2" t="s">
        <v>168</v>
      </c>
      <c r="B45" s="2" t="s">
        <v>8</v>
      </c>
      <c r="C45" s="1" t="s">
        <v>917</v>
      </c>
      <c r="D45" s="2" t="s">
        <v>867</v>
      </c>
      <c r="E45" s="2" t="s">
        <v>169</v>
      </c>
      <c r="F45" s="2" t="s">
        <v>170</v>
      </c>
      <c r="G45" s="2" t="s">
        <v>171</v>
      </c>
    </row>
    <row r="46" spans="1:7" ht="120" x14ac:dyDescent="0.25">
      <c r="A46" s="2" t="s">
        <v>172</v>
      </c>
      <c r="B46" s="2" t="s">
        <v>8</v>
      </c>
      <c r="C46" s="1" t="s">
        <v>918</v>
      </c>
      <c r="D46" s="2" t="s">
        <v>867</v>
      </c>
      <c r="E46" s="2" t="s">
        <v>173</v>
      </c>
      <c r="F46" s="2" t="s">
        <v>174</v>
      </c>
      <c r="G46" s="2" t="s">
        <v>175</v>
      </c>
    </row>
    <row r="47" spans="1:7" ht="270" x14ac:dyDescent="0.25">
      <c r="A47" s="2" t="s">
        <v>176</v>
      </c>
      <c r="B47" s="2" t="s">
        <v>8</v>
      </c>
      <c r="C47" s="1" t="s">
        <v>919</v>
      </c>
      <c r="D47" s="2" t="s">
        <v>857</v>
      </c>
      <c r="E47" s="2" t="s">
        <v>177</v>
      </c>
      <c r="F47" s="2" t="s">
        <v>178</v>
      </c>
      <c r="G47" s="2" t="s">
        <v>179</v>
      </c>
    </row>
    <row r="48" spans="1:7" ht="105" x14ac:dyDescent="0.25">
      <c r="A48" s="2" t="s">
        <v>180</v>
      </c>
      <c r="B48" s="2" t="s">
        <v>8</v>
      </c>
      <c r="C48" s="1" t="s">
        <v>181</v>
      </c>
      <c r="D48" s="2" t="s">
        <v>182</v>
      </c>
      <c r="E48" s="2" t="s">
        <v>183</v>
      </c>
      <c r="F48" s="2" t="s">
        <v>184</v>
      </c>
      <c r="G48" s="2" t="s">
        <v>185</v>
      </c>
    </row>
    <row r="49" spans="1:7" ht="210" x14ac:dyDescent="0.25">
      <c r="A49" s="2" t="s">
        <v>186</v>
      </c>
      <c r="B49" s="2" t="s">
        <v>8</v>
      </c>
      <c r="C49" s="1" t="s">
        <v>187</v>
      </c>
      <c r="D49" s="2" t="s">
        <v>188</v>
      </c>
      <c r="E49" s="2" t="s">
        <v>189</v>
      </c>
      <c r="F49" s="2" t="s">
        <v>190</v>
      </c>
      <c r="G49" s="2" t="s">
        <v>191</v>
      </c>
    </row>
    <row r="50" spans="1:7" ht="180" x14ac:dyDescent="0.25">
      <c r="A50" s="2" t="s">
        <v>192</v>
      </c>
      <c r="B50" s="2" t="s">
        <v>8</v>
      </c>
      <c r="C50" s="1" t="s">
        <v>920</v>
      </c>
      <c r="D50" s="2" t="s">
        <v>921</v>
      </c>
      <c r="E50" s="2" t="s">
        <v>922</v>
      </c>
      <c r="F50" s="2" t="s">
        <v>193</v>
      </c>
      <c r="G50" s="2" t="s">
        <v>194</v>
      </c>
    </row>
    <row r="51" spans="1:7" ht="135" x14ac:dyDescent="0.25">
      <c r="A51" s="2" t="s">
        <v>195</v>
      </c>
      <c r="B51" s="2" t="s">
        <v>8</v>
      </c>
      <c r="C51" s="1" t="s">
        <v>923</v>
      </c>
      <c r="D51" s="2" t="s">
        <v>867</v>
      </c>
      <c r="E51" s="2" t="s">
        <v>196</v>
      </c>
      <c r="F51" s="2" t="s">
        <v>197</v>
      </c>
      <c r="G51" s="2" t="s">
        <v>198</v>
      </c>
    </row>
    <row r="52" spans="1:7" ht="120" x14ac:dyDescent="0.25">
      <c r="A52" s="2" t="s">
        <v>199</v>
      </c>
      <c r="B52" s="2" t="s">
        <v>8</v>
      </c>
      <c r="C52" s="1" t="s">
        <v>924</v>
      </c>
      <c r="D52" s="2" t="s">
        <v>867</v>
      </c>
      <c r="E52" s="2" t="s">
        <v>200</v>
      </c>
      <c r="F52" s="2" t="s">
        <v>201</v>
      </c>
      <c r="G52" s="2" t="s">
        <v>202</v>
      </c>
    </row>
    <row r="53" spans="1:7" ht="135" x14ac:dyDescent="0.25">
      <c r="A53" s="2" t="s">
        <v>203</v>
      </c>
      <c r="B53" s="2" t="s">
        <v>8</v>
      </c>
      <c r="C53" s="1" t="s">
        <v>925</v>
      </c>
      <c r="D53" s="2" t="s">
        <v>915</v>
      </c>
      <c r="E53" s="2" t="s">
        <v>204</v>
      </c>
      <c r="F53" s="2" t="s">
        <v>205</v>
      </c>
      <c r="G53" s="2" t="s">
        <v>206</v>
      </c>
    </row>
    <row r="54" spans="1:7" ht="270" x14ac:dyDescent="0.25">
      <c r="A54" s="2" t="s">
        <v>207</v>
      </c>
      <c r="B54" s="2" t="s">
        <v>8</v>
      </c>
      <c r="C54" s="1" t="s">
        <v>926</v>
      </c>
      <c r="D54" s="2" t="s">
        <v>857</v>
      </c>
      <c r="E54" s="2" t="s">
        <v>208</v>
      </c>
      <c r="F54" s="2" t="s">
        <v>209</v>
      </c>
      <c r="G54" s="2" t="s">
        <v>210</v>
      </c>
    </row>
    <row r="55" spans="1:7" ht="270" x14ac:dyDescent="0.25">
      <c r="A55" s="2" t="s">
        <v>211</v>
      </c>
      <c r="B55" s="2" t="s">
        <v>8</v>
      </c>
      <c r="C55" s="1" t="s">
        <v>927</v>
      </c>
      <c r="D55" s="2" t="s">
        <v>857</v>
      </c>
      <c r="E55" s="2" t="s">
        <v>212</v>
      </c>
      <c r="F55" s="2" t="s">
        <v>213</v>
      </c>
      <c r="G55" s="2" t="s">
        <v>214</v>
      </c>
    </row>
    <row r="56" spans="1:7" ht="270" x14ac:dyDescent="0.25">
      <c r="A56" s="2" t="s">
        <v>215</v>
      </c>
      <c r="B56" s="2" t="s">
        <v>8</v>
      </c>
      <c r="C56" s="1" t="s">
        <v>928</v>
      </c>
      <c r="D56" s="2" t="s">
        <v>857</v>
      </c>
      <c r="E56" s="2" t="s">
        <v>216</v>
      </c>
      <c r="F56" s="2" t="s">
        <v>217</v>
      </c>
      <c r="G56" s="2" t="s">
        <v>218</v>
      </c>
    </row>
    <row r="57" spans="1:7" ht="270" x14ac:dyDescent="0.25">
      <c r="A57" s="2" t="s">
        <v>219</v>
      </c>
      <c r="B57" s="2" t="s">
        <v>8</v>
      </c>
      <c r="C57" s="1" t="s">
        <v>929</v>
      </c>
      <c r="D57" s="2" t="s">
        <v>857</v>
      </c>
      <c r="E57" s="2" t="s">
        <v>220</v>
      </c>
      <c r="F57" s="2" t="s">
        <v>221</v>
      </c>
      <c r="G57" s="2" t="s">
        <v>222</v>
      </c>
    </row>
    <row r="58" spans="1:7" ht="135" x14ac:dyDescent="0.25">
      <c r="A58" s="2" t="s">
        <v>223</v>
      </c>
      <c r="B58" s="2" t="s">
        <v>8</v>
      </c>
      <c r="C58" s="1" t="s">
        <v>224</v>
      </c>
      <c r="D58" s="2" t="s">
        <v>225</v>
      </c>
      <c r="E58" s="2" t="s">
        <v>226</v>
      </c>
      <c r="F58" s="2" t="s">
        <v>227</v>
      </c>
      <c r="G58" s="2" t="s">
        <v>930</v>
      </c>
    </row>
    <row r="59" spans="1:7" ht="165" x14ac:dyDescent="0.25">
      <c r="A59" s="2" t="s">
        <v>228</v>
      </c>
      <c r="B59" s="2" t="s">
        <v>8</v>
      </c>
      <c r="C59" s="1" t="s">
        <v>931</v>
      </c>
      <c r="D59" s="2" t="s">
        <v>932</v>
      </c>
      <c r="E59" s="2" t="s">
        <v>229</v>
      </c>
      <c r="F59" s="2" t="s">
        <v>230</v>
      </c>
      <c r="G59" s="2" t="s">
        <v>933</v>
      </c>
    </row>
    <row r="60" spans="1:7" ht="210" x14ac:dyDescent="0.25">
      <c r="A60" s="2" t="s">
        <v>231</v>
      </c>
      <c r="B60" s="2" t="s">
        <v>8</v>
      </c>
      <c r="C60" s="1" t="s">
        <v>232</v>
      </c>
      <c r="D60" s="2" t="s">
        <v>233</v>
      </c>
      <c r="E60" s="2" t="s">
        <v>234</v>
      </c>
      <c r="F60" s="2" t="s">
        <v>235</v>
      </c>
      <c r="G60" s="2" t="s">
        <v>236</v>
      </c>
    </row>
    <row r="61" spans="1:7" ht="150" x14ac:dyDescent="0.25">
      <c r="A61" s="2" t="s">
        <v>237</v>
      </c>
      <c r="B61" s="2" t="s">
        <v>8</v>
      </c>
      <c r="C61" s="1" t="s">
        <v>934</v>
      </c>
      <c r="D61" s="2" t="s">
        <v>935</v>
      </c>
      <c r="E61" s="2" t="s">
        <v>238</v>
      </c>
      <c r="F61" s="2" t="s">
        <v>239</v>
      </c>
      <c r="G61" s="2" t="s">
        <v>936</v>
      </c>
    </row>
    <row r="62" spans="1:7" ht="315" x14ac:dyDescent="0.25">
      <c r="A62" s="2" t="s">
        <v>240</v>
      </c>
      <c r="B62" s="2" t="s">
        <v>8</v>
      </c>
      <c r="C62" s="1" t="s">
        <v>241</v>
      </c>
      <c r="D62" s="2" t="s">
        <v>242</v>
      </c>
      <c r="E62" s="2" t="s">
        <v>243</v>
      </c>
      <c r="F62" s="2" t="s">
        <v>244</v>
      </c>
      <c r="G62" s="2" t="s">
        <v>245</v>
      </c>
    </row>
    <row r="63" spans="1:7" ht="135" x14ac:dyDescent="0.25">
      <c r="A63" s="2" t="s">
        <v>246</v>
      </c>
      <c r="B63" s="2" t="s">
        <v>8</v>
      </c>
      <c r="C63" s="1" t="s">
        <v>937</v>
      </c>
      <c r="D63" s="2" t="s">
        <v>899</v>
      </c>
      <c r="E63" s="2" t="s">
        <v>938</v>
      </c>
      <c r="F63" s="2" t="s">
        <v>247</v>
      </c>
      <c r="G63" s="2" t="s">
        <v>939</v>
      </c>
    </row>
    <row r="64" spans="1:7" ht="150" x14ac:dyDescent="0.25">
      <c r="A64" s="2" t="s">
        <v>248</v>
      </c>
      <c r="B64" s="2" t="s">
        <v>8</v>
      </c>
      <c r="C64" s="1" t="s">
        <v>940</v>
      </c>
      <c r="D64" s="2" t="s">
        <v>899</v>
      </c>
      <c r="E64" s="2" t="s">
        <v>941</v>
      </c>
      <c r="F64" s="2" t="s">
        <v>249</v>
      </c>
      <c r="G64" s="2" t="s">
        <v>942</v>
      </c>
    </row>
    <row r="65" spans="1:7" ht="270" x14ac:dyDescent="0.25">
      <c r="A65" s="2" t="s">
        <v>250</v>
      </c>
      <c r="B65" s="2" t="s">
        <v>8</v>
      </c>
      <c r="C65" s="1" t="s">
        <v>943</v>
      </c>
      <c r="D65" s="2" t="s">
        <v>857</v>
      </c>
      <c r="E65" s="2" t="s">
        <v>251</v>
      </c>
      <c r="F65" s="2" t="s">
        <v>252</v>
      </c>
      <c r="G65" s="2" t="s">
        <v>253</v>
      </c>
    </row>
    <row r="66" spans="1:7" ht="270" x14ac:dyDescent="0.25">
      <c r="A66" s="2" t="s">
        <v>254</v>
      </c>
      <c r="B66" s="2" t="s">
        <v>8</v>
      </c>
      <c r="C66" s="1" t="s">
        <v>944</v>
      </c>
      <c r="D66" s="2" t="s">
        <v>857</v>
      </c>
      <c r="E66" s="2" t="s">
        <v>255</v>
      </c>
      <c r="F66" s="2" t="s">
        <v>256</v>
      </c>
      <c r="G66" s="2" t="s">
        <v>257</v>
      </c>
    </row>
    <row r="67" spans="1:7" ht="150" x14ac:dyDescent="0.25">
      <c r="A67" s="2" t="s">
        <v>258</v>
      </c>
      <c r="B67" s="2" t="s">
        <v>8</v>
      </c>
      <c r="C67" s="1" t="s">
        <v>945</v>
      </c>
      <c r="D67" s="2" t="s">
        <v>899</v>
      </c>
      <c r="E67" s="2" t="s">
        <v>259</v>
      </c>
      <c r="F67" s="2" t="s">
        <v>260</v>
      </c>
      <c r="G67" s="2" t="s">
        <v>946</v>
      </c>
    </row>
    <row r="68" spans="1:7" ht="120" x14ac:dyDescent="0.25">
      <c r="A68" s="2" t="s">
        <v>261</v>
      </c>
      <c r="B68" s="2" t="s">
        <v>8</v>
      </c>
      <c r="C68" s="1" t="s">
        <v>262</v>
      </c>
      <c r="D68" s="2" t="s">
        <v>263</v>
      </c>
      <c r="E68" s="2" t="s">
        <v>264</v>
      </c>
      <c r="F68" s="2" t="s">
        <v>265</v>
      </c>
      <c r="G68" s="2" t="s">
        <v>266</v>
      </c>
    </row>
    <row r="69" spans="1:7" ht="330" x14ac:dyDescent="0.25">
      <c r="A69" s="2" t="s">
        <v>267</v>
      </c>
      <c r="B69" s="2" t="s">
        <v>8</v>
      </c>
      <c r="C69" s="1" t="s">
        <v>268</v>
      </c>
      <c r="D69" s="2" t="s">
        <v>269</v>
      </c>
      <c r="E69" s="2" t="s">
        <v>270</v>
      </c>
      <c r="F69" s="2" t="s">
        <v>271</v>
      </c>
      <c r="G69" s="2" t="s">
        <v>272</v>
      </c>
    </row>
    <row r="70" spans="1:7" ht="120" x14ac:dyDescent="0.25">
      <c r="A70" s="2" t="s">
        <v>273</v>
      </c>
      <c r="B70" s="2" t="s">
        <v>8</v>
      </c>
      <c r="C70" s="1" t="s">
        <v>274</v>
      </c>
      <c r="D70" s="2" t="s">
        <v>275</v>
      </c>
      <c r="E70" s="2" t="s">
        <v>276</v>
      </c>
      <c r="F70" s="2" t="s">
        <v>277</v>
      </c>
      <c r="G70" s="2" t="s">
        <v>278</v>
      </c>
    </row>
    <row r="71" spans="1:7" ht="150" x14ac:dyDescent="0.25">
      <c r="A71" s="2" t="s">
        <v>279</v>
      </c>
      <c r="B71" s="2" t="s">
        <v>8</v>
      </c>
      <c r="C71" s="1" t="s">
        <v>280</v>
      </c>
      <c r="D71" s="2" t="s">
        <v>275</v>
      </c>
      <c r="E71" s="2" t="s">
        <v>281</v>
      </c>
      <c r="F71" s="2" t="s">
        <v>282</v>
      </c>
      <c r="G71" s="2" t="s">
        <v>283</v>
      </c>
    </row>
    <row r="72" spans="1:7" ht="150" x14ac:dyDescent="0.25">
      <c r="A72" s="2" t="s">
        <v>284</v>
      </c>
      <c r="B72" s="2" t="s">
        <v>8</v>
      </c>
      <c r="C72" s="1" t="s">
        <v>285</v>
      </c>
      <c r="D72" s="2" t="s">
        <v>275</v>
      </c>
      <c r="E72" s="2" t="s">
        <v>286</v>
      </c>
      <c r="F72" s="2" t="s">
        <v>287</v>
      </c>
      <c r="G72" s="2" t="s">
        <v>288</v>
      </c>
    </row>
    <row r="73" spans="1:7" ht="330" x14ac:dyDescent="0.25">
      <c r="A73" s="2" t="s">
        <v>289</v>
      </c>
      <c r="B73" s="2" t="s">
        <v>8</v>
      </c>
      <c r="C73" s="1" t="s">
        <v>290</v>
      </c>
      <c r="D73" s="2" t="s">
        <v>291</v>
      </c>
      <c r="E73" s="2" t="s">
        <v>292</v>
      </c>
      <c r="F73" s="2" t="s">
        <v>293</v>
      </c>
      <c r="G73" s="2" t="s">
        <v>294</v>
      </c>
    </row>
    <row r="74" spans="1:7" ht="165" x14ac:dyDescent="0.25">
      <c r="A74" s="2" t="s">
        <v>295</v>
      </c>
      <c r="B74" s="2" t="s">
        <v>8</v>
      </c>
      <c r="C74" s="1" t="s">
        <v>296</v>
      </c>
      <c r="D74" s="2" t="s">
        <v>291</v>
      </c>
      <c r="E74" s="2" t="s">
        <v>297</v>
      </c>
      <c r="F74" s="2" t="s">
        <v>298</v>
      </c>
      <c r="G74" s="2" t="s">
        <v>299</v>
      </c>
    </row>
    <row r="75" spans="1:7" ht="105" x14ac:dyDescent="0.25">
      <c r="A75" s="2" t="s">
        <v>300</v>
      </c>
      <c r="B75" s="2" t="s">
        <v>8</v>
      </c>
      <c r="C75" s="1" t="s">
        <v>301</v>
      </c>
      <c r="D75" s="2" t="s">
        <v>291</v>
      </c>
      <c r="E75" s="2" t="s">
        <v>302</v>
      </c>
      <c r="F75" s="2" t="s">
        <v>303</v>
      </c>
      <c r="G75" s="2" t="s">
        <v>304</v>
      </c>
    </row>
    <row r="76" spans="1:7" ht="105" x14ac:dyDescent="0.25">
      <c r="A76" s="2" t="s">
        <v>305</v>
      </c>
      <c r="B76" s="2" t="s">
        <v>8</v>
      </c>
      <c r="C76" s="1" t="s">
        <v>306</v>
      </c>
      <c r="D76" s="2" t="s">
        <v>291</v>
      </c>
      <c r="E76" s="2" t="s">
        <v>307</v>
      </c>
      <c r="F76" s="2" t="s">
        <v>308</v>
      </c>
      <c r="G76" s="2" t="s">
        <v>309</v>
      </c>
    </row>
    <row r="77" spans="1:7" ht="90" x14ac:dyDescent="0.25">
      <c r="A77" s="2" t="s">
        <v>310</v>
      </c>
      <c r="B77" s="2" t="s">
        <v>8</v>
      </c>
      <c r="C77" s="1" t="s">
        <v>311</v>
      </c>
      <c r="D77" s="2" t="s">
        <v>291</v>
      </c>
      <c r="E77" s="2" t="s">
        <v>312</v>
      </c>
      <c r="F77" s="2" t="s">
        <v>313</v>
      </c>
      <c r="G77" s="2" t="s">
        <v>314</v>
      </c>
    </row>
    <row r="78" spans="1:7" ht="105" x14ac:dyDescent="0.25">
      <c r="A78" s="2" t="s">
        <v>315</v>
      </c>
      <c r="B78" s="2" t="s">
        <v>8</v>
      </c>
      <c r="C78" s="1" t="s">
        <v>316</v>
      </c>
      <c r="D78" s="2" t="s">
        <v>291</v>
      </c>
      <c r="E78" s="2" t="s">
        <v>317</v>
      </c>
      <c r="F78" s="2" t="s">
        <v>318</v>
      </c>
      <c r="G78" s="2" t="s">
        <v>319</v>
      </c>
    </row>
    <row r="79" spans="1:7" ht="120" x14ac:dyDescent="0.25">
      <c r="A79" s="2" t="s">
        <v>320</v>
      </c>
      <c r="B79" s="2" t="s">
        <v>8</v>
      </c>
      <c r="C79" s="1" t="s">
        <v>321</v>
      </c>
      <c r="D79" s="2" t="s">
        <v>322</v>
      </c>
      <c r="E79" s="2" t="s">
        <v>323</v>
      </c>
      <c r="F79" s="2" t="s">
        <v>324</v>
      </c>
      <c r="G79" s="2" t="s">
        <v>325</v>
      </c>
    </row>
    <row r="80" spans="1:7" ht="120" x14ac:dyDescent="0.25">
      <c r="A80" s="2" t="s">
        <v>326</v>
      </c>
      <c r="B80" s="2" t="s">
        <v>8</v>
      </c>
      <c r="C80" s="1" t="s">
        <v>327</v>
      </c>
      <c r="D80" s="2" t="s">
        <v>328</v>
      </c>
      <c r="E80" s="2" t="s">
        <v>329</v>
      </c>
      <c r="F80" s="2" t="s">
        <v>330</v>
      </c>
      <c r="G80" s="2" t="s">
        <v>331</v>
      </c>
    </row>
    <row r="81" spans="1:7" ht="105" x14ac:dyDescent="0.25">
      <c r="A81" s="2" t="s">
        <v>332</v>
      </c>
      <c r="B81" s="2" t="s">
        <v>8</v>
      </c>
      <c r="C81" s="1" t="s">
        <v>333</v>
      </c>
      <c r="D81" s="2" t="s">
        <v>334</v>
      </c>
      <c r="E81" s="2" t="s">
        <v>335</v>
      </c>
      <c r="F81" s="2" t="s">
        <v>336</v>
      </c>
      <c r="G81" s="2" t="s">
        <v>337</v>
      </c>
    </row>
    <row r="82" spans="1:7" ht="135" x14ac:dyDescent="0.25">
      <c r="A82" s="2" t="s">
        <v>338</v>
      </c>
      <c r="B82" s="2" t="s">
        <v>8</v>
      </c>
      <c r="C82" s="1" t="s">
        <v>339</v>
      </c>
      <c r="D82" s="2" t="s">
        <v>340</v>
      </c>
      <c r="E82" s="2" t="s">
        <v>341</v>
      </c>
      <c r="F82" s="2" t="s">
        <v>342</v>
      </c>
      <c r="G82" s="2" t="s">
        <v>343</v>
      </c>
    </row>
    <row r="83" spans="1:7" ht="135" x14ac:dyDescent="0.25">
      <c r="A83" s="2" t="s">
        <v>344</v>
      </c>
      <c r="B83" s="2" t="s">
        <v>8</v>
      </c>
      <c r="C83" s="1" t="s">
        <v>345</v>
      </c>
      <c r="D83" s="2" t="s">
        <v>346</v>
      </c>
      <c r="E83" s="2" t="s">
        <v>347</v>
      </c>
      <c r="F83" s="2" t="s">
        <v>348</v>
      </c>
      <c r="G83" s="2" t="s">
        <v>349</v>
      </c>
    </row>
    <row r="84" spans="1:7" ht="195" x14ac:dyDescent="0.25">
      <c r="A84" s="2" t="s">
        <v>350</v>
      </c>
      <c r="B84" s="2" t="s">
        <v>8</v>
      </c>
      <c r="C84" s="1" t="s">
        <v>351</v>
      </c>
      <c r="D84" s="2" t="s">
        <v>352</v>
      </c>
      <c r="E84" s="2" t="s">
        <v>353</v>
      </c>
      <c r="F84" s="2" t="s">
        <v>354</v>
      </c>
      <c r="G84" s="2" t="s">
        <v>355</v>
      </c>
    </row>
    <row r="85" spans="1:7" ht="255" x14ac:dyDescent="0.25">
      <c r="A85" s="2" t="s">
        <v>356</v>
      </c>
      <c r="B85" s="2" t="s">
        <v>8</v>
      </c>
      <c r="C85" s="1" t="s">
        <v>357</v>
      </c>
      <c r="D85" s="2" t="s">
        <v>358</v>
      </c>
      <c r="E85" s="2" t="s">
        <v>359</v>
      </c>
      <c r="F85" s="2" t="s">
        <v>360</v>
      </c>
      <c r="G85" s="2" t="s">
        <v>361</v>
      </c>
    </row>
    <row r="86" spans="1:7" ht="180" x14ac:dyDescent="0.25">
      <c r="A86" s="2" t="s">
        <v>362</v>
      </c>
      <c r="B86" s="2" t="s">
        <v>8</v>
      </c>
      <c r="C86" s="1" t="s">
        <v>363</v>
      </c>
      <c r="D86" s="2" t="s">
        <v>364</v>
      </c>
      <c r="E86" s="2" t="s">
        <v>365</v>
      </c>
      <c r="F86" s="2" t="s">
        <v>366</v>
      </c>
      <c r="G86" s="2" t="s">
        <v>367</v>
      </c>
    </row>
    <row r="87" spans="1:7" ht="240" x14ac:dyDescent="0.25">
      <c r="A87" s="2" t="s">
        <v>368</v>
      </c>
      <c r="B87" s="2" t="s">
        <v>8</v>
      </c>
      <c r="C87" s="1" t="s">
        <v>369</v>
      </c>
      <c r="D87" s="2" t="s">
        <v>370</v>
      </c>
      <c r="E87" s="2" t="s">
        <v>371</v>
      </c>
      <c r="F87" s="2" t="s">
        <v>372</v>
      </c>
      <c r="G87" s="2" t="s">
        <v>373</v>
      </c>
    </row>
    <row r="88" spans="1:7" ht="180" x14ac:dyDescent="0.25">
      <c r="A88" s="2" t="s">
        <v>374</v>
      </c>
      <c r="B88" s="2" t="s">
        <v>8</v>
      </c>
      <c r="C88" s="1" t="s">
        <v>375</v>
      </c>
      <c r="D88" s="2" t="s">
        <v>376</v>
      </c>
      <c r="E88" s="2" t="s">
        <v>377</v>
      </c>
      <c r="F88" s="2" t="s">
        <v>378</v>
      </c>
      <c r="G88" s="2" t="s">
        <v>379</v>
      </c>
    </row>
    <row r="89" spans="1:7" ht="270" x14ac:dyDescent="0.25">
      <c r="A89" s="2" t="s">
        <v>1065</v>
      </c>
      <c r="B89" s="2" t="s">
        <v>8</v>
      </c>
      <c r="C89" s="1" t="s">
        <v>1066</v>
      </c>
      <c r="D89" s="2" t="s">
        <v>1067</v>
      </c>
      <c r="E89" s="2" t="s">
        <v>1068</v>
      </c>
      <c r="F89" s="2" t="s">
        <v>1069</v>
      </c>
      <c r="G89" s="2" t="s">
        <v>1070</v>
      </c>
    </row>
    <row r="90" spans="1:7" ht="150" x14ac:dyDescent="0.25">
      <c r="A90" s="2" t="s">
        <v>380</v>
      </c>
      <c r="B90" s="2" t="s">
        <v>8</v>
      </c>
      <c r="C90" s="1" t="s">
        <v>381</v>
      </c>
      <c r="D90" s="2" t="s">
        <v>382</v>
      </c>
      <c r="E90" s="2" t="s">
        <v>383</v>
      </c>
      <c r="F90" s="2" t="s">
        <v>384</v>
      </c>
      <c r="G90" s="2" t="s">
        <v>385</v>
      </c>
    </row>
    <row r="91" spans="1:7" ht="135" x14ac:dyDescent="0.25">
      <c r="A91" s="2" t="s">
        <v>386</v>
      </c>
      <c r="B91" s="2" t="s">
        <v>8</v>
      </c>
      <c r="C91" s="1" t="s">
        <v>387</v>
      </c>
      <c r="D91" s="2" t="s">
        <v>388</v>
      </c>
      <c r="E91" s="2" t="s">
        <v>389</v>
      </c>
      <c r="F91" s="2" t="s">
        <v>390</v>
      </c>
      <c r="G91" s="2" t="s">
        <v>391</v>
      </c>
    </row>
    <row r="92" spans="1:7" ht="120" x14ac:dyDescent="0.25">
      <c r="A92" s="2" t="s">
        <v>392</v>
      </c>
      <c r="B92" s="2" t="s">
        <v>8</v>
      </c>
      <c r="C92" s="1" t="s">
        <v>393</v>
      </c>
      <c r="D92" s="2" t="s">
        <v>394</v>
      </c>
      <c r="E92" s="2" t="s">
        <v>395</v>
      </c>
      <c r="F92" s="2" t="s">
        <v>396</v>
      </c>
      <c r="G92" s="2" t="s">
        <v>397</v>
      </c>
    </row>
    <row r="93" spans="1:7" ht="135" x14ac:dyDescent="0.25">
      <c r="A93" s="2" t="s">
        <v>398</v>
      </c>
      <c r="B93" s="2" t="s">
        <v>8</v>
      </c>
      <c r="C93" s="1" t="s">
        <v>399</v>
      </c>
      <c r="D93" s="2" t="s">
        <v>400</v>
      </c>
      <c r="E93" s="2" t="s">
        <v>401</v>
      </c>
      <c r="F93" s="2" t="s">
        <v>402</v>
      </c>
      <c r="G93" s="2" t="s">
        <v>403</v>
      </c>
    </row>
    <row r="94" spans="1:7" ht="120" x14ac:dyDescent="0.25">
      <c r="A94" s="2" t="s">
        <v>404</v>
      </c>
      <c r="B94" s="2" t="s">
        <v>8</v>
      </c>
      <c r="C94" s="1" t="s">
        <v>405</v>
      </c>
      <c r="D94" s="2" t="s">
        <v>406</v>
      </c>
      <c r="E94" s="2" t="s">
        <v>407</v>
      </c>
      <c r="F94" s="2" t="s">
        <v>408</v>
      </c>
      <c r="G94" s="2" t="s">
        <v>409</v>
      </c>
    </row>
    <row r="95" spans="1:7" ht="180" x14ac:dyDescent="0.25">
      <c r="A95" s="2" t="s">
        <v>410</v>
      </c>
      <c r="B95" s="2" t="s">
        <v>8</v>
      </c>
      <c r="C95" s="1" t="s">
        <v>411</v>
      </c>
      <c r="D95" s="2" t="s">
        <v>412</v>
      </c>
      <c r="E95" s="2" t="s">
        <v>413</v>
      </c>
      <c r="F95" s="2" t="s">
        <v>414</v>
      </c>
      <c r="G95" s="2" t="s">
        <v>415</v>
      </c>
    </row>
    <row r="96" spans="1:7" ht="135" x14ac:dyDescent="0.25">
      <c r="A96" s="2" t="s">
        <v>416</v>
      </c>
      <c r="B96" s="2" t="s">
        <v>8</v>
      </c>
      <c r="C96" s="1" t="s">
        <v>417</v>
      </c>
      <c r="D96" s="2" t="s">
        <v>418</v>
      </c>
      <c r="E96" s="2" t="s">
        <v>419</v>
      </c>
      <c r="F96" s="2" t="s">
        <v>420</v>
      </c>
      <c r="G96" s="2" t="s">
        <v>421</v>
      </c>
    </row>
    <row r="97" spans="1:7" ht="180" x14ac:dyDescent="0.25">
      <c r="A97" s="2" t="s">
        <v>422</v>
      </c>
      <c r="B97" s="2" t="s">
        <v>8</v>
      </c>
      <c r="C97" s="1" t="s">
        <v>423</v>
      </c>
      <c r="D97" s="2" t="s">
        <v>424</v>
      </c>
      <c r="E97" s="2" t="s">
        <v>425</v>
      </c>
      <c r="F97" s="2" t="s">
        <v>426</v>
      </c>
      <c r="G97" s="2" t="s">
        <v>427</v>
      </c>
    </row>
    <row r="98" spans="1:7" ht="150" x14ac:dyDescent="0.25">
      <c r="A98" s="2" t="s">
        <v>428</v>
      </c>
      <c r="B98" s="2" t="s">
        <v>8</v>
      </c>
      <c r="C98" s="1" t="s">
        <v>429</v>
      </c>
      <c r="D98" s="2" t="s">
        <v>430</v>
      </c>
      <c r="E98" s="2" t="s">
        <v>431</v>
      </c>
      <c r="F98" s="2" t="s">
        <v>432</v>
      </c>
      <c r="G98" s="2" t="s">
        <v>433</v>
      </c>
    </row>
    <row r="99" spans="1:7" ht="135" x14ac:dyDescent="0.25">
      <c r="A99" s="2" t="s">
        <v>434</v>
      </c>
      <c r="B99" s="2" t="s">
        <v>8</v>
      </c>
      <c r="C99" s="1" t="s">
        <v>435</v>
      </c>
      <c r="D99" s="2" t="s">
        <v>436</v>
      </c>
      <c r="E99" s="2" t="s">
        <v>437</v>
      </c>
      <c r="F99" s="2" t="s">
        <v>438</v>
      </c>
      <c r="G99" s="2" t="s">
        <v>439</v>
      </c>
    </row>
    <row r="100" spans="1:7" ht="240" x14ac:dyDescent="0.25">
      <c r="A100" s="2" t="s">
        <v>440</v>
      </c>
      <c r="B100" s="2" t="s">
        <v>8</v>
      </c>
      <c r="C100" s="1" t="s">
        <v>441</v>
      </c>
      <c r="D100" s="2" t="s">
        <v>442</v>
      </c>
      <c r="E100" s="2" t="s">
        <v>443</v>
      </c>
      <c r="F100" s="2" t="s">
        <v>444</v>
      </c>
      <c r="G100" s="2" t="s">
        <v>445</v>
      </c>
    </row>
    <row r="101" spans="1:7" ht="225" x14ac:dyDescent="0.25">
      <c r="A101" s="2" t="s">
        <v>446</v>
      </c>
      <c r="B101" s="2" t="s">
        <v>8</v>
      </c>
      <c r="C101" s="1" t="s">
        <v>447</v>
      </c>
      <c r="D101" s="2" t="s">
        <v>442</v>
      </c>
      <c r="E101" s="2" t="s">
        <v>448</v>
      </c>
      <c r="F101" s="2" t="s">
        <v>449</v>
      </c>
      <c r="G101" s="2" t="s">
        <v>450</v>
      </c>
    </row>
    <row r="102" spans="1:7" ht="360" x14ac:dyDescent="0.25">
      <c r="A102" s="2" t="s">
        <v>451</v>
      </c>
      <c r="B102" s="2" t="s">
        <v>8</v>
      </c>
      <c r="C102" s="1" t="s">
        <v>452</v>
      </c>
      <c r="D102" s="2" t="s">
        <v>453</v>
      </c>
      <c r="E102" s="2" t="s">
        <v>454</v>
      </c>
      <c r="F102" s="2" t="s">
        <v>455</v>
      </c>
      <c r="G102" s="2" t="s">
        <v>947</v>
      </c>
    </row>
    <row r="103" spans="1:7" ht="409.5" x14ac:dyDescent="0.25">
      <c r="A103" s="2" t="s">
        <v>456</v>
      </c>
      <c r="B103" s="2" t="s">
        <v>8</v>
      </c>
      <c r="C103" s="1" t="s">
        <v>457</v>
      </c>
      <c r="D103" s="2" t="s">
        <v>458</v>
      </c>
      <c r="E103" s="2" t="s">
        <v>459</v>
      </c>
      <c r="F103" s="2" t="s">
        <v>460</v>
      </c>
      <c r="G103" s="2" t="s">
        <v>461</v>
      </c>
    </row>
    <row r="104" spans="1:7" ht="390" x14ac:dyDescent="0.25">
      <c r="A104" s="2" t="s">
        <v>462</v>
      </c>
      <c r="B104" s="2" t="s">
        <v>8</v>
      </c>
      <c r="C104" s="1" t="s">
        <v>463</v>
      </c>
      <c r="D104" s="2" t="s">
        <v>458</v>
      </c>
      <c r="E104" s="2" t="s">
        <v>464</v>
      </c>
      <c r="F104" s="2" t="s">
        <v>465</v>
      </c>
      <c r="G104" s="2" t="s">
        <v>466</v>
      </c>
    </row>
    <row r="105" spans="1:7" ht="409.5" x14ac:dyDescent="0.25">
      <c r="A105" s="2" t="s">
        <v>467</v>
      </c>
      <c r="B105" s="2" t="s">
        <v>511</v>
      </c>
      <c r="C105" s="1" t="s">
        <v>1040</v>
      </c>
      <c r="D105" s="2"/>
      <c r="E105" s="2" t="s">
        <v>468</v>
      </c>
      <c r="F105" s="2" t="s">
        <v>469</v>
      </c>
      <c r="G105" s="2" t="s">
        <v>1041</v>
      </c>
    </row>
    <row r="106" spans="1:7" ht="409.5" x14ac:dyDescent="0.25">
      <c r="A106" s="2" t="s">
        <v>470</v>
      </c>
      <c r="B106" s="2" t="s">
        <v>8</v>
      </c>
      <c r="C106" s="1" t="s">
        <v>471</v>
      </c>
      <c r="D106" s="2" t="s">
        <v>472</v>
      </c>
      <c r="E106" s="2" t="s">
        <v>473</v>
      </c>
      <c r="F106" s="2" t="s">
        <v>474</v>
      </c>
      <c r="G106" s="2" t="s">
        <v>475</v>
      </c>
    </row>
    <row r="107" spans="1:7" ht="409.5" x14ac:dyDescent="0.25">
      <c r="A107" s="2" t="s">
        <v>476</v>
      </c>
      <c r="B107" s="2" t="s">
        <v>8</v>
      </c>
      <c r="C107" s="1" t="s">
        <v>477</v>
      </c>
      <c r="D107" s="2" t="s">
        <v>478</v>
      </c>
      <c r="E107" s="2" t="s">
        <v>479</v>
      </c>
      <c r="F107" s="2" t="s">
        <v>480</v>
      </c>
      <c r="G107" s="2" t="s">
        <v>481</v>
      </c>
    </row>
    <row r="108" spans="1:7" ht="285" x14ac:dyDescent="0.25">
      <c r="A108" s="2" t="s">
        <v>482</v>
      </c>
      <c r="B108" s="2" t="s">
        <v>8</v>
      </c>
      <c r="C108" s="1" t="s">
        <v>483</v>
      </c>
      <c r="D108" s="2" t="s">
        <v>484</v>
      </c>
      <c r="E108" s="2" t="s">
        <v>485</v>
      </c>
      <c r="F108" s="2" t="s">
        <v>486</v>
      </c>
      <c r="G108" s="2" t="s">
        <v>948</v>
      </c>
    </row>
    <row r="109" spans="1:7" ht="330" x14ac:dyDescent="0.25">
      <c r="A109" s="2" t="s">
        <v>487</v>
      </c>
      <c r="B109" s="2" t="s">
        <v>8</v>
      </c>
      <c r="C109" s="1" t="s">
        <v>488</v>
      </c>
      <c r="D109" s="2" t="s">
        <v>489</v>
      </c>
      <c r="E109" s="2" t="s">
        <v>490</v>
      </c>
      <c r="F109" s="2" t="s">
        <v>491</v>
      </c>
      <c r="G109" s="2" t="s">
        <v>492</v>
      </c>
    </row>
    <row r="110" spans="1:7" ht="285" x14ac:dyDescent="0.25">
      <c r="A110" s="2" t="s">
        <v>493</v>
      </c>
      <c r="B110" s="2" t="s">
        <v>8</v>
      </c>
      <c r="C110" s="1" t="s">
        <v>494</v>
      </c>
      <c r="D110" s="2" t="s">
        <v>495</v>
      </c>
      <c r="E110" s="2" t="s">
        <v>496</v>
      </c>
      <c r="F110" s="2" t="s">
        <v>497</v>
      </c>
      <c r="G110" s="2" t="s">
        <v>949</v>
      </c>
    </row>
    <row r="111" spans="1:7" ht="180" x14ac:dyDescent="0.25">
      <c r="A111" s="2" t="s">
        <v>498</v>
      </c>
      <c r="B111" s="2" t="s">
        <v>8</v>
      </c>
      <c r="C111" s="1" t="s">
        <v>499</v>
      </c>
      <c r="D111" s="2" t="s">
        <v>500</v>
      </c>
      <c r="E111" s="2" t="s">
        <v>501</v>
      </c>
      <c r="F111" s="2" t="s">
        <v>502</v>
      </c>
      <c r="G111" s="2" t="s">
        <v>503</v>
      </c>
    </row>
    <row r="112" spans="1:7" ht="135" x14ac:dyDescent="0.25">
      <c r="A112" s="2" t="s">
        <v>504</v>
      </c>
      <c r="B112" s="2" t="s">
        <v>8</v>
      </c>
      <c r="C112" s="1" t="s">
        <v>505</v>
      </c>
      <c r="D112" s="2" t="s">
        <v>506</v>
      </c>
      <c r="E112" s="2" t="s">
        <v>507</v>
      </c>
      <c r="F112" s="2" t="s">
        <v>508</v>
      </c>
      <c r="G112" s="2" t="s">
        <v>509</v>
      </c>
    </row>
    <row r="113" spans="1:7" ht="165" x14ac:dyDescent="0.25">
      <c r="A113" s="2" t="s">
        <v>510</v>
      </c>
      <c r="B113" s="2" t="s">
        <v>511</v>
      </c>
      <c r="C113" s="1" t="s">
        <v>512</v>
      </c>
      <c r="D113" s="2"/>
      <c r="E113" s="2" t="s">
        <v>513</v>
      </c>
      <c r="F113" s="2" t="s">
        <v>514</v>
      </c>
      <c r="G113" s="2" t="s">
        <v>515</v>
      </c>
    </row>
    <row r="114" spans="1:7" ht="345" x14ac:dyDescent="0.25">
      <c r="A114" s="2" t="s">
        <v>516</v>
      </c>
      <c r="B114" s="2" t="s">
        <v>511</v>
      </c>
      <c r="C114" s="1" t="s">
        <v>517</v>
      </c>
      <c r="D114" s="2"/>
      <c r="E114" s="2" t="s">
        <v>518</v>
      </c>
      <c r="F114" s="2" t="s">
        <v>519</v>
      </c>
      <c r="G114" s="2" t="s">
        <v>950</v>
      </c>
    </row>
    <row r="115" spans="1:7" ht="135" x14ac:dyDescent="0.25">
      <c r="A115" s="2" t="s">
        <v>520</v>
      </c>
      <c r="B115" s="2" t="s">
        <v>511</v>
      </c>
      <c r="C115" s="1" t="s">
        <v>521</v>
      </c>
      <c r="D115" s="2"/>
      <c r="E115" s="2" t="s">
        <v>522</v>
      </c>
      <c r="F115" s="2" t="s">
        <v>523</v>
      </c>
      <c r="G115" s="2" t="s">
        <v>951</v>
      </c>
    </row>
    <row r="116" spans="1:7" ht="409.5" x14ac:dyDescent="0.25">
      <c r="A116" s="2" t="s">
        <v>952</v>
      </c>
      <c r="B116" s="2" t="s">
        <v>511</v>
      </c>
      <c r="C116" s="1" t="s">
        <v>997</v>
      </c>
      <c r="D116" s="2"/>
      <c r="E116" s="2" t="s">
        <v>998</v>
      </c>
      <c r="F116" s="2" t="s">
        <v>524</v>
      </c>
      <c r="G116" s="2" t="s">
        <v>999</v>
      </c>
    </row>
    <row r="117" spans="1:7" ht="375" x14ac:dyDescent="0.25">
      <c r="A117" s="2" t="s">
        <v>525</v>
      </c>
      <c r="B117" s="2" t="s">
        <v>511</v>
      </c>
      <c r="C117" s="1" t="s">
        <v>1000</v>
      </c>
      <c r="D117" s="2"/>
      <c r="E117" s="2" t="s">
        <v>1001</v>
      </c>
      <c r="F117" s="2" t="s">
        <v>526</v>
      </c>
      <c r="G117" s="2" t="s">
        <v>953</v>
      </c>
    </row>
    <row r="118" spans="1:7" ht="409.5" x14ac:dyDescent="0.25">
      <c r="A118" s="2" t="s">
        <v>527</v>
      </c>
      <c r="B118" s="2" t="s">
        <v>511</v>
      </c>
      <c r="C118" s="1" t="s">
        <v>1002</v>
      </c>
      <c r="D118" s="2"/>
      <c r="E118" s="2" t="s">
        <v>1003</v>
      </c>
      <c r="F118" s="2" t="s">
        <v>528</v>
      </c>
      <c r="G118" s="2" t="s">
        <v>954</v>
      </c>
    </row>
    <row r="119" spans="1:7" ht="255" x14ac:dyDescent="0.25">
      <c r="A119" s="2" t="s">
        <v>529</v>
      </c>
      <c r="B119" s="2" t="s">
        <v>511</v>
      </c>
      <c r="C119" s="1" t="s">
        <v>530</v>
      </c>
      <c r="D119" s="2"/>
      <c r="E119" s="2" t="s">
        <v>531</v>
      </c>
      <c r="F119" s="2" t="s">
        <v>532</v>
      </c>
      <c r="G119" s="2" t="s">
        <v>533</v>
      </c>
    </row>
    <row r="120" spans="1:7" ht="360" x14ac:dyDescent="0.25">
      <c r="A120" s="2" t="s">
        <v>534</v>
      </c>
      <c r="B120" s="2" t="s">
        <v>511</v>
      </c>
      <c r="C120" s="1" t="s">
        <v>535</v>
      </c>
      <c r="D120" s="2"/>
      <c r="E120" s="2" t="s">
        <v>536</v>
      </c>
      <c r="F120" s="2" t="s">
        <v>537</v>
      </c>
      <c r="G120" s="2" t="s">
        <v>538</v>
      </c>
    </row>
    <row r="121" spans="1:7" ht="390" x14ac:dyDescent="0.25">
      <c r="A121" s="2" t="s">
        <v>539</v>
      </c>
      <c r="B121" s="2" t="s">
        <v>511</v>
      </c>
      <c r="C121" s="1" t="s">
        <v>540</v>
      </c>
      <c r="D121" s="2"/>
      <c r="E121" s="2" t="s">
        <v>541</v>
      </c>
      <c r="F121" s="2" t="s">
        <v>542</v>
      </c>
      <c r="G121" s="2" t="s">
        <v>955</v>
      </c>
    </row>
    <row r="122" spans="1:7" ht="330" x14ac:dyDescent="0.25">
      <c r="A122" s="2" t="s">
        <v>543</v>
      </c>
      <c r="B122" s="2" t="s">
        <v>511</v>
      </c>
      <c r="C122" s="1" t="s">
        <v>544</v>
      </c>
      <c r="D122" s="2"/>
      <c r="E122" s="2" t="s">
        <v>545</v>
      </c>
      <c r="F122" s="2" t="s">
        <v>546</v>
      </c>
      <c r="G122" s="2" t="s">
        <v>956</v>
      </c>
    </row>
    <row r="123" spans="1:7" ht="405" x14ac:dyDescent="0.25">
      <c r="A123" s="2" t="s">
        <v>957</v>
      </c>
      <c r="B123" s="2" t="s">
        <v>511</v>
      </c>
      <c r="C123" s="1" t="s">
        <v>547</v>
      </c>
      <c r="D123" s="2"/>
      <c r="E123" s="2" t="s">
        <v>548</v>
      </c>
      <c r="F123" s="2" t="s">
        <v>549</v>
      </c>
      <c r="G123" s="2" t="s">
        <v>958</v>
      </c>
    </row>
    <row r="124" spans="1:7" ht="405" x14ac:dyDescent="0.25">
      <c r="A124" s="2" t="s">
        <v>959</v>
      </c>
      <c r="B124" s="2" t="s">
        <v>511</v>
      </c>
      <c r="C124" s="1" t="s">
        <v>960</v>
      </c>
      <c r="D124" s="2"/>
      <c r="E124" s="2" t="s">
        <v>961</v>
      </c>
      <c r="F124" s="2" t="s">
        <v>550</v>
      </c>
      <c r="G124" s="2" t="s">
        <v>962</v>
      </c>
    </row>
    <row r="125" spans="1:7" ht="409.5" x14ac:dyDescent="0.25">
      <c r="A125" s="2" t="s">
        <v>551</v>
      </c>
      <c r="B125" s="2" t="s">
        <v>511</v>
      </c>
      <c r="C125" s="1" t="s">
        <v>963</v>
      </c>
      <c r="D125" s="2"/>
      <c r="E125" s="2" t="s">
        <v>964</v>
      </c>
      <c r="F125" s="2" t="s">
        <v>552</v>
      </c>
      <c r="G125" s="2" t="s">
        <v>965</v>
      </c>
    </row>
    <row r="126" spans="1:7" ht="409.5" x14ac:dyDescent="0.25">
      <c r="A126" s="2" t="s">
        <v>553</v>
      </c>
      <c r="B126" s="2" t="s">
        <v>511</v>
      </c>
      <c r="C126" s="1" t="s">
        <v>554</v>
      </c>
      <c r="D126" s="2"/>
      <c r="E126" s="2" t="s">
        <v>555</v>
      </c>
      <c r="F126" s="2" t="s">
        <v>556</v>
      </c>
      <c r="G126" s="2" t="s">
        <v>557</v>
      </c>
    </row>
    <row r="127" spans="1:7" ht="315" x14ac:dyDescent="0.25">
      <c r="A127" s="2" t="s">
        <v>558</v>
      </c>
      <c r="B127" s="2" t="s">
        <v>511</v>
      </c>
      <c r="C127" s="1" t="s">
        <v>559</v>
      </c>
      <c r="D127" s="2"/>
      <c r="E127" s="2" t="s">
        <v>560</v>
      </c>
      <c r="F127" s="2" t="s">
        <v>561</v>
      </c>
      <c r="G127" s="2" t="s">
        <v>562</v>
      </c>
    </row>
    <row r="128" spans="1:7" ht="255" x14ac:dyDescent="0.25">
      <c r="A128" s="2" t="s">
        <v>563</v>
      </c>
      <c r="B128" s="2" t="s">
        <v>511</v>
      </c>
      <c r="C128" s="1" t="s">
        <v>564</v>
      </c>
      <c r="D128" s="2"/>
      <c r="E128" s="2" t="s">
        <v>565</v>
      </c>
      <c r="F128" s="2" t="s">
        <v>566</v>
      </c>
      <c r="G128" s="2" t="s">
        <v>567</v>
      </c>
    </row>
    <row r="129" spans="1:7" ht="409.5" x14ac:dyDescent="0.25">
      <c r="A129" s="2" t="s">
        <v>1042</v>
      </c>
      <c r="B129" s="2" t="s">
        <v>511</v>
      </c>
      <c r="C129" s="1" t="s">
        <v>1043</v>
      </c>
      <c r="D129" s="2"/>
      <c r="E129" s="2" t="s">
        <v>1044</v>
      </c>
      <c r="F129" s="2" t="s">
        <v>1045</v>
      </c>
      <c r="G129" s="2" t="s">
        <v>1046</v>
      </c>
    </row>
    <row r="130" spans="1:7" ht="225" x14ac:dyDescent="0.25">
      <c r="A130" s="2" t="s">
        <v>966</v>
      </c>
      <c r="B130" s="2" t="s">
        <v>8</v>
      </c>
      <c r="C130" s="1" t="s">
        <v>967</v>
      </c>
      <c r="D130" s="2" t="s">
        <v>968</v>
      </c>
      <c r="E130" s="2" t="s">
        <v>969</v>
      </c>
      <c r="F130" s="2" t="s">
        <v>970</v>
      </c>
      <c r="G130" s="2" t="s">
        <v>971</v>
      </c>
    </row>
    <row r="131" spans="1:7" ht="60" x14ac:dyDescent="0.25">
      <c r="A131" s="2" t="s">
        <v>972</v>
      </c>
      <c r="B131" s="2" t="s">
        <v>8</v>
      </c>
      <c r="C131" s="1" t="s">
        <v>973</v>
      </c>
      <c r="D131" s="2" t="s">
        <v>974</v>
      </c>
      <c r="E131" s="2" t="s">
        <v>975</v>
      </c>
      <c r="F131" s="2" t="s">
        <v>976</v>
      </c>
      <c r="G131" s="2" t="s">
        <v>977</v>
      </c>
    </row>
    <row r="132" spans="1:7" ht="60" x14ac:dyDescent="0.25">
      <c r="A132" s="2" t="s">
        <v>978</v>
      </c>
      <c r="B132" s="2" t="s">
        <v>8</v>
      </c>
      <c r="C132" s="1" t="s">
        <v>979</v>
      </c>
      <c r="D132" s="2" t="s">
        <v>980</v>
      </c>
      <c r="E132" s="2" t="s">
        <v>981</v>
      </c>
      <c r="F132" s="2" t="s">
        <v>982</v>
      </c>
      <c r="G132" s="2" t="s">
        <v>983</v>
      </c>
    </row>
    <row r="133" spans="1:7" ht="60" x14ac:dyDescent="0.25">
      <c r="A133" s="2" t="s">
        <v>984</v>
      </c>
      <c r="B133" s="2" t="s">
        <v>8</v>
      </c>
      <c r="C133" s="1" t="s">
        <v>985</v>
      </c>
      <c r="D133" s="2" t="s">
        <v>986</v>
      </c>
      <c r="E133" s="2" t="s">
        <v>987</v>
      </c>
      <c r="F133" s="2" t="s">
        <v>988</v>
      </c>
      <c r="G133" s="2" t="s">
        <v>989</v>
      </c>
    </row>
    <row r="134" spans="1:7" ht="60" x14ac:dyDescent="0.25">
      <c r="A134" s="2" t="s">
        <v>990</v>
      </c>
      <c r="B134" s="2" t="s">
        <v>8</v>
      </c>
      <c r="C134" s="1" t="s">
        <v>991</v>
      </c>
      <c r="D134" s="2" t="s">
        <v>992</v>
      </c>
      <c r="E134" s="2" t="s">
        <v>993</v>
      </c>
      <c r="F134" s="2" t="s">
        <v>994</v>
      </c>
      <c r="G134" s="2" t="s">
        <v>995</v>
      </c>
    </row>
    <row r="135" spans="1:7" ht="315" x14ac:dyDescent="0.25">
      <c r="A135" s="2" t="s">
        <v>1010</v>
      </c>
      <c r="B135" s="2" t="s">
        <v>8</v>
      </c>
      <c r="C135" s="1" t="s">
        <v>1011</v>
      </c>
      <c r="D135" s="2" t="s">
        <v>1012</v>
      </c>
      <c r="E135" s="2" t="s">
        <v>1013</v>
      </c>
      <c r="F135" s="2" t="s">
        <v>1014</v>
      </c>
      <c r="G135" s="2" t="s">
        <v>1015</v>
      </c>
    </row>
    <row r="136" spans="1:7" ht="360" x14ac:dyDescent="0.25">
      <c r="A136" s="2" t="s">
        <v>1016</v>
      </c>
      <c r="B136" s="2" t="s">
        <v>8</v>
      </c>
      <c r="C136" s="1" t="s">
        <v>1017</v>
      </c>
      <c r="D136" s="2" t="s">
        <v>1018</v>
      </c>
      <c r="E136" s="2" t="s">
        <v>1019</v>
      </c>
      <c r="F136" s="2" t="s">
        <v>1020</v>
      </c>
      <c r="G136" s="2" t="s">
        <v>1021</v>
      </c>
    </row>
    <row r="137" spans="1:7" ht="409.5" x14ac:dyDescent="0.25">
      <c r="A137" s="2" t="s">
        <v>1022</v>
      </c>
      <c r="B137" s="2" t="s">
        <v>8</v>
      </c>
      <c r="C137" s="1" t="s">
        <v>1047</v>
      </c>
      <c r="D137" s="2" t="s">
        <v>1023</v>
      </c>
      <c r="E137" s="2" t="s">
        <v>1024</v>
      </c>
      <c r="F137" s="2" t="s">
        <v>1025</v>
      </c>
      <c r="G137" s="2" t="s">
        <v>1048</v>
      </c>
    </row>
    <row r="138" spans="1:7" ht="300" x14ac:dyDescent="0.25">
      <c r="A138" s="2" t="s">
        <v>1049</v>
      </c>
      <c r="B138" s="2" t="s">
        <v>8</v>
      </c>
      <c r="C138" s="1" t="s">
        <v>1050</v>
      </c>
      <c r="D138" s="2" t="s">
        <v>1051</v>
      </c>
      <c r="E138" s="2" t="s">
        <v>1052</v>
      </c>
      <c r="F138" s="2" t="s">
        <v>1053</v>
      </c>
      <c r="G138" s="2" t="s">
        <v>1054</v>
      </c>
    </row>
    <row r="139" spans="1:7" ht="375" x14ac:dyDescent="0.25">
      <c r="A139" s="2" t="s">
        <v>1026</v>
      </c>
      <c r="B139" s="2" t="s">
        <v>8</v>
      </c>
      <c r="C139" s="1" t="s">
        <v>1055</v>
      </c>
      <c r="D139" s="2" t="s">
        <v>1056</v>
      </c>
      <c r="E139" s="2" t="s">
        <v>1027</v>
      </c>
      <c r="F139" s="2" t="s">
        <v>1028</v>
      </c>
      <c r="G139" s="2" t="s">
        <v>1057</v>
      </c>
    </row>
    <row r="140" spans="1:7" ht="409.5" x14ac:dyDescent="0.25">
      <c r="A140" s="2" t="s">
        <v>1029</v>
      </c>
      <c r="B140" s="2" t="s">
        <v>8</v>
      </c>
      <c r="C140" s="1" t="s">
        <v>1058</v>
      </c>
      <c r="D140" s="2" t="s">
        <v>1059</v>
      </c>
      <c r="E140" s="2" t="s">
        <v>1030</v>
      </c>
      <c r="F140" s="2" t="s">
        <v>1031</v>
      </c>
      <c r="G140" s="2" t="s">
        <v>1060</v>
      </c>
    </row>
    <row r="141" spans="1:7" ht="375" x14ac:dyDescent="0.25">
      <c r="A141" s="2" t="s">
        <v>1032</v>
      </c>
      <c r="B141" s="2" t="s">
        <v>8</v>
      </c>
      <c r="C141" s="1" t="s">
        <v>1033</v>
      </c>
      <c r="D141" s="2" t="s">
        <v>1061</v>
      </c>
      <c r="E141" s="2" t="s">
        <v>1034</v>
      </c>
      <c r="F141" s="2" t="s">
        <v>1035</v>
      </c>
      <c r="G141" s="2" t="s">
        <v>1036</v>
      </c>
    </row>
    <row r="142" spans="1:7" ht="375" x14ac:dyDescent="0.25">
      <c r="A142" s="2" t="s">
        <v>1037</v>
      </c>
      <c r="B142" s="2" t="s">
        <v>8</v>
      </c>
      <c r="C142" s="1" t="s">
        <v>1062</v>
      </c>
      <c r="D142" s="2" t="s">
        <v>1056</v>
      </c>
      <c r="E142" s="2" t="s">
        <v>1038</v>
      </c>
      <c r="F142" s="2" t="s">
        <v>1039</v>
      </c>
      <c r="G142" s="2" t="s">
        <v>1063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Univariate</vt:lpstr>
      <vt:lpstr>Life Expectancy Data</vt:lpstr>
      <vt:lpstr>Version History</vt:lpstr>
      <vt:lpstr>LAMBDA_functions</vt:lpstr>
      <vt:lpstr>Univariate!UV_GAMMA_S1</vt:lpstr>
      <vt:lpstr>Univariate!UV_GAMMA_S1_Axis</vt:lpstr>
      <vt:lpstr>Univariate!UV_GAMMA_S2</vt:lpstr>
      <vt:lpstr>Univariate!UV_GAMMA_S2_Axis</vt:lpstr>
      <vt:lpstr>Univariate!UV_WB_S1</vt:lpstr>
      <vt:lpstr>Univariate!UV_WB_S1_Axis</vt:lpstr>
      <vt:lpstr>Univariate!UV_WB_S2</vt:lpstr>
      <vt:lpstr>Univariate!UV_WB_S2_Axis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2026-07-29T12:12:21Z</dcterms:created>
  <dcterms:modified xsi:type="dcterms:W3CDTF">2026-08-07T02:28:36Z</dcterms:modified>
</cp:coreProperties>
</file>