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015A1347\Desktop\Soce\"/>
    </mc:Choice>
  </mc:AlternateContent>
  <bookViews>
    <workbookView xWindow="0" yWindow="0" windowWidth="23040" windowHeight="9090" tabRatio="658"/>
  </bookViews>
  <sheets>
    <sheet name="スプリントバックログ(全体) " sheetId="12" r:id="rId1"/>
    <sheet name="スプリントバックログ（グラフ表）" sheetId="13" r:id="rId2"/>
    <sheet name="スケジュール（4月分）" sheetId="14" r:id="rId3"/>
    <sheet name="スケジュール（5月分）" sheetId="15" r:id="rId4"/>
    <sheet name="スケジュール（6月分）" sheetId="16" r:id="rId5"/>
  </sheets>
  <definedNames>
    <definedName name="_xlnm._FilterDatabase" localSheetId="0" hidden="1">'スプリントバックログ(全体) '!$A$1:$AL$416</definedName>
    <definedName name="重要度" localSheetId="0">OFFSET(#REF!,0,0,COUNTA(#REF!),1)</definedName>
    <definedName name="重要度">OFFSET(#REF!,0,0,COUNTA(#REF!),1)</definedName>
    <definedName name="状況" localSheetId="0">OFFSET(#REF!,0,0,COUNTA(#REF!),1)</definedName>
    <definedName name="状況">OFFSET(#REF!,0,0,COUNTA(#REF!),1)</definedName>
    <definedName name="状況２" localSheetId="0">OFFSET(#REF!,0,0,COUNTA(#REF!),1)</definedName>
    <definedName name="状況２">OFFSET(#REF!,0,0,COUNTA(#REF!),1)</definedName>
    <definedName name="担当者" localSheetId="0">OFFSET(#REF!,0,0,COUNTA(#REF!),1)</definedName>
    <definedName name="担当者">OFFSET(#REF!,0,0,COUNTA(#REF!),1)</definedName>
    <definedName name="登録者" localSheetId="0">OFFSET(#REF!,0,0,COUNTA(#REF!),1)</definedName>
    <definedName name="登録者">OFFSET(#REF!,0,0,COUNTA(#REF!),1)</definedName>
  </definedNames>
  <calcPr calcId="162913"/>
</workbook>
</file>

<file path=xl/calcChain.xml><?xml version="1.0" encoding="utf-8"?>
<calcChain xmlns="http://schemas.openxmlformats.org/spreadsheetml/2006/main">
  <c r="K31" i="12" l="1"/>
  <c r="F31" i="12"/>
  <c r="F64" i="12"/>
  <c r="F30" i="12"/>
  <c r="K6" i="12" l="1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2" i="12"/>
  <c r="K36" i="12"/>
  <c r="K37" i="12"/>
  <c r="K38" i="12"/>
  <c r="K39" i="12"/>
  <c r="K40" i="12"/>
  <c r="K41" i="12"/>
  <c r="K42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F63" i="12" l="1"/>
  <c r="F62" i="12"/>
  <c r="F61" i="12"/>
  <c r="F60" i="12"/>
  <c r="F59" i="12"/>
  <c r="F58" i="12"/>
  <c r="F57" i="12"/>
  <c r="F56" i="12"/>
  <c r="F55" i="12"/>
  <c r="F54" i="12"/>
  <c r="F53" i="12"/>
  <c r="F36" i="12" l="1"/>
  <c r="F6" i="12"/>
  <c r="F11" i="12"/>
  <c r="F12" i="12"/>
  <c r="F13" i="12"/>
  <c r="F14" i="12"/>
  <c r="F19" i="12"/>
  <c r="F20" i="12"/>
  <c r="F21" i="12"/>
  <c r="F23" i="12"/>
  <c r="F24" i="12"/>
  <c r="F25" i="12"/>
  <c r="F26" i="12"/>
  <c r="F27" i="12"/>
  <c r="F28" i="12"/>
  <c r="F29" i="12"/>
  <c r="F32" i="12"/>
  <c r="F37" i="12"/>
  <c r="F38" i="12"/>
  <c r="F39" i="12"/>
  <c r="F40" i="12"/>
  <c r="F41" i="12"/>
  <c r="F42" i="12"/>
  <c r="F44" i="12"/>
  <c r="F45" i="12"/>
  <c r="F46" i="12"/>
  <c r="F47" i="12"/>
  <c r="F48" i="12"/>
  <c r="F49" i="12"/>
  <c r="F50" i="12"/>
  <c r="F51" i="12"/>
  <c r="F52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M5" i="13" l="1"/>
  <c r="L10" i="13"/>
  <c r="M10" i="13"/>
  <c r="N10" i="13"/>
  <c r="F1" i="16" l="1"/>
  <c r="F1" i="15"/>
  <c r="F1" i="14"/>
  <c r="M6" i="13" l="1"/>
  <c r="M7" i="13"/>
  <c r="M8" i="13"/>
  <c r="M9" i="13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AB4" i="12"/>
  <c r="AC4" i="12"/>
  <c r="AD4" i="12"/>
  <c r="AE4" i="12"/>
  <c r="AF4" i="12"/>
  <c r="AG4" i="12"/>
  <c r="AH4" i="12"/>
  <c r="AI4" i="12"/>
  <c r="AJ4" i="12"/>
  <c r="AK4" i="12"/>
  <c r="AL4" i="12"/>
  <c r="N5" i="13"/>
  <c r="N6" i="13"/>
  <c r="N7" i="13"/>
  <c r="N8" i="13"/>
  <c r="N9" i="13"/>
  <c r="L6" i="13"/>
  <c r="L7" i="13"/>
  <c r="L8" i="13"/>
  <c r="L9" i="13"/>
  <c r="L5" i="13"/>
  <c r="F9" i="12"/>
  <c r="L4" i="12" l="1"/>
  <c r="E10" i="13" s="1"/>
  <c r="S3" i="12" l="1"/>
  <c r="AA3" i="12"/>
  <c r="AI3" i="12"/>
  <c r="M3" i="12"/>
  <c r="U3" i="12"/>
  <c r="AC3" i="12"/>
  <c r="AK3" i="12"/>
  <c r="N3" i="12"/>
  <c r="V3" i="12"/>
  <c r="AD3" i="12"/>
  <c r="AL3" i="12"/>
  <c r="O3" i="12"/>
  <c r="W3" i="12"/>
  <c r="AE3" i="12"/>
  <c r="P3" i="12"/>
  <c r="X3" i="12"/>
  <c r="AF3" i="12"/>
  <c r="Q3" i="12"/>
  <c r="Y3" i="12"/>
  <c r="AG3" i="12"/>
  <c r="R3" i="12"/>
  <c r="Z3" i="12"/>
  <c r="AH3" i="12"/>
  <c r="T3" i="12"/>
  <c r="AB3" i="12"/>
  <c r="AJ3" i="12"/>
  <c r="E6" i="13"/>
  <c r="E7" i="13"/>
  <c r="E8" i="13"/>
  <c r="E9" i="13"/>
  <c r="E5" i="13"/>
  <c r="K110" i="12"/>
  <c r="F111" i="12"/>
  <c r="K109" i="12"/>
  <c r="F110" i="12"/>
  <c r="K108" i="12"/>
  <c r="F109" i="12"/>
  <c r="K107" i="12"/>
  <c r="F108" i="12"/>
  <c r="K106" i="12"/>
  <c r="F107" i="12"/>
  <c r="K105" i="12"/>
  <c r="F106" i="12"/>
  <c r="K104" i="12"/>
  <c r="F105" i="12" s="1"/>
  <c r="K103" i="12"/>
  <c r="F104" i="12" s="1"/>
  <c r="K102" i="12"/>
  <c r="F103" i="12" s="1"/>
  <c r="K101" i="12"/>
  <c r="F102" i="12" s="1"/>
  <c r="K100" i="12"/>
  <c r="F101" i="12" s="1"/>
  <c r="K99" i="12"/>
  <c r="F100" i="12" s="1"/>
  <c r="K98" i="12"/>
  <c r="F99" i="12" s="1"/>
  <c r="K97" i="12"/>
  <c r="F98" i="12" s="1"/>
  <c r="K96" i="12"/>
  <c r="F97" i="12" s="1"/>
  <c r="K95" i="12"/>
  <c r="F96" i="12"/>
  <c r="K94" i="12"/>
  <c r="F95" i="12"/>
  <c r="K93" i="12"/>
  <c r="F94" i="12" s="1"/>
  <c r="K92" i="12"/>
  <c r="F93" i="12" s="1"/>
  <c r="K91" i="12"/>
  <c r="F92" i="12" s="1"/>
  <c r="K90" i="12"/>
  <c r="F91" i="12" s="1"/>
  <c r="K89" i="12"/>
  <c r="F90" i="12" s="1"/>
  <c r="K88" i="12"/>
  <c r="F89" i="12" s="1"/>
  <c r="K87" i="12"/>
  <c r="F88" i="12" s="1"/>
  <c r="K86" i="12"/>
  <c r="F87" i="12" s="1"/>
  <c r="K85" i="12"/>
  <c r="F86" i="12" s="1"/>
  <c r="K84" i="12"/>
  <c r="F85" i="12" s="1"/>
  <c r="K83" i="12"/>
  <c r="F84" i="12" s="1"/>
  <c r="K82" i="12"/>
  <c r="F83" i="12" s="1"/>
  <c r="K81" i="12"/>
  <c r="F82" i="12" s="1"/>
  <c r="K80" i="12"/>
  <c r="F81" i="12" s="1"/>
  <c r="K79" i="12"/>
  <c r="K78" i="12"/>
  <c r="K77" i="12"/>
  <c r="K76" i="12"/>
  <c r="K75" i="12"/>
  <c r="K74" i="12"/>
  <c r="K73" i="12"/>
  <c r="K72" i="12"/>
  <c r="K71" i="12"/>
  <c r="K70" i="12"/>
  <c r="K69" i="12"/>
  <c r="K68" i="12"/>
  <c r="K67" i="12"/>
  <c r="K66" i="12"/>
  <c r="K65" i="12"/>
  <c r="K64" i="12"/>
  <c r="F22" i="12"/>
  <c r="F18" i="12"/>
  <c r="F17" i="12"/>
  <c r="F16" i="12"/>
  <c r="F15" i="12"/>
  <c r="F10" i="12"/>
  <c r="F8" i="12"/>
  <c r="F7" i="12"/>
  <c r="K5" i="12"/>
  <c r="F5" i="12"/>
  <c r="D10" i="13" l="1"/>
  <c r="B5" i="13"/>
  <c r="B9" i="13"/>
  <c r="D7" i="13"/>
  <c r="G5" i="13"/>
  <c r="C8" i="13"/>
  <c r="F8" i="13" s="1"/>
  <c r="C10" i="13"/>
  <c r="F10" i="13" s="1"/>
  <c r="C6" i="13"/>
  <c r="F6" i="13" s="1"/>
  <c r="H10" i="13"/>
  <c r="B6" i="13"/>
  <c r="L3" i="12"/>
  <c r="K6" i="13" l="1"/>
  <c r="O6" i="13"/>
  <c r="K9" i="13"/>
  <c r="O9" i="13"/>
  <c r="H8" i="13"/>
  <c r="D8" i="13"/>
  <c r="B7" i="13"/>
  <c r="C7" i="13"/>
  <c r="F7" i="13" s="1"/>
  <c r="G7" i="13"/>
  <c r="G10" i="13"/>
  <c r="I10" i="13" s="1"/>
  <c r="C9" i="13"/>
  <c r="F9" i="13" s="1"/>
  <c r="H7" i="13"/>
  <c r="G9" i="13"/>
  <c r="D6" i="13"/>
  <c r="B8" i="13"/>
  <c r="B10" i="13"/>
  <c r="K5" i="13"/>
  <c r="O5" i="13"/>
  <c r="C5" i="13"/>
  <c r="F5" i="13" s="1"/>
  <c r="D5" i="13"/>
  <c r="G8" i="13"/>
  <c r="G6" i="13"/>
  <c r="D9" i="13"/>
  <c r="H9" i="13"/>
  <c r="H5" i="13"/>
  <c r="I5" i="13" s="1"/>
  <c r="H6" i="13"/>
  <c r="I6" i="13" s="1"/>
  <c r="H3" i="13"/>
  <c r="I9" i="13" l="1"/>
  <c r="I7" i="13"/>
  <c r="K10" i="13"/>
  <c r="O10" i="13"/>
  <c r="K8" i="13"/>
  <c r="O8" i="13"/>
  <c r="K7" i="13"/>
  <c r="O7" i="13"/>
  <c r="I8" i="13"/>
</calcChain>
</file>

<file path=xl/comments1.xml><?xml version="1.0" encoding="utf-8"?>
<comments xmlns="http://schemas.openxmlformats.org/spreadsheetml/2006/main">
  <authors>
    <author>Ohzu</author>
  </authors>
  <commentLis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G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K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L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L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<sst xmlns="http://schemas.openxmlformats.org/spreadsheetml/2006/main" count="324" uniqueCount="173">
  <si>
    <t>番号</t>
  </si>
  <si>
    <t>タスク</t>
  </si>
  <si>
    <t>担当者</t>
  </si>
  <si>
    <t>状態</t>
  </si>
  <si>
    <t>予定日</t>
  </si>
  <si>
    <t>開始日</t>
  </si>
  <si>
    <t>見積もり</t>
  </si>
  <si>
    <t>実作業</t>
  </si>
  <si>
    <t>残作業</t>
  </si>
  <si>
    <t>残作業時間</t>
  </si>
  <si>
    <t>担当者名</t>
  </si>
  <si>
    <t>残時間</t>
  </si>
  <si>
    <t>遅延時間</t>
  </si>
  <si>
    <t>優先度</t>
    <rPh sb="0" eb="3">
      <t>ユウセンド</t>
    </rPh>
    <phoneticPr fontId="3"/>
  </si>
  <si>
    <t>4/21</t>
  </si>
  <si>
    <t>4/17</t>
    <phoneticPr fontId="3"/>
  </si>
  <si>
    <t>4/18</t>
  </si>
  <si>
    <t>4/19</t>
  </si>
  <si>
    <t>4/20</t>
  </si>
  <si>
    <t>4/24</t>
    <phoneticPr fontId="3"/>
  </si>
  <si>
    <t>4/25</t>
  </si>
  <si>
    <t>4/26</t>
  </si>
  <si>
    <t>4/27</t>
  </si>
  <si>
    <t>4/28</t>
  </si>
  <si>
    <t>4/29</t>
  </si>
  <si>
    <t>進捗度　（％）</t>
    <rPh sb="0" eb="2">
      <t>シンチョク</t>
    </rPh>
    <rPh sb="2" eb="3">
      <t>ド</t>
    </rPh>
    <phoneticPr fontId="3"/>
  </si>
  <si>
    <t>完了</t>
    <rPh sb="0" eb="2">
      <t>カンリョウ</t>
    </rPh>
    <phoneticPr fontId="3"/>
  </si>
  <si>
    <t>タスク数</t>
    <rPh sb="3" eb="4">
      <t>スウ</t>
    </rPh>
    <phoneticPr fontId="3"/>
  </si>
  <si>
    <t>完了数</t>
    <rPh sb="0" eb="2">
      <t>カンリョウ</t>
    </rPh>
    <rPh sb="2" eb="3">
      <t>カズ</t>
    </rPh>
    <phoneticPr fontId="3"/>
  </si>
  <si>
    <t>各自の進捗度</t>
    <rPh sb="0" eb="2">
      <t>カクジ</t>
    </rPh>
    <rPh sb="3" eb="5">
      <t>シンチョク</t>
    </rPh>
    <rPh sb="5" eb="6">
      <t>ド</t>
    </rPh>
    <phoneticPr fontId="3"/>
  </si>
  <si>
    <t>全体の進捗度計算</t>
    <rPh sb="0" eb="2">
      <t>ゼンタイ</t>
    </rPh>
    <rPh sb="3" eb="5">
      <t>シンチョク</t>
    </rPh>
    <rPh sb="5" eb="6">
      <t>ド</t>
    </rPh>
    <rPh sb="6" eb="8">
      <t>ケイサン</t>
    </rPh>
    <phoneticPr fontId="3"/>
  </si>
  <si>
    <t>※大本データのセルデータ（消さないでください）</t>
    <rPh sb="1" eb="3">
      <t>オオモト</t>
    </rPh>
    <rPh sb="13" eb="14">
      <t>ケ</t>
    </rPh>
    <phoneticPr fontId="3"/>
  </si>
  <si>
    <t>5/9</t>
    <phoneticPr fontId="3"/>
  </si>
  <si>
    <t>5/12</t>
    <phoneticPr fontId="3"/>
  </si>
  <si>
    <t>5/16</t>
    <phoneticPr fontId="3"/>
  </si>
  <si>
    <t>5/19</t>
    <phoneticPr fontId="3"/>
  </si>
  <si>
    <t>5/23</t>
    <phoneticPr fontId="3"/>
  </si>
  <si>
    <t>5/26</t>
    <phoneticPr fontId="3"/>
  </si>
  <si>
    <t>5/30</t>
    <phoneticPr fontId="3"/>
  </si>
  <si>
    <t>6/2</t>
    <phoneticPr fontId="3"/>
  </si>
  <si>
    <t>6/6</t>
    <phoneticPr fontId="3"/>
  </si>
  <si>
    <t>6/9</t>
    <phoneticPr fontId="3"/>
  </si>
  <si>
    <t>6/13</t>
    <phoneticPr fontId="3"/>
  </si>
  <si>
    <t>6/16</t>
    <phoneticPr fontId="3"/>
  </si>
  <si>
    <t>6/20</t>
    <phoneticPr fontId="3"/>
  </si>
  <si>
    <t>6/23</t>
    <phoneticPr fontId="3"/>
  </si>
  <si>
    <t>6/27</t>
    <phoneticPr fontId="3"/>
  </si>
  <si>
    <t>タスク時間数</t>
    <rPh sb="3" eb="5">
      <t>ジカン</t>
    </rPh>
    <rPh sb="5" eb="6">
      <t>スウ</t>
    </rPh>
    <phoneticPr fontId="3"/>
  </si>
  <si>
    <t>6/30</t>
    <phoneticPr fontId="3"/>
  </si>
  <si>
    <t>P版</t>
    <rPh sb="1" eb="2">
      <t>バン</t>
    </rPh>
    <phoneticPr fontId="3"/>
  </si>
  <si>
    <t>α版</t>
    <rPh sb="1" eb="2">
      <t>バン</t>
    </rPh>
    <phoneticPr fontId="3"/>
  </si>
  <si>
    <t>β版</t>
    <rPh sb="1" eb="2">
      <t>バン</t>
    </rPh>
    <phoneticPr fontId="3"/>
  </si>
  <si>
    <t>M版</t>
    <rPh sb="1" eb="2">
      <t>バン</t>
    </rPh>
    <phoneticPr fontId="3"/>
  </si>
  <si>
    <t>合計</t>
    <rPh sb="0" eb="2">
      <t>ゴウケイ</t>
    </rPh>
    <phoneticPr fontId="3"/>
  </si>
  <si>
    <t>全体の数値</t>
    <rPh sb="0" eb="2">
      <t>ゼンタイ</t>
    </rPh>
    <rPh sb="3" eb="5">
      <t>スウチ</t>
    </rPh>
    <phoneticPr fontId="3"/>
  </si>
  <si>
    <t>↓全体の割合（消さないで）</t>
    <rPh sb="1" eb="3">
      <t>ゼンタイ</t>
    </rPh>
    <rPh sb="4" eb="6">
      <t>ワリアイ</t>
    </rPh>
    <rPh sb="7" eb="8">
      <t>ケ</t>
    </rPh>
    <phoneticPr fontId="3"/>
  </si>
  <si>
    <t>TGSチーム制作予定表</t>
    <rPh sb="6" eb="8">
      <t>セイサク</t>
    </rPh>
    <rPh sb="8" eb="11">
      <t>ヨテイヒョウ</t>
    </rPh>
    <phoneticPr fontId="3"/>
  </si>
  <si>
    <t>４月</t>
    <rPh sb="1" eb="2">
      <t>ガツ</t>
    </rPh>
    <phoneticPr fontId="3"/>
  </si>
  <si>
    <t>更新日</t>
    <rPh sb="0" eb="3">
      <t>コウシンビ</t>
    </rPh>
    <phoneticPr fontId="3"/>
  </si>
  <si>
    <t>月</t>
    <rPh sb="0" eb="1">
      <t>ゲツ</t>
    </rPh>
    <phoneticPr fontId="3"/>
  </si>
  <si>
    <t>火</t>
  </si>
  <si>
    <t>水</t>
  </si>
  <si>
    <t>木</t>
  </si>
  <si>
    <t>金</t>
  </si>
  <si>
    <t>土</t>
  </si>
  <si>
    <t>日</t>
  </si>
  <si>
    <t>学校開始</t>
    <rPh sb="0" eb="2">
      <t>ガッコウ</t>
    </rPh>
    <rPh sb="2" eb="4">
      <t>カイシ</t>
    </rPh>
    <phoneticPr fontId="3"/>
  </si>
  <si>
    <t>企画チェック日【一日】</t>
    <rPh sb="0" eb="2">
      <t>キカク</t>
    </rPh>
    <rPh sb="6" eb="7">
      <t>ビ</t>
    </rPh>
    <rPh sb="8" eb="10">
      <t>イチニチ</t>
    </rPh>
    <phoneticPr fontId="3"/>
  </si>
  <si>
    <t>合同企業説明会【午後】</t>
    <rPh sb="0" eb="7">
      <t>ゴウドウキギョウセツメイカイ</t>
    </rPh>
    <rPh sb="8" eb="10">
      <t>ゴゴ</t>
    </rPh>
    <phoneticPr fontId="3"/>
  </si>
  <si>
    <t>巡回（小林、石川、吉冨）</t>
    <rPh sb="0" eb="2">
      <t>ジュンカイ</t>
    </rPh>
    <rPh sb="3" eb="5">
      <t>コバヤシ</t>
    </rPh>
    <rPh sb="6" eb="8">
      <t>イシカワ</t>
    </rPh>
    <rPh sb="9" eb="11">
      <t>ヨシトミ</t>
    </rPh>
    <phoneticPr fontId="3"/>
  </si>
  <si>
    <t>巡回（小林、石川）</t>
    <rPh sb="0" eb="2">
      <t>ジュンカイ</t>
    </rPh>
    <rPh sb="3" eb="5">
      <t>コバヤシ</t>
    </rPh>
    <rPh sb="6" eb="8">
      <t>イシカワ</t>
    </rPh>
    <phoneticPr fontId="3"/>
  </si>
  <si>
    <t>残り日数：80日</t>
    <rPh sb="0" eb="1">
      <t>ノコ</t>
    </rPh>
    <rPh sb="2" eb="4">
      <t>ニッスウ</t>
    </rPh>
    <rPh sb="7" eb="8">
      <t>ニチ</t>
    </rPh>
    <phoneticPr fontId="3"/>
  </si>
  <si>
    <t>CGコースプレゼン会【午後】</t>
    <rPh sb="9" eb="10">
      <t>カイ</t>
    </rPh>
    <rPh sb="11" eb="13">
      <t>ゴゴ</t>
    </rPh>
    <phoneticPr fontId="3"/>
  </si>
  <si>
    <t>蒲田合同企業説明会</t>
    <rPh sb="0" eb="2">
      <t>カマタ</t>
    </rPh>
    <rPh sb="2" eb="4">
      <t>ゴウドウ</t>
    </rPh>
    <rPh sb="4" eb="6">
      <t>キギョウ</t>
    </rPh>
    <rPh sb="6" eb="9">
      <t>セツメイカイ</t>
    </rPh>
    <phoneticPr fontId="3"/>
  </si>
  <si>
    <t>プロト・企画発表会</t>
    <rPh sb="4" eb="6">
      <t>キカク</t>
    </rPh>
    <rPh sb="6" eb="9">
      <t>ハッピョウカイ</t>
    </rPh>
    <phoneticPr fontId="3"/>
  </si>
  <si>
    <t>GW開始</t>
    <rPh sb="2" eb="4">
      <t>カイシ</t>
    </rPh>
    <phoneticPr fontId="3"/>
  </si>
  <si>
    <t>プロト版前日確認</t>
    <rPh sb="3" eb="4">
      <t>バン</t>
    </rPh>
    <rPh sb="4" eb="6">
      <t>ゼンジツ</t>
    </rPh>
    <rPh sb="6" eb="8">
      <t>カクニン</t>
    </rPh>
    <phoneticPr fontId="3"/>
  </si>
  <si>
    <t>学校あるので注意</t>
    <rPh sb="0" eb="2">
      <t>ガッコウ</t>
    </rPh>
    <rPh sb="6" eb="8">
      <t>チュウイ</t>
    </rPh>
    <phoneticPr fontId="3"/>
  </si>
  <si>
    <t>残り日数：62日</t>
    <rPh sb="0" eb="1">
      <t>ノコ</t>
    </rPh>
    <rPh sb="2" eb="4">
      <t>ニッスウ</t>
    </rPh>
    <rPh sb="7" eb="8">
      <t>ニチ</t>
    </rPh>
    <phoneticPr fontId="3"/>
  </si>
  <si>
    <t>５月</t>
    <rPh sb="1" eb="2">
      <t>ガツ</t>
    </rPh>
    <phoneticPr fontId="3"/>
  </si>
  <si>
    <t>創立記念日</t>
    <rPh sb="0" eb="5">
      <t>ソウリツキネンビ</t>
    </rPh>
    <phoneticPr fontId="3"/>
  </si>
  <si>
    <t>29日振替、臨時休業日</t>
    <rPh sb="2" eb="3">
      <t>ニチ</t>
    </rPh>
    <rPh sb="3" eb="5">
      <t>フリカエ</t>
    </rPh>
    <rPh sb="6" eb="10">
      <t>リンジキュウギョウ</t>
    </rPh>
    <rPh sb="10" eb="11">
      <t>ビ</t>
    </rPh>
    <phoneticPr fontId="3"/>
  </si>
  <si>
    <t>憲法記念日</t>
    <rPh sb="0" eb="5">
      <t>ケンポウキネンビ</t>
    </rPh>
    <phoneticPr fontId="3"/>
  </si>
  <si>
    <t>みどりの日</t>
    <rPh sb="4" eb="5">
      <t>ヒ</t>
    </rPh>
    <phoneticPr fontId="3"/>
  </si>
  <si>
    <t>こどもの日</t>
    <rPh sb="4" eb="5">
      <t>ヒ</t>
    </rPh>
    <phoneticPr fontId="3"/>
  </si>
  <si>
    <t>平常授業開始</t>
    <rPh sb="0" eb="2">
      <t>ヘイジョウ</t>
    </rPh>
    <rPh sb="2" eb="4">
      <t>ジュギョウ</t>
    </rPh>
    <rPh sb="4" eb="6">
      <t>カイシ</t>
    </rPh>
    <phoneticPr fontId="3"/>
  </si>
  <si>
    <t>プロト再チェック</t>
    <rPh sb="3" eb="4">
      <t>サイ</t>
    </rPh>
    <phoneticPr fontId="3"/>
  </si>
  <si>
    <t>チーム制作</t>
    <rPh sb="3" eb="5">
      <t>セイサク</t>
    </rPh>
    <phoneticPr fontId="3"/>
  </si>
  <si>
    <t>残り日数：50日</t>
    <rPh sb="0" eb="1">
      <t>ノコ</t>
    </rPh>
    <rPh sb="2" eb="4">
      <t>ニッスウ</t>
    </rPh>
    <rPh sb="7" eb="8">
      <t>ニチ</t>
    </rPh>
    <phoneticPr fontId="3"/>
  </si>
  <si>
    <t>α版チェック</t>
    <rPh sb="1" eb="2">
      <t>バン</t>
    </rPh>
    <phoneticPr fontId="3"/>
  </si>
  <si>
    <t>体育祭準備（午後休講）</t>
    <rPh sb="0" eb="3">
      <t>タイイクサイ</t>
    </rPh>
    <rPh sb="3" eb="5">
      <t>ジュンビ</t>
    </rPh>
    <rPh sb="6" eb="8">
      <t>ゴゴ</t>
    </rPh>
    <rPh sb="8" eb="10">
      <t>キュウコウ</t>
    </rPh>
    <phoneticPr fontId="3"/>
  </si>
  <si>
    <t>体育祭</t>
    <rPh sb="0" eb="3">
      <t>タイイクサイ</t>
    </rPh>
    <phoneticPr fontId="3"/>
  </si>
  <si>
    <t>残り日数：38日</t>
    <rPh sb="0" eb="1">
      <t>ノコ</t>
    </rPh>
    <rPh sb="2" eb="4">
      <t>ニッスウ</t>
    </rPh>
    <rPh sb="7" eb="8">
      <t>ニチ</t>
    </rPh>
    <phoneticPr fontId="3"/>
  </si>
  <si>
    <t>残り日数：30日</t>
    <rPh sb="0" eb="1">
      <t>ノコ</t>
    </rPh>
    <rPh sb="2" eb="4">
      <t>ニッスウ</t>
    </rPh>
    <rPh sb="7" eb="8">
      <t>ニチ</t>
    </rPh>
    <phoneticPr fontId="3"/>
  </si>
  <si>
    <t>PV制作開始予定（絵コンテ）</t>
    <rPh sb="2" eb="4">
      <t>セイサク</t>
    </rPh>
    <rPh sb="4" eb="6">
      <t>カイシ</t>
    </rPh>
    <rPh sb="6" eb="8">
      <t>ヨテイ</t>
    </rPh>
    <rPh sb="9" eb="10">
      <t>エ</t>
    </rPh>
    <phoneticPr fontId="3"/>
  </si>
  <si>
    <t>β版チェック</t>
    <rPh sb="1" eb="2">
      <t>バン</t>
    </rPh>
    <phoneticPr fontId="3"/>
  </si>
  <si>
    <t>書類作成予定</t>
    <rPh sb="0" eb="2">
      <t>ショルイ</t>
    </rPh>
    <rPh sb="2" eb="4">
      <t>サクセイ</t>
    </rPh>
    <rPh sb="4" eb="6">
      <t>ヨテイ</t>
    </rPh>
    <phoneticPr fontId="3"/>
  </si>
  <si>
    <t>残り日数:17日</t>
    <rPh sb="0" eb="1">
      <t>ノコ</t>
    </rPh>
    <rPh sb="2" eb="4">
      <t>ニッスウ</t>
    </rPh>
    <rPh sb="7" eb="8">
      <t>ニチ</t>
    </rPh>
    <phoneticPr fontId="3"/>
  </si>
  <si>
    <t>書類提出＆PV確認</t>
    <rPh sb="0" eb="2">
      <t>ショルイ</t>
    </rPh>
    <rPh sb="2" eb="4">
      <t>テイシュツ</t>
    </rPh>
    <rPh sb="7" eb="9">
      <t>カクニン</t>
    </rPh>
    <phoneticPr fontId="3"/>
  </si>
  <si>
    <t>M版チェック＆作品提出</t>
    <rPh sb="1" eb="2">
      <t>バン</t>
    </rPh>
    <rPh sb="7" eb="9">
      <t>サクヒン</t>
    </rPh>
    <rPh sb="9" eb="11">
      <t>テイシュツ</t>
    </rPh>
    <phoneticPr fontId="3"/>
  </si>
  <si>
    <t>TGS提出前日</t>
    <rPh sb="3" eb="5">
      <t>テイシュツ</t>
    </rPh>
    <rPh sb="5" eb="7">
      <t>ゼンジツ</t>
    </rPh>
    <phoneticPr fontId="3"/>
  </si>
  <si>
    <t>TGS締め切り</t>
    <rPh sb="3" eb="4">
      <t>シ</t>
    </rPh>
    <rPh sb="5" eb="6">
      <t>キ</t>
    </rPh>
    <phoneticPr fontId="3"/>
  </si>
  <si>
    <t>PV（修正版）確認</t>
    <rPh sb="3" eb="5">
      <t>シュウセイ</t>
    </rPh>
    <rPh sb="5" eb="6">
      <t>バン</t>
    </rPh>
    <rPh sb="7" eb="9">
      <t>カクニン</t>
    </rPh>
    <phoneticPr fontId="3"/>
  </si>
  <si>
    <t>６月</t>
    <rPh sb="1" eb="2">
      <t>ガツ</t>
    </rPh>
    <phoneticPr fontId="3"/>
  </si>
  <si>
    <t>宮内</t>
  </si>
  <si>
    <t>斉藤</t>
  </si>
  <si>
    <t>SIM</t>
  </si>
  <si>
    <t>桑原</t>
  </si>
  <si>
    <t>杉浦</t>
  </si>
  <si>
    <t>根岸</t>
  </si>
  <si>
    <t>判定</t>
    <rPh sb="0" eb="2">
      <t>ハンテイ</t>
    </rPh>
    <phoneticPr fontId="3"/>
  </si>
  <si>
    <t>・線分</t>
    <rPh sb="1" eb="3">
      <t>センブン</t>
    </rPh>
    <phoneticPr fontId="3"/>
  </si>
  <si>
    <t>・矩形</t>
    <rPh sb="1" eb="3">
      <t>クケイ</t>
    </rPh>
    <phoneticPr fontId="3"/>
  </si>
  <si>
    <t>・円</t>
    <rPh sb="1" eb="2">
      <t>エン</t>
    </rPh>
    <phoneticPr fontId="3"/>
  </si>
  <si>
    <t>カメラ(draw用のpos設定)</t>
    <rPh sb="8" eb="9">
      <t>ヨウ</t>
    </rPh>
    <rPh sb="13" eb="15">
      <t>セッテイ</t>
    </rPh>
    <phoneticPr fontId="3"/>
  </si>
  <si>
    <t>振り子の計算</t>
    <rPh sb="0" eb="1">
      <t>フ</t>
    </rPh>
    <rPh sb="2" eb="3">
      <t>コ</t>
    </rPh>
    <rPh sb="4" eb="6">
      <t>ケイサン</t>
    </rPh>
    <phoneticPr fontId="3"/>
  </si>
  <si>
    <t>・HeadとPlayerの連結</t>
    <rPh sb="13" eb="15">
      <t>レンケツ</t>
    </rPh>
    <phoneticPr fontId="3"/>
  </si>
  <si>
    <t>・ベースクラス作成(プレイヤーのベース)</t>
    <rPh sb="7" eb="9">
      <t>サクセイ</t>
    </rPh>
    <phoneticPr fontId="3"/>
  </si>
  <si>
    <t>振り子の計算(共同制作)</t>
    <rPh sb="0" eb="1">
      <t>フ</t>
    </rPh>
    <rPh sb="2" eb="3">
      <t>コ</t>
    </rPh>
    <rPh sb="4" eb="6">
      <t>ケイサン</t>
    </rPh>
    <rPh sb="7" eb="9">
      <t>キョウドウ</t>
    </rPh>
    <rPh sb="9" eb="11">
      <t>セイサク</t>
    </rPh>
    <phoneticPr fontId="3"/>
  </si>
  <si>
    <t>プレイヤー</t>
    <phoneticPr fontId="3"/>
  </si>
  <si>
    <t>・線分の交点算出</t>
    <rPh sb="1" eb="3">
      <t>センブン</t>
    </rPh>
    <rPh sb="4" eb="6">
      <t>コウテン</t>
    </rPh>
    <rPh sb="6" eb="8">
      <t>サンシュツ</t>
    </rPh>
    <phoneticPr fontId="3"/>
  </si>
  <si>
    <t>ステージ</t>
    <phoneticPr fontId="3"/>
  </si>
  <si>
    <t>・服のベース作成</t>
    <rPh sb="1" eb="2">
      <t>フク</t>
    </rPh>
    <rPh sb="6" eb="8">
      <t>サクセイ</t>
    </rPh>
    <phoneticPr fontId="3"/>
  </si>
  <si>
    <t>・噛み付き</t>
    <rPh sb="1" eb="2">
      <t>カ</t>
    </rPh>
    <rPh sb="3" eb="4">
      <t>ツ</t>
    </rPh>
    <phoneticPr fontId="3"/>
  </si>
  <si>
    <t>・チェーンの合計値設定、他が縮むように変更</t>
    <rPh sb="6" eb="9">
      <t>ゴウケイチ</t>
    </rPh>
    <rPh sb="9" eb="11">
      <t>セッテイ</t>
    </rPh>
    <rPh sb="12" eb="13">
      <t>ホカ</t>
    </rPh>
    <rPh sb="14" eb="15">
      <t>チヂ</t>
    </rPh>
    <rPh sb="19" eb="21">
      <t>ヘンコウ</t>
    </rPh>
    <phoneticPr fontId="3"/>
  </si>
  <si>
    <t>・Playerの回転の補間</t>
    <rPh sb="8" eb="10">
      <t>カイテン</t>
    </rPh>
    <rPh sb="11" eb="13">
      <t>ホカン</t>
    </rPh>
    <phoneticPr fontId="3"/>
  </si>
  <si>
    <t>・Headを、ボタン押してる間にチャージ、離した時に一気に発射</t>
    <rPh sb="10" eb="11">
      <t>オ</t>
    </rPh>
    <rPh sb="14" eb="15">
      <t>アイダ</t>
    </rPh>
    <rPh sb="21" eb="22">
      <t>ハナ</t>
    </rPh>
    <rPh sb="24" eb="25">
      <t>トキ</t>
    </rPh>
    <rPh sb="26" eb="28">
      <t>イッキ</t>
    </rPh>
    <rPh sb="29" eb="31">
      <t>ハッシャ</t>
    </rPh>
    <phoneticPr fontId="3"/>
  </si>
  <si>
    <t>低</t>
  </si>
  <si>
    <t>・Headの補給(優先度は時計回り)</t>
    <rPh sb="6" eb="8">
      <t>ホキュウ</t>
    </rPh>
    <rPh sb="9" eb="12">
      <t>ユウセンド</t>
    </rPh>
    <rPh sb="13" eb="16">
      <t>トケイマワ</t>
    </rPh>
    <phoneticPr fontId="3"/>
  </si>
  <si>
    <t>・スティックの左右押し込みで、それぞれ左右1Head分回転</t>
    <rPh sb="7" eb="9">
      <t>サユウ</t>
    </rPh>
    <rPh sb="9" eb="10">
      <t>オ</t>
    </rPh>
    <rPh sb="11" eb="12">
      <t>コ</t>
    </rPh>
    <rPh sb="19" eb="21">
      <t>サユウ</t>
    </rPh>
    <rPh sb="26" eb="27">
      <t>ブン</t>
    </rPh>
    <rPh sb="27" eb="29">
      <t>カイテン</t>
    </rPh>
    <phoneticPr fontId="3"/>
  </si>
  <si>
    <t>・2本発射の実装</t>
    <rPh sb="2" eb="3">
      <t>ホン</t>
    </rPh>
    <rPh sb="3" eb="5">
      <t>ハッシャ</t>
    </rPh>
    <rPh sb="6" eb="8">
      <t>ジッソウ</t>
    </rPh>
    <phoneticPr fontId="3"/>
  </si>
  <si>
    <t>・Playerがズリ落ちる(10秒),、時間に応じて赤くなっていく</t>
    <rPh sb="10" eb="11">
      <t>オ</t>
    </rPh>
    <rPh sb="16" eb="17">
      <t>ビョウ</t>
    </rPh>
    <rPh sb="20" eb="22">
      <t>ジカン</t>
    </rPh>
    <rPh sb="23" eb="24">
      <t>オウ</t>
    </rPh>
    <rPh sb="26" eb="27">
      <t>アカ</t>
    </rPh>
    <phoneticPr fontId="3"/>
  </si>
  <si>
    <t>・振り子で飛ぶ</t>
    <rPh sb="1" eb="2">
      <t>フ</t>
    </rPh>
    <rPh sb="3" eb="4">
      <t>コ</t>
    </rPh>
    <rPh sb="5" eb="6">
      <t>ト</t>
    </rPh>
    <phoneticPr fontId="3"/>
  </si>
  <si>
    <t>絶</t>
  </si>
  <si>
    <t>・Headが落ちるようにする(左隣のチェーンから)</t>
    <rPh sb="6" eb="7">
      <t>オ</t>
    </rPh>
    <rPh sb="15" eb="16">
      <t>ヒダリ</t>
    </rPh>
    <rPh sb="16" eb="17">
      <t>トナリ</t>
    </rPh>
    <phoneticPr fontId="3"/>
  </si>
  <si>
    <t>UI</t>
    <phoneticPr fontId="3"/>
  </si>
  <si>
    <t>・ステージ進行度メーターの作成</t>
    <rPh sb="5" eb="8">
      <t>シンコウド</t>
    </rPh>
    <rPh sb="13" eb="15">
      <t>サクセイ</t>
    </rPh>
    <phoneticPr fontId="3"/>
  </si>
  <si>
    <t>・薄い素材(ずり落ちが早くなる)作成</t>
    <rPh sb="1" eb="2">
      <t>ウス</t>
    </rPh>
    <rPh sb="3" eb="5">
      <t>ソザイ</t>
    </rPh>
    <rPh sb="8" eb="9">
      <t>オ</t>
    </rPh>
    <rPh sb="11" eb="12">
      <t>ハヤ</t>
    </rPh>
    <rPh sb="16" eb="18">
      <t>サクセイ</t>
    </rPh>
    <phoneticPr fontId="3"/>
  </si>
  <si>
    <t>・ゴム付き服(振り子の飛距離が伸びる服)作成</t>
    <rPh sb="3" eb="4">
      <t>ツ</t>
    </rPh>
    <rPh sb="5" eb="6">
      <t>フク</t>
    </rPh>
    <rPh sb="7" eb="8">
      <t>フ</t>
    </rPh>
    <rPh sb="9" eb="10">
      <t>コ</t>
    </rPh>
    <rPh sb="11" eb="14">
      <t>ヒキョリ</t>
    </rPh>
    <rPh sb="15" eb="16">
      <t>ノ</t>
    </rPh>
    <rPh sb="18" eb="19">
      <t>フク</t>
    </rPh>
    <rPh sb="20" eb="22">
      <t>サクセイ</t>
    </rPh>
    <phoneticPr fontId="3"/>
  </si>
  <si>
    <t>・柔軟剤を使ってる服(ずり落ちない服)作成</t>
    <rPh sb="1" eb="4">
      <t>ジュウナンザイ</t>
    </rPh>
    <rPh sb="5" eb="6">
      <t>ツカ</t>
    </rPh>
    <rPh sb="9" eb="10">
      <t>フク</t>
    </rPh>
    <rPh sb="13" eb="14">
      <t>オ</t>
    </rPh>
    <rPh sb="17" eb="18">
      <t>フク</t>
    </rPh>
    <rPh sb="19" eb="21">
      <t>サクセイ</t>
    </rPh>
    <phoneticPr fontId="3"/>
  </si>
  <si>
    <t>・2本で噛み付いてる間は次にいけないように(片方を離すまで振り子が出来ない)</t>
    <rPh sb="2" eb="3">
      <t>ホン</t>
    </rPh>
    <rPh sb="4" eb="5">
      <t>カ</t>
    </rPh>
    <rPh sb="6" eb="7">
      <t>ツ</t>
    </rPh>
    <rPh sb="10" eb="11">
      <t>アイダ</t>
    </rPh>
    <rPh sb="12" eb="13">
      <t>ツギ</t>
    </rPh>
    <rPh sb="22" eb="24">
      <t>カタホウ</t>
    </rPh>
    <rPh sb="25" eb="26">
      <t>ハナ</t>
    </rPh>
    <rPh sb="29" eb="30">
      <t>フ</t>
    </rPh>
    <rPh sb="31" eb="32">
      <t>コ</t>
    </rPh>
    <rPh sb="33" eb="35">
      <t>デキ</t>
    </rPh>
    <phoneticPr fontId="3"/>
  </si>
  <si>
    <t>・Headが噛み付いている対象の種類を取得出来るようにする</t>
    <rPh sb="6" eb="7">
      <t>カ</t>
    </rPh>
    <rPh sb="8" eb="9">
      <t>ツ</t>
    </rPh>
    <rPh sb="13" eb="15">
      <t>タイショウ</t>
    </rPh>
    <rPh sb="16" eb="18">
      <t>シュルイ</t>
    </rPh>
    <rPh sb="19" eb="21">
      <t>シュトク</t>
    </rPh>
    <rPh sb="21" eb="23">
      <t>デキ</t>
    </rPh>
    <phoneticPr fontId="3"/>
  </si>
  <si>
    <t>・リングの自動回転(左側のHeadが離れた時点で回転)</t>
    <rPh sb="5" eb="7">
      <t>ジドウ</t>
    </rPh>
    <rPh sb="7" eb="9">
      <t>カイテン</t>
    </rPh>
    <rPh sb="10" eb="12">
      <t>ヒダリガワ</t>
    </rPh>
    <rPh sb="18" eb="19">
      <t>ハナ</t>
    </rPh>
    <rPh sb="21" eb="23">
      <t>ジテン</t>
    </rPh>
    <rPh sb="24" eb="26">
      <t>カイテン</t>
    </rPh>
    <phoneticPr fontId="3"/>
  </si>
  <si>
    <t>・ハンガー(乗ったら動き始める床)作成</t>
    <rPh sb="6" eb="7">
      <t>ノ</t>
    </rPh>
    <rPh sb="10" eb="11">
      <t>ウゴ</t>
    </rPh>
    <rPh sb="12" eb="13">
      <t>ハジ</t>
    </rPh>
    <rPh sb="15" eb="16">
      <t>ユカ</t>
    </rPh>
    <rPh sb="17" eb="19">
      <t>サクセイ</t>
    </rPh>
    <phoneticPr fontId="3"/>
  </si>
  <si>
    <t>・毛玉(毛玉のいる所だけ掴めない)作成</t>
    <rPh sb="1" eb="3">
      <t>ケダマ</t>
    </rPh>
    <rPh sb="4" eb="6">
      <t>ケダマ</t>
    </rPh>
    <rPh sb="9" eb="10">
      <t>トコロ</t>
    </rPh>
    <rPh sb="12" eb="13">
      <t>ツカ</t>
    </rPh>
    <rPh sb="17" eb="19">
      <t>サクセイ</t>
    </rPh>
    <phoneticPr fontId="3"/>
  </si>
  <si>
    <t>・プレイヤーのコントローラー設定</t>
    <rPh sb="14" eb="16">
      <t>セッテイ</t>
    </rPh>
    <phoneticPr fontId="3"/>
  </si>
  <si>
    <t>コントローラー対応</t>
    <rPh sb="7" eb="9">
      <t>タイオウ</t>
    </rPh>
    <phoneticPr fontId="3"/>
  </si>
  <si>
    <t>MapGenerator作成</t>
    <rPh sb="12" eb="14">
      <t>サクセイ</t>
    </rPh>
    <phoneticPr fontId="3"/>
  </si>
  <si>
    <t>・ゲームオーバー条件追加(Head全滅or落下死)</t>
    <rPh sb="8" eb="10">
      <t>ジョウケン</t>
    </rPh>
    <rPh sb="10" eb="12">
      <t>ツイカ</t>
    </rPh>
    <rPh sb="17" eb="19">
      <t>ゼンメツ</t>
    </rPh>
    <rPh sb="21" eb="23">
      <t>ラッカ</t>
    </rPh>
    <rPh sb="23" eb="24">
      <t>シ</t>
    </rPh>
    <phoneticPr fontId="3"/>
  </si>
  <si>
    <t>・ゴール地点作成(接触でクリア)</t>
    <rPh sb="4" eb="6">
      <t>チテン</t>
    </rPh>
    <rPh sb="6" eb="8">
      <t>サクセイ</t>
    </rPh>
    <rPh sb="9" eb="11">
      <t>セッショク</t>
    </rPh>
    <phoneticPr fontId="3"/>
  </si>
  <si>
    <t>リザルト作成</t>
    <rPh sb="4" eb="6">
      <t>サクセイ</t>
    </rPh>
    <phoneticPr fontId="3"/>
  </si>
  <si>
    <t>・Headのベース設計</t>
    <rPh sb="9" eb="11">
      <t>セッケイ</t>
    </rPh>
    <phoneticPr fontId="3"/>
  </si>
  <si>
    <t>企画書構築</t>
    <rPh sb="0" eb="2">
      <t>キカク</t>
    </rPh>
    <rPh sb="2" eb="3">
      <t>ショ</t>
    </rPh>
    <rPh sb="3" eb="5">
      <t>コウチク</t>
    </rPh>
    <phoneticPr fontId="3"/>
  </si>
  <si>
    <t>企画修正</t>
    <rPh sb="0" eb="2">
      <t>キカク</t>
    </rPh>
    <rPh sb="2" eb="4">
      <t>シュウセイ</t>
    </rPh>
    <phoneticPr fontId="3"/>
  </si>
  <si>
    <t>プレイヤー仕様書</t>
    <rPh sb="5" eb="8">
      <t>シヨウショ</t>
    </rPh>
    <phoneticPr fontId="3"/>
  </si>
  <si>
    <t>服仕様書</t>
    <rPh sb="0" eb="1">
      <t>フク</t>
    </rPh>
    <rPh sb="1" eb="4">
      <t>シヨウショ</t>
    </rPh>
    <phoneticPr fontId="3"/>
  </si>
  <si>
    <t>プレイヤー各種データ仕様書</t>
    <rPh sb="5" eb="7">
      <t>カクシュ</t>
    </rPh>
    <rPh sb="10" eb="13">
      <t>シヨウショ</t>
    </rPh>
    <phoneticPr fontId="3"/>
  </si>
  <si>
    <t>ＵＩ仕様書</t>
    <rPh sb="2" eb="5">
      <t>シヨウショ</t>
    </rPh>
    <phoneticPr fontId="3"/>
  </si>
  <si>
    <t>高</t>
  </si>
  <si>
    <t>シーン仕様書</t>
    <rPh sb="3" eb="6">
      <t>シヨウショ</t>
    </rPh>
    <phoneticPr fontId="3"/>
  </si>
  <si>
    <t>タイトル仕様書</t>
    <rPh sb="4" eb="7">
      <t>シヨウショ</t>
    </rPh>
    <phoneticPr fontId="3"/>
  </si>
  <si>
    <t>中</t>
  </si>
  <si>
    <t>ロゴシーン仕様書</t>
    <rPh sb="5" eb="8">
      <t>シヨウショ</t>
    </rPh>
    <phoneticPr fontId="3"/>
  </si>
  <si>
    <t>リザルト仕様書</t>
    <rPh sb="4" eb="7">
      <t>シヨウショ</t>
    </rPh>
    <phoneticPr fontId="3"/>
  </si>
  <si>
    <t>プレゼン用企画書構築</t>
    <rPh sb="4" eb="5">
      <t>ヨウ</t>
    </rPh>
    <rPh sb="5" eb="8">
      <t>キカクショ</t>
    </rPh>
    <rPh sb="8" eb="10">
      <t>コウチク</t>
    </rPh>
    <phoneticPr fontId="3"/>
  </si>
  <si>
    <t>企画</t>
    <rPh sb="0" eb="2">
      <t>キカク</t>
    </rPh>
    <phoneticPr fontId="3"/>
  </si>
  <si>
    <t>z</t>
    <phoneticPr fontId="3"/>
  </si>
  <si>
    <t>空中で回転する</t>
    <rPh sb="0" eb="2">
      <t>クウチュウ</t>
    </rPh>
    <rPh sb="3" eb="5">
      <t>カイテン</t>
    </rPh>
    <phoneticPr fontId="3"/>
  </si>
  <si>
    <t>レーン分割</t>
    <rPh sb="3" eb="5">
      <t>ブンカツ</t>
    </rPh>
    <phoneticPr fontId="3"/>
  </si>
  <si>
    <t>MapGeneratorのレーン分割対応</t>
    <rPh sb="16" eb="18">
      <t>ブンカツ</t>
    </rPh>
    <rPh sb="18" eb="20">
      <t>タイオウ</t>
    </rPh>
    <phoneticPr fontId="3"/>
  </si>
  <si>
    <t>acterのレーン分割対応</t>
    <rPh sb="9" eb="11">
      <t>ブンカツ</t>
    </rPh>
    <rPh sb="11" eb="13">
      <t>タイオウ</t>
    </rPh>
    <phoneticPr fontId="3"/>
  </si>
  <si>
    <t>プレイヤーのレーン分割対応</t>
    <rPh sb="9" eb="11">
      <t>ブンカツ</t>
    </rPh>
    <rPh sb="11" eb="13">
      <t>タイオウ</t>
    </rPh>
    <phoneticPr fontId="3"/>
  </si>
  <si>
    <t>ステージの中央レーン以外の半透明化処理</t>
    <rPh sb="5" eb="7">
      <t>チュウオウ</t>
    </rPh>
    <rPh sb="10" eb="12">
      <t>イガイ</t>
    </rPh>
    <rPh sb="13" eb="17">
      <t>ハントウメイカ</t>
    </rPh>
    <rPh sb="17" eb="19">
      <t>ショリ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</si>
</sst>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/d"/>
    <numFmt numFmtId="177" formatCode="0_ "/>
  </numFmts>
  <fonts count="1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20"/>
      <name val="ＭＳ Ｐゴシック"/>
      <family val="3"/>
      <charset val="128"/>
    </font>
    <font>
      <sz val="14"/>
      <name val="ＭＳ Ｐゴシック"/>
      <family val="3"/>
      <charset val="128"/>
    </font>
    <font>
      <sz val="14"/>
      <color rgb="FFFF0000"/>
      <name val="ＭＳ Ｐゴシック"/>
      <family val="3"/>
      <charset val="128"/>
    </font>
    <font>
      <b/>
      <sz val="11"/>
      <color rgb="FF00B0F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176" fontId="4" fillId="0" borderId="1" xfId="0" applyNumberFormat="1" applyFont="1" applyBorder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0" fillId="0" borderId="0" xfId="0" applyProtection="1">
      <alignment vertical="center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0" borderId="1" xfId="0" applyNumberFormat="1" applyFont="1" applyBorder="1" applyAlignment="1" applyProtection="1">
      <alignment horizontal="center" vertical="center"/>
      <protection locked="0"/>
    </xf>
    <xf numFmtId="0" fontId="5" fillId="0" borderId="1" xfId="1" applyNumberFormat="1" applyFont="1" applyFill="1" applyBorder="1" applyAlignment="1" applyProtection="1">
      <alignment horizontal="center" vertical="center"/>
    </xf>
    <xf numFmtId="0" fontId="6" fillId="0" borderId="1" xfId="1" applyNumberFormat="1" applyFont="1" applyFill="1" applyBorder="1" applyAlignment="1" applyProtection="1">
      <alignment horizontal="center" vertical="center"/>
    </xf>
    <xf numFmtId="0" fontId="4" fillId="0" borderId="1" xfId="1" applyNumberFormat="1" applyFont="1" applyFill="1" applyBorder="1" applyAlignment="1" applyProtection="1">
      <alignment horizontal="center" vertical="center"/>
      <protection locked="0"/>
    </xf>
    <xf numFmtId="0" fontId="1" fillId="0" borderId="0" xfId="1" applyBorder="1" applyAlignment="1" applyProtection="1">
      <alignment vertical="center"/>
      <protection locked="0"/>
    </xf>
    <xf numFmtId="49" fontId="2" fillId="3" borderId="1" xfId="1" applyNumberFormat="1" applyFont="1" applyFill="1" applyBorder="1" applyAlignment="1" applyProtection="1">
      <alignment horizontal="center" vertical="center"/>
    </xf>
    <xf numFmtId="49" fontId="9" fillId="3" borderId="1" xfId="1" applyNumberFormat="1" applyFont="1" applyFill="1" applyBorder="1" applyAlignment="1" applyProtection="1">
      <alignment horizontal="center" vertical="center"/>
    </xf>
    <xf numFmtId="0" fontId="10" fillId="0" borderId="0" xfId="0" applyFont="1" applyProtection="1">
      <alignment vertical="center"/>
      <protection locked="0"/>
    </xf>
    <xf numFmtId="0" fontId="10" fillId="0" borderId="1" xfId="0" applyFont="1" applyFill="1" applyBorder="1" applyAlignment="1" applyProtection="1">
      <alignment vertical="center"/>
      <protection locked="0"/>
    </xf>
    <xf numFmtId="0" fontId="10" fillId="0" borderId="0" xfId="0" applyFont="1" applyFill="1" applyProtection="1">
      <alignment vertical="center"/>
      <protection locked="0"/>
    </xf>
    <xf numFmtId="0" fontId="10" fillId="0" borderId="5" xfId="0" applyFont="1" applyFill="1" applyBorder="1" applyAlignment="1" applyProtection="1">
      <alignment vertical="center"/>
      <protection locked="0"/>
    </xf>
    <xf numFmtId="0" fontId="4" fillId="0" borderId="4" xfId="0" applyFont="1" applyBorder="1" applyAlignment="1" applyProtection="1">
      <alignment horizontal="center" vertical="center"/>
    </xf>
    <xf numFmtId="176" fontId="4" fillId="0" borderId="4" xfId="0" applyNumberFormat="1" applyFont="1" applyBorder="1" applyAlignment="1" applyProtection="1">
      <alignment horizontal="center" vertical="center"/>
      <protection locked="0"/>
    </xf>
    <xf numFmtId="0" fontId="10" fillId="0" borderId="1" xfId="0" applyFont="1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10" fillId="0" borderId="1" xfId="0" applyFont="1" applyFill="1" applyBorder="1" applyProtection="1">
      <alignment vertical="center"/>
      <protection locked="0"/>
    </xf>
    <xf numFmtId="0" fontId="0" fillId="0" borderId="1" xfId="0" applyFill="1" applyBorder="1" applyAlignment="1" applyProtection="1">
      <alignment horizontal="center" vertical="center"/>
    </xf>
    <xf numFmtId="9" fontId="11" fillId="0" borderId="1" xfId="2" applyFont="1" applyBorder="1">
      <alignment vertical="center"/>
    </xf>
    <xf numFmtId="0" fontId="12" fillId="0" borderId="1" xfId="0" applyFont="1" applyBorder="1">
      <alignment vertical="center"/>
    </xf>
    <xf numFmtId="0" fontId="13" fillId="0" borderId="1" xfId="0" applyNumberFormat="1" applyFont="1" applyBorder="1">
      <alignment vertical="center"/>
    </xf>
    <xf numFmtId="177" fontId="13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2" fillId="3" borderId="8" xfId="1" applyNumberFormat="1" applyFont="1" applyFill="1" applyBorder="1" applyAlignment="1" applyProtection="1">
      <alignment horizontal="center" vertical="center"/>
    </xf>
    <xf numFmtId="0" fontId="5" fillId="0" borderId="8" xfId="1" applyNumberFormat="1" applyFont="1" applyFill="1" applyBorder="1" applyAlignment="1" applyProtection="1">
      <alignment horizontal="center" vertical="center"/>
    </xf>
    <xf numFmtId="0" fontId="6" fillId="0" borderId="8" xfId="1" applyNumberFormat="1" applyFont="1" applyFill="1" applyBorder="1" applyAlignment="1" applyProtection="1">
      <alignment horizontal="center" vertical="center"/>
    </xf>
    <xf numFmtId="0" fontId="4" fillId="0" borderId="8" xfId="0" applyNumberFormat="1" applyFont="1" applyBorder="1" applyAlignment="1" applyProtection="1">
      <alignment horizontal="center" vertical="center"/>
      <protection locked="0"/>
    </xf>
    <xf numFmtId="0" fontId="5" fillId="0" borderId="9" xfId="1" applyNumberFormat="1" applyFont="1" applyFill="1" applyBorder="1" applyAlignment="1" applyProtection="1">
      <alignment horizontal="center" vertical="center"/>
    </xf>
    <xf numFmtId="0" fontId="6" fillId="0" borderId="9" xfId="1" applyNumberFormat="1" applyFont="1" applyFill="1" applyBorder="1" applyAlignment="1" applyProtection="1">
      <alignment horizontal="center" vertical="center"/>
    </xf>
    <xf numFmtId="0" fontId="4" fillId="0" borderId="9" xfId="0" applyNumberFormat="1" applyFont="1" applyBorder="1" applyAlignment="1" applyProtection="1">
      <alignment horizontal="center" vertical="center"/>
      <protection locked="0"/>
    </xf>
    <xf numFmtId="0" fontId="5" fillId="0" borderId="11" xfId="1" applyNumberFormat="1" applyFont="1" applyFill="1" applyBorder="1" applyAlignment="1" applyProtection="1">
      <alignment horizontal="center" vertical="center"/>
    </xf>
    <xf numFmtId="0" fontId="6" fillId="0" borderId="11" xfId="1" applyNumberFormat="1" applyFont="1" applyFill="1" applyBorder="1" applyAlignment="1" applyProtection="1">
      <alignment horizontal="center" vertical="center"/>
    </xf>
    <xf numFmtId="0" fontId="4" fillId="0" borderId="11" xfId="0" applyNumberFormat="1" applyFont="1" applyBorder="1" applyAlignment="1" applyProtection="1">
      <alignment horizontal="center" vertical="center"/>
      <protection locked="0"/>
    </xf>
    <xf numFmtId="0" fontId="4" fillId="0" borderId="10" xfId="0" applyNumberFormat="1" applyFont="1" applyBorder="1" applyAlignment="1" applyProtection="1">
      <alignment horizontal="center" vertical="center"/>
      <protection locked="0"/>
    </xf>
    <xf numFmtId="0" fontId="4" fillId="0" borderId="12" xfId="0" applyNumberFormat="1" applyFont="1" applyBorder="1" applyAlignment="1" applyProtection="1">
      <alignment horizontal="center" vertical="center"/>
      <protection locked="0"/>
    </xf>
    <xf numFmtId="0" fontId="4" fillId="0" borderId="13" xfId="0" applyNumberFormat="1" applyFont="1" applyBorder="1" applyAlignment="1" applyProtection="1">
      <alignment horizontal="center" vertical="center"/>
      <protection locked="0"/>
    </xf>
    <xf numFmtId="0" fontId="4" fillId="0" borderId="14" xfId="0" applyNumberFormat="1" applyFont="1" applyBorder="1" applyAlignment="1" applyProtection="1">
      <alignment horizontal="center" vertical="center"/>
      <protection locked="0"/>
    </xf>
    <xf numFmtId="49" fontId="2" fillId="6" borderId="1" xfId="1" applyNumberFormat="1" applyFont="1" applyFill="1" applyBorder="1" applyAlignment="1" applyProtection="1">
      <alignment horizontal="center" vertical="center"/>
    </xf>
    <xf numFmtId="49" fontId="9" fillId="6" borderId="9" xfId="1" applyNumberFormat="1" applyFont="1" applyFill="1" applyBorder="1" applyAlignment="1" applyProtection="1">
      <alignment horizontal="center" vertical="center"/>
    </xf>
    <xf numFmtId="49" fontId="9" fillId="7" borderId="11" xfId="1" applyNumberFormat="1" applyFont="1" applyFill="1" applyBorder="1" applyAlignment="1" applyProtection="1">
      <alignment horizontal="center" vertical="center"/>
    </xf>
    <xf numFmtId="49" fontId="2" fillId="7" borderId="1" xfId="1" applyNumberFormat="1" applyFont="1" applyFill="1" applyBorder="1" applyAlignment="1" applyProtection="1">
      <alignment horizontal="center" vertical="center"/>
    </xf>
    <xf numFmtId="49" fontId="9" fillId="7" borderId="9" xfId="1" applyNumberFormat="1" applyFont="1" applyFill="1" applyBorder="1" applyAlignment="1" applyProtection="1">
      <alignment horizontal="center" vertical="center"/>
    </xf>
    <xf numFmtId="49" fontId="2" fillId="4" borderId="1" xfId="1" applyNumberFormat="1" applyFont="1" applyFill="1" applyBorder="1" applyAlignment="1" applyProtection="1">
      <alignment horizontal="center" vertical="center"/>
    </xf>
    <xf numFmtId="49" fontId="9" fillId="4" borderId="9" xfId="1" applyNumberFormat="1" applyFont="1" applyFill="1" applyBorder="1" applyAlignment="1" applyProtection="1">
      <alignment horizontal="center" vertical="center"/>
    </xf>
    <xf numFmtId="49" fontId="2" fillId="6" borderId="8" xfId="1" applyNumberFormat="1" applyFont="1" applyFill="1" applyBorder="1" applyAlignment="1" applyProtection="1">
      <alignment horizontal="center" vertical="center"/>
    </xf>
    <xf numFmtId="0" fontId="0" fillId="0" borderId="4" xfId="0" applyBorder="1" applyAlignment="1">
      <alignment vertical="center"/>
    </xf>
    <xf numFmtId="0" fontId="14" fillId="0" borderId="0" xfId="0" applyFont="1">
      <alignment vertical="center"/>
    </xf>
    <xf numFmtId="0" fontId="15" fillId="0" borderId="1" xfId="0" applyFont="1" applyBorder="1" applyAlignment="1">
      <alignment horizontal="center" vertical="center"/>
    </xf>
    <xf numFmtId="14" fontId="16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8" fillId="8" borderId="3" xfId="0" applyFont="1" applyFill="1" applyBorder="1">
      <alignment vertical="center"/>
    </xf>
    <xf numFmtId="0" fontId="18" fillId="8" borderId="2" xfId="0" applyFont="1" applyFill="1" applyBorder="1">
      <alignment vertical="center"/>
    </xf>
    <xf numFmtId="0" fontId="0" fillId="8" borderId="3" xfId="0" applyFill="1" applyBorder="1">
      <alignment vertical="center"/>
    </xf>
    <xf numFmtId="0" fontId="0" fillId="8" borderId="2" xfId="0" applyFill="1" applyBorder="1">
      <alignment vertical="center"/>
    </xf>
    <xf numFmtId="0" fontId="0" fillId="8" borderId="4" xfId="0" applyFill="1" applyBorder="1">
      <alignment vertical="center"/>
    </xf>
    <xf numFmtId="0" fontId="18" fillId="0" borderId="2" xfId="0" applyFont="1" applyBorder="1">
      <alignment vertical="center"/>
    </xf>
    <xf numFmtId="0" fontId="18" fillId="0" borderId="15" xfId="0" applyFont="1" applyBorder="1">
      <alignment vertical="center"/>
    </xf>
    <xf numFmtId="0" fontId="18" fillId="0" borderId="3" xfId="0" applyFont="1" applyBorder="1">
      <alignment vertical="center"/>
    </xf>
    <xf numFmtId="0" fontId="0" fillId="0" borderId="16" xfId="0" applyFont="1" applyBorder="1">
      <alignment vertical="center"/>
    </xf>
    <xf numFmtId="0" fontId="0" fillId="0" borderId="3" xfId="0" applyBorder="1">
      <alignment vertical="center"/>
    </xf>
    <xf numFmtId="0" fontId="0" fillId="8" borderId="2" xfId="0" applyFont="1" applyFill="1" applyBorder="1">
      <alignment vertical="center"/>
    </xf>
    <xf numFmtId="0" fontId="0" fillId="0" borderId="2" xfId="0" applyFont="1" applyBorder="1">
      <alignment vertical="center"/>
    </xf>
    <xf numFmtId="0" fontId="18" fillId="0" borderId="17" xfId="0" applyFont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Border="1">
      <alignment vertical="center"/>
    </xf>
    <xf numFmtId="0" fontId="18" fillId="8" borderId="17" xfId="0" applyFont="1" applyFill="1" applyBorder="1">
      <alignment vertical="center"/>
    </xf>
    <xf numFmtId="0" fontId="0" fillId="0" borderId="17" xfId="0" applyFont="1" applyBorder="1">
      <alignment vertical="center"/>
    </xf>
    <xf numFmtId="0" fontId="12" fillId="0" borderId="17" xfId="0" applyFont="1" applyBorder="1">
      <alignment vertical="center"/>
    </xf>
    <xf numFmtId="0" fontId="12" fillId="8" borderId="2" xfId="0" applyFont="1" applyFill="1" applyBorder="1">
      <alignment vertical="center"/>
    </xf>
    <xf numFmtId="0" fontId="12" fillId="0" borderId="2" xfId="0" applyFont="1" applyBorder="1">
      <alignment vertical="center"/>
    </xf>
    <xf numFmtId="0" fontId="0" fillId="8" borderId="4" xfId="0" applyFont="1" applyFill="1" applyBorder="1">
      <alignment vertical="center"/>
    </xf>
    <xf numFmtId="0" fontId="0" fillId="0" borderId="4" xfId="0" applyFont="1" applyBorder="1">
      <alignment vertical="center"/>
    </xf>
    <xf numFmtId="0" fontId="0" fillId="0" borderId="19" xfId="0" applyFont="1" applyBorder="1">
      <alignment vertical="center"/>
    </xf>
    <xf numFmtId="0" fontId="0" fillId="0" borderId="20" xfId="0" applyFont="1" applyBorder="1">
      <alignment vertical="center"/>
    </xf>
    <xf numFmtId="0" fontId="0" fillId="0" borderId="4" xfId="0" applyBorder="1">
      <alignment vertical="center"/>
    </xf>
    <xf numFmtId="0" fontId="0" fillId="0" borderId="3" xfId="0" applyFont="1" applyBorder="1">
      <alignment vertical="center"/>
    </xf>
    <xf numFmtId="0" fontId="12" fillId="0" borderId="3" xfId="0" applyFont="1" applyBorder="1">
      <alignment vertical="center"/>
    </xf>
    <xf numFmtId="0" fontId="13" fillId="0" borderId="0" xfId="0" applyFont="1">
      <alignment vertical="center"/>
    </xf>
    <xf numFmtId="0" fontId="0" fillId="0" borderId="0" xfId="0" applyFont="1">
      <alignment vertical="center"/>
    </xf>
    <xf numFmtId="0" fontId="0" fillId="0" borderId="2" xfId="0" applyFill="1" applyBorder="1">
      <alignment vertical="center"/>
    </xf>
    <xf numFmtId="0" fontId="10" fillId="0" borderId="1" xfId="0" applyFont="1" applyFill="1" applyBorder="1" applyAlignment="1" applyProtection="1">
      <alignment horizontal="left" vertical="center"/>
      <protection locked="0"/>
    </xf>
    <xf numFmtId="176" fontId="0" fillId="2" borderId="1" xfId="0" applyNumberFormat="1" applyFill="1" applyBorder="1" applyAlignment="1" applyProtection="1">
      <alignment horizontal="center" vertical="center"/>
    </xf>
    <xf numFmtId="0" fontId="0" fillId="2" borderId="1" xfId="0" applyNumberFormat="1" applyFill="1" applyBorder="1" applyAlignment="1" applyProtection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1" fillId="2" borderId="5" xfId="1" applyFont="1" applyFill="1" applyBorder="1" applyAlignment="1" applyProtection="1">
      <alignment horizontal="center" vertical="center"/>
    </xf>
    <xf numFmtId="0" fontId="1" fillId="2" borderId="6" xfId="1" applyFont="1" applyFill="1" applyBorder="1" applyAlignment="1" applyProtection="1">
      <alignment horizontal="center" vertical="center"/>
    </xf>
    <xf numFmtId="0" fontId="10" fillId="2" borderId="1" xfId="0" applyFont="1" applyFill="1" applyBorder="1" applyAlignment="1" applyProtection="1">
      <alignment horizontal="center" vertical="center"/>
    </xf>
    <xf numFmtId="0" fontId="10" fillId="2" borderId="1" xfId="0" applyFont="1" applyFill="1" applyBorder="1" applyAlignment="1" applyProtection="1">
      <alignment vertical="center"/>
    </xf>
    <xf numFmtId="0" fontId="10" fillId="2" borderId="3" xfId="0" applyFont="1" applyFill="1" applyBorder="1" applyAlignment="1" applyProtection="1">
      <alignment horizontal="center" vertical="center" wrapText="1"/>
    </xf>
    <xf numFmtId="0" fontId="10" fillId="2" borderId="2" xfId="0" applyFont="1" applyFill="1" applyBorder="1" applyAlignment="1" applyProtection="1">
      <alignment horizontal="center" vertical="center" wrapText="1"/>
    </xf>
    <xf numFmtId="0" fontId="10" fillId="2" borderId="4" xfId="0" applyFont="1" applyFill="1" applyBorder="1" applyAlignment="1" applyProtection="1">
      <alignment horizontal="center" vertical="center" wrapText="1"/>
    </xf>
    <xf numFmtId="0" fontId="0" fillId="2" borderId="1" xfId="0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9" fontId="0" fillId="0" borderId="1" xfId="2" applyFont="1" applyBorder="1" applyAlignment="1">
      <alignment horizontal="center" vertical="center"/>
    </xf>
    <xf numFmtId="9" fontId="0" fillId="0" borderId="5" xfId="2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</cellXfs>
  <cellStyles count="3">
    <cellStyle name="パーセント" xfId="2" builtinId="5"/>
    <cellStyle name="標準" xfId="0" builtinId="0"/>
    <cellStyle name="標準_チーム編成_スプリントバックログ（第４）" xfId="1"/>
  </cellStyles>
  <dxfs count="488"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7030A0"/>
      </font>
      <fill>
        <patternFill patternType="solid">
          <bgColor rgb="FFFF66FF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FF33CC"/>
      </font>
      <fill>
        <patternFill>
          <bgColor rgb="FFFF99FF"/>
        </patternFill>
      </fill>
    </dxf>
    <dxf>
      <font>
        <color rgb="FF7030A0"/>
      </font>
      <fill>
        <patternFill>
          <bgColor rgb="FFFF99FF"/>
        </patternFill>
      </fill>
    </dxf>
    <dxf>
      <fill>
        <patternFill>
          <bgColor theme="9" tint="0.79998168889431442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7030A0"/>
      </font>
      <fill>
        <patternFill patternType="solid">
          <bgColor rgb="FFFF66FF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FF33CC"/>
      </font>
      <fill>
        <patternFill>
          <bgColor rgb="FFFF99FF"/>
        </patternFill>
      </fill>
    </dxf>
    <dxf>
      <font>
        <color rgb="FF7030A0"/>
      </font>
      <fill>
        <patternFill>
          <bgColor rgb="FFFF99FF"/>
        </patternFill>
      </fill>
    </dxf>
    <dxf>
      <fill>
        <patternFill>
          <bgColor theme="9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7030A0"/>
      </font>
      <fill>
        <patternFill patternType="solid">
          <bgColor rgb="FFFF66FF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FF33CC"/>
      </font>
      <fill>
        <patternFill>
          <bgColor rgb="FFFF99FF"/>
        </patternFill>
      </fill>
    </dxf>
    <dxf>
      <font>
        <color rgb="FF7030A0"/>
      </font>
      <fill>
        <patternFill>
          <bgColor rgb="FFFF99FF"/>
        </patternFill>
      </fill>
    </dxf>
    <dxf>
      <fill>
        <patternFill>
          <bgColor theme="9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lor rgb="FF9C0006"/>
      </font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7030A0"/>
      </font>
      <fill>
        <patternFill patternType="solid">
          <bgColor rgb="FFFF66FF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FF33CC"/>
      </font>
      <fill>
        <patternFill>
          <bgColor rgb="FFFF99FF"/>
        </patternFill>
      </fill>
    </dxf>
    <dxf>
      <font>
        <color rgb="FF7030A0"/>
      </font>
      <fill>
        <patternFill>
          <bgColor rgb="FFFF99FF"/>
        </patternFill>
      </fill>
    </dxf>
    <dxf>
      <fill>
        <patternFill>
          <bgColor theme="9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mruColors>
      <color rgb="FFCCFFCC"/>
      <color rgb="FFFFFFCC"/>
      <color rgb="FFFFFF99"/>
      <color rgb="FFFF99FF"/>
      <color rgb="FFFF33CC"/>
      <color rgb="FFFF00FF"/>
      <color rgb="FFFF66FF"/>
      <color rgb="FFCCFFFF"/>
      <color rgb="FFFFFF66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82274880204194656"/>
          <c:h val="0.66233906237119178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'スプリントバックログ(全体) '!$L$1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'スプリントバックログ(全体) '!$L$2:$AL$2</c:f>
              <c:strCache>
                <c:ptCount val="27"/>
                <c:pt idx="0">
                  <c:v>4/17</c:v>
                </c:pt>
                <c:pt idx="1">
                  <c:v>4/18</c:v>
                </c:pt>
                <c:pt idx="2">
                  <c:v>4/19</c:v>
                </c:pt>
                <c:pt idx="3">
                  <c:v>4/20</c:v>
                </c:pt>
                <c:pt idx="4">
                  <c:v>4/21</c:v>
                </c:pt>
                <c:pt idx="5">
                  <c:v>4/24</c:v>
                </c:pt>
                <c:pt idx="6">
                  <c:v>4/25</c:v>
                </c:pt>
                <c:pt idx="7">
                  <c:v>4/26</c:v>
                </c:pt>
                <c:pt idx="8">
                  <c:v>4/27</c:v>
                </c:pt>
                <c:pt idx="9">
                  <c:v>4/28</c:v>
                </c:pt>
                <c:pt idx="10">
                  <c:v>4/29</c:v>
                </c:pt>
                <c:pt idx="11">
                  <c:v>5/9</c:v>
                </c:pt>
                <c:pt idx="12">
                  <c:v>5/12</c:v>
                </c:pt>
                <c:pt idx="13">
                  <c:v>5/16</c:v>
                </c:pt>
                <c:pt idx="14">
                  <c:v>5/19</c:v>
                </c:pt>
                <c:pt idx="15">
                  <c:v>5/23</c:v>
                </c:pt>
                <c:pt idx="16">
                  <c:v>5/26</c:v>
                </c:pt>
                <c:pt idx="17">
                  <c:v>5/30</c:v>
                </c:pt>
                <c:pt idx="18">
                  <c:v>6/2</c:v>
                </c:pt>
                <c:pt idx="19">
                  <c:v>6/6</c:v>
                </c:pt>
                <c:pt idx="20">
                  <c:v>6/9</c:v>
                </c:pt>
                <c:pt idx="21">
                  <c:v>6/13</c:v>
                </c:pt>
                <c:pt idx="22">
                  <c:v>6/16</c:v>
                </c:pt>
                <c:pt idx="23">
                  <c:v>6/20</c:v>
                </c:pt>
                <c:pt idx="24">
                  <c:v>6/23</c:v>
                </c:pt>
                <c:pt idx="25">
                  <c:v>6/27</c:v>
                </c:pt>
                <c:pt idx="26">
                  <c:v>6/30</c:v>
                </c:pt>
              </c:strCache>
            </c:strRef>
          </c:cat>
          <c:val>
            <c:numRef>
              <c:f>'スプリントバックログ(全体) '!$L$4:$AL$4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5A-4BA0-B56F-14670D714B82}"/>
            </c:ext>
          </c:extLst>
        </c:ser>
        <c:ser>
          <c:idx val="1"/>
          <c:order val="1"/>
          <c:tx>
            <c:v>理想時間</c:v>
          </c:tx>
          <c:spPr>
            <a:ln w="31750" cap="rnd">
              <a:solidFill>
                <a:srgbClr val="0070C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'スプリントバックログ(全体) '!$L$2:$AL$2</c:f>
              <c:strCache>
                <c:ptCount val="27"/>
                <c:pt idx="0">
                  <c:v>4/17</c:v>
                </c:pt>
                <c:pt idx="1">
                  <c:v>4/18</c:v>
                </c:pt>
                <c:pt idx="2">
                  <c:v>4/19</c:v>
                </c:pt>
                <c:pt idx="3">
                  <c:v>4/20</c:v>
                </c:pt>
                <c:pt idx="4">
                  <c:v>4/21</c:v>
                </c:pt>
                <c:pt idx="5">
                  <c:v>4/24</c:v>
                </c:pt>
                <c:pt idx="6">
                  <c:v>4/25</c:v>
                </c:pt>
                <c:pt idx="7">
                  <c:v>4/26</c:v>
                </c:pt>
                <c:pt idx="8">
                  <c:v>4/27</c:v>
                </c:pt>
                <c:pt idx="9">
                  <c:v>4/28</c:v>
                </c:pt>
                <c:pt idx="10">
                  <c:v>4/29</c:v>
                </c:pt>
                <c:pt idx="11">
                  <c:v>5/9</c:v>
                </c:pt>
                <c:pt idx="12">
                  <c:v>5/12</c:v>
                </c:pt>
                <c:pt idx="13">
                  <c:v>5/16</c:v>
                </c:pt>
                <c:pt idx="14">
                  <c:v>5/19</c:v>
                </c:pt>
                <c:pt idx="15">
                  <c:v>5/23</c:v>
                </c:pt>
                <c:pt idx="16">
                  <c:v>5/26</c:v>
                </c:pt>
                <c:pt idx="17">
                  <c:v>5/30</c:v>
                </c:pt>
                <c:pt idx="18">
                  <c:v>6/2</c:v>
                </c:pt>
                <c:pt idx="19">
                  <c:v>6/6</c:v>
                </c:pt>
                <c:pt idx="20">
                  <c:v>6/9</c:v>
                </c:pt>
                <c:pt idx="21">
                  <c:v>6/13</c:v>
                </c:pt>
                <c:pt idx="22">
                  <c:v>6/16</c:v>
                </c:pt>
                <c:pt idx="23">
                  <c:v>6/20</c:v>
                </c:pt>
                <c:pt idx="24">
                  <c:v>6/23</c:v>
                </c:pt>
                <c:pt idx="25">
                  <c:v>6/27</c:v>
                </c:pt>
                <c:pt idx="26">
                  <c:v>6/30</c:v>
                </c:pt>
              </c:strCache>
            </c:strRef>
          </c:cat>
          <c:val>
            <c:numRef>
              <c:f>'スプリントバックログ(全体) '!$L$3:$AL$3</c:f>
              <c:numCache>
                <c:formatCode>General</c:formatCode>
                <c:ptCount val="2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85A-4BA0-B56F-14670D714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292232"/>
        <c:axId val="1"/>
      </c:lineChart>
      <c:catAx>
        <c:axId val="376292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作業日</a:t>
                </a:r>
              </a:p>
            </c:rich>
          </c:tx>
          <c:layout>
            <c:manualLayout>
              <c:xMode val="edge"/>
              <c:yMode val="edge"/>
              <c:x val="0.18388022508859544"/>
              <c:y val="0.923196313059292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87446796423174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6292232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担当者別作業時間</a:t>
            </a:r>
          </a:p>
        </c:rich>
      </c:tx>
      <c:layout>
        <c:manualLayout>
          <c:xMode val="edge"/>
          <c:yMode val="edge"/>
          <c:x val="0.34527063054126106"/>
          <c:y val="1.45842429352162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622851962392155"/>
          <c:y val="0.12001823125402737"/>
          <c:w val="0.73407914081891101"/>
          <c:h val="0.7670933723104971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'スプリントバックログ(全体) '!$K$1</c:f>
              <c:strCache>
                <c:ptCount val="1"/>
                <c:pt idx="0">
                  <c:v>残作業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'スプリントバックログ（グラフ表）'!$A$5:$A$10</c:f>
              <c:strCache>
                <c:ptCount val="6"/>
                <c:pt idx="0">
                  <c:v>宮内</c:v>
                </c:pt>
                <c:pt idx="1">
                  <c:v>斉藤</c:v>
                </c:pt>
                <c:pt idx="2">
                  <c:v>SIM</c:v>
                </c:pt>
                <c:pt idx="3">
                  <c:v>桑原</c:v>
                </c:pt>
                <c:pt idx="4">
                  <c:v>杉浦</c:v>
                </c:pt>
                <c:pt idx="5">
                  <c:v>根岸</c:v>
                </c:pt>
              </c:strCache>
            </c:strRef>
          </c:cat>
          <c:val>
            <c:numRef>
              <c:f>'スプリントバックログ（グラフ表）'!$C$5:$C$10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1-464C-B282-D517AE989E75}"/>
            </c:ext>
          </c:extLst>
        </c:ser>
        <c:ser>
          <c:idx val="1"/>
          <c:order val="1"/>
          <c:tx>
            <c:strRef>
              <c:f>'スプリントバックログ(全体) '!$J$1</c:f>
              <c:strCache>
                <c:ptCount val="1"/>
                <c:pt idx="0">
                  <c:v>実作業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'スプリントバックログ（グラフ表）'!$A$5:$A$10</c:f>
              <c:strCache>
                <c:ptCount val="6"/>
                <c:pt idx="0">
                  <c:v>宮内</c:v>
                </c:pt>
                <c:pt idx="1">
                  <c:v>斉藤</c:v>
                </c:pt>
                <c:pt idx="2">
                  <c:v>SIM</c:v>
                </c:pt>
                <c:pt idx="3">
                  <c:v>桑原</c:v>
                </c:pt>
                <c:pt idx="4">
                  <c:v>杉浦</c:v>
                </c:pt>
                <c:pt idx="5">
                  <c:v>根岸</c:v>
                </c:pt>
              </c:strCache>
            </c:strRef>
          </c:cat>
          <c:val>
            <c:numRef>
              <c:f>'スプリントバックログ（グラフ表）'!$D$5:$D$10</c:f>
              <c:numCache>
                <c:formatCode>General</c:formatCode>
                <c:ptCount val="6"/>
                <c:pt idx="0">
                  <c:v>10</c:v>
                </c:pt>
                <c:pt idx="1">
                  <c:v>38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C1-464C-B282-D517AE989E75}"/>
            </c:ext>
          </c:extLst>
        </c:ser>
        <c:ser>
          <c:idx val="2"/>
          <c:order val="2"/>
          <c:tx>
            <c:strRef>
              <c:f>'スプリントバックログ(全体) '!$I$1</c:f>
              <c:strCache>
                <c:ptCount val="1"/>
                <c:pt idx="0">
                  <c:v>見積もり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'スプリントバックログ（グラフ表）'!$A$5:$A$10</c:f>
              <c:strCache>
                <c:ptCount val="6"/>
                <c:pt idx="0">
                  <c:v>宮内</c:v>
                </c:pt>
                <c:pt idx="1">
                  <c:v>斉藤</c:v>
                </c:pt>
                <c:pt idx="2">
                  <c:v>SIM</c:v>
                </c:pt>
                <c:pt idx="3">
                  <c:v>桑原</c:v>
                </c:pt>
                <c:pt idx="4">
                  <c:v>杉浦</c:v>
                </c:pt>
                <c:pt idx="5">
                  <c:v>根岸</c:v>
                </c:pt>
              </c:strCache>
            </c:strRef>
          </c:cat>
          <c:val>
            <c:numRef>
              <c:f>'スプリントバックログ（グラフ表）'!$B$5:$B$10</c:f>
              <c:numCache>
                <c:formatCode>General</c:formatCode>
                <c:ptCount val="6"/>
                <c:pt idx="0">
                  <c:v>16</c:v>
                </c:pt>
                <c:pt idx="1">
                  <c:v>38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C1-464C-B282-D517AE989E75}"/>
            </c:ext>
          </c:extLst>
        </c:ser>
        <c:ser>
          <c:idx val="3"/>
          <c:order val="3"/>
          <c:tx>
            <c:strRef>
              <c:f>'スプリントバックログ（グラフ表）'!$F$4</c:f>
              <c:strCache>
                <c:ptCount val="1"/>
                <c:pt idx="0">
                  <c:v>遅延時間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'スプリントバックログ（グラフ表）'!$A$5:$A$10</c:f>
              <c:strCache>
                <c:ptCount val="6"/>
                <c:pt idx="0">
                  <c:v>宮内</c:v>
                </c:pt>
                <c:pt idx="1">
                  <c:v>斉藤</c:v>
                </c:pt>
                <c:pt idx="2">
                  <c:v>SIM</c:v>
                </c:pt>
                <c:pt idx="3">
                  <c:v>桑原</c:v>
                </c:pt>
                <c:pt idx="4">
                  <c:v>杉浦</c:v>
                </c:pt>
                <c:pt idx="5">
                  <c:v>根岸</c:v>
                </c:pt>
              </c:strCache>
            </c:strRef>
          </c:cat>
          <c:val>
            <c:numRef>
              <c:f>'スプリントバックログ（グラフ表）'!$F$5:$F$10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C1-464C-B282-D517AE989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76707616"/>
        <c:axId val="1"/>
      </c:barChart>
      <c:catAx>
        <c:axId val="3767076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6707616"/>
        <c:crosses val="autoZero"/>
        <c:crossBetween val="between"/>
        <c:majorUnit val="6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39</xdr:row>
      <xdr:rowOff>60960</xdr:rowOff>
    </xdr:from>
    <xdr:to>
      <xdr:col>15</xdr:col>
      <xdr:colOff>114300</xdr:colOff>
      <xdr:row>63</xdr:row>
      <xdr:rowOff>38100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381000</xdr:colOff>
      <xdr:row>13</xdr:row>
      <xdr:rowOff>137160</xdr:rowOff>
    </xdr:from>
    <xdr:to>
      <xdr:col>15</xdr:col>
      <xdr:colOff>91440</xdr:colOff>
      <xdr:row>38</xdr:row>
      <xdr:rowOff>152400</xdr:rowOff>
    </xdr:to>
    <xdr:graphicFrame macro="">
      <xdr:nvGraphicFramePr>
        <xdr:cNvPr id="3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</xdr:colOff>
      <xdr:row>10</xdr:row>
      <xdr:rowOff>91440</xdr:rowOff>
    </xdr:from>
    <xdr:to>
      <xdr:col>15</xdr:col>
      <xdr:colOff>137160</xdr:colOff>
      <xdr:row>14</xdr:row>
      <xdr:rowOff>91440</xdr:rowOff>
    </xdr:to>
    <xdr:sp macro="" textlink="">
      <xdr:nvSpPr>
        <xdr:cNvPr id="4" name="角丸四角形吹き出し 3"/>
        <xdr:cNvSpPr/>
      </xdr:nvSpPr>
      <xdr:spPr>
        <a:xfrm>
          <a:off x="7536180" y="1767840"/>
          <a:ext cx="3177540" cy="670560"/>
        </a:xfrm>
        <a:prstGeom prst="wedgeRoundRectCallout">
          <a:avLst>
            <a:gd name="adj1" fmla="val -62312"/>
            <a:gd name="adj2" fmla="val -51617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solidFill>
                <a:srgbClr val="FF0000"/>
              </a:solidFill>
            </a:rPr>
            <a:t>【</a:t>
          </a:r>
          <a:r>
            <a:rPr kumimoji="1" lang="ja-JP" altLang="en-US" sz="1400">
              <a:solidFill>
                <a:srgbClr val="FF0000"/>
              </a:solidFill>
            </a:rPr>
            <a:t>タスク数</a:t>
          </a:r>
          <a:r>
            <a:rPr kumimoji="1" lang="en-US" altLang="ja-JP" sz="1400">
              <a:solidFill>
                <a:srgbClr val="FF0000"/>
              </a:solidFill>
            </a:rPr>
            <a:t>】</a:t>
          </a:r>
          <a:r>
            <a:rPr kumimoji="1" lang="ja-JP" altLang="en-US" sz="1400">
              <a:solidFill>
                <a:srgbClr val="FF0000"/>
              </a:solidFill>
            </a:rPr>
            <a:t>と</a:t>
          </a:r>
          <a:r>
            <a:rPr kumimoji="1" lang="en-US" altLang="ja-JP" sz="1400">
              <a:solidFill>
                <a:srgbClr val="FF0000"/>
              </a:solidFill>
            </a:rPr>
            <a:t>【</a:t>
          </a:r>
          <a:r>
            <a:rPr kumimoji="1" lang="ja-JP" altLang="en-US" sz="1400">
              <a:solidFill>
                <a:srgbClr val="FF0000"/>
              </a:solidFill>
            </a:rPr>
            <a:t>完了数</a:t>
          </a:r>
          <a:r>
            <a:rPr kumimoji="1" lang="en-US" altLang="ja-JP" sz="1400">
              <a:solidFill>
                <a:srgbClr val="FF0000"/>
              </a:solidFill>
            </a:rPr>
            <a:t>】</a:t>
          </a:r>
          <a:r>
            <a:rPr kumimoji="1" lang="ja-JP" altLang="en-US" sz="1400">
              <a:solidFill>
                <a:srgbClr val="FF0000"/>
              </a:solidFill>
            </a:rPr>
            <a:t>が０の場合は</a:t>
          </a:r>
          <a:endParaRPr kumimoji="1" lang="en-US" altLang="ja-JP" sz="1400">
            <a:solidFill>
              <a:srgbClr val="FF0000"/>
            </a:solidFill>
          </a:endParaRPr>
        </a:p>
        <a:p>
          <a:pPr algn="ctr"/>
          <a:r>
            <a:rPr kumimoji="1" lang="ja-JP" altLang="en-US" sz="1400">
              <a:solidFill>
                <a:srgbClr val="FF0000"/>
              </a:solidFill>
            </a:rPr>
            <a:t>エラーが発生するので注意してね</a:t>
          </a:r>
          <a:endParaRPr kumimoji="1" lang="en-US" altLang="ja-JP" sz="1400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251460</xdr:colOff>
      <xdr:row>1</xdr:row>
      <xdr:rowOff>152400</xdr:rowOff>
    </xdr:from>
    <xdr:to>
      <xdr:col>20</xdr:col>
      <xdr:colOff>381000</xdr:colOff>
      <xdr:row>5</xdr:row>
      <xdr:rowOff>152400</xdr:rowOff>
    </xdr:to>
    <xdr:sp macro="" textlink="">
      <xdr:nvSpPr>
        <xdr:cNvPr id="5" name="角丸四角形吹き出し 4"/>
        <xdr:cNvSpPr/>
      </xdr:nvSpPr>
      <xdr:spPr>
        <a:xfrm>
          <a:off x="10828020" y="320040"/>
          <a:ext cx="3177540" cy="670560"/>
        </a:xfrm>
        <a:prstGeom prst="wedgeRoundRectCallout">
          <a:avLst>
            <a:gd name="adj1" fmla="val -56316"/>
            <a:gd name="adj2" fmla="val -10708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solidFill>
                <a:srgbClr val="FF0000"/>
              </a:solidFill>
            </a:rPr>
            <a:t>各期間の時間</a:t>
          </a:r>
          <a:endParaRPr kumimoji="1" lang="en-US" altLang="ja-JP" sz="1400">
            <a:solidFill>
              <a:srgbClr val="FF0000"/>
            </a:solidFill>
          </a:endParaRPr>
        </a:p>
        <a:p>
          <a:pPr algn="ctr"/>
          <a:r>
            <a:rPr kumimoji="1" lang="ja-JP" altLang="en-US" sz="1400">
              <a:solidFill>
                <a:srgbClr val="FF0000"/>
              </a:solidFill>
            </a:rPr>
            <a:t>（</a:t>
          </a:r>
          <a:r>
            <a:rPr kumimoji="1" lang="en-US" altLang="ja-JP" sz="1400">
              <a:solidFill>
                <a:srgbClr val="FF0000"/>
              </a:solidFill>
            </a:rPr>
            <a:t>P</a:t>
          </a:r>
          <a:r>
            <a:rPr kumimoji="1" lang="ja-JP" altLang="en-US" sz="1400">
              <a:solidFill>
                <a:srgbClr val="FF0000"/>
              </a:solidFill>
            </a:rPr>
            <a:t>版＝プロト版、</a:t>
          </a:r>
          <a:r>
            <a:rPr kumimoji="1" lang="en-US" altLang="ja-JP" sz="1400">
              <a:solidFill>
                <a:srgbClr val="FF0000"/>
              </a:solidFill>
            </a:rPr>
            <a:t>M</a:t>
          </a:r>
          <a:r>
            <a:rPr kumimoji="1" lang="ja-JP" altLang="en-US" sz="1400">
              <a:solidFill>
                <a:srgbClr val="FF0000"/>
              </a:solidFill>
            </a:rPr>
            <a:t>版＝マスター版）</a:t>
          </a:r>
          <a:endParaRPr kumimoji="1" lang="en-US" altLang="ja-JP" sz="1400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137160</xdr:colOff>
      <xdr:row>5</xdr:row>
      <xdr:rowOff>83820</xdr:rowOff>
    </xdr:from>
    <xdr:to>
      <xdr:col>7</xdr:col>
      <xdr:colOff>975360</xdr:colOff>
      <xdr:row>12</xdr:row>
      <xdr:rowOff>76200</xdr:rowOff>
    </xdr:to>
    <xdr:sp macro="" textlink="">
      <xdr:nvSpPr>
        <xdr:cNvPr id="2" name="角丸四角形吹き出し 1"/>
        <xdr:cNvSpPr/>
      </xdr:nvSpPr>
      <xdr:spPr>
        <a:xfrm>
          <a:off x="8892540" y="1051560"/>
          <a:ext cx="2537460" cy="1165860"/>
        </a:xfrm>
        <a:prstGeom prst="wedgeRoundRectCallout">
          <a:avLst>
            <a:gd name="adj1" fmla="val -63475"/>
            <a:gd name="adj2" fmla="val -43382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金曜日（</a:t>
          </a:r>
          <a:r>
            <a:rPr kumimoji="1" lang="en-US" altLang="ja-JP" sz="1600">
              <a:solidFill>
                <a:sysClr val="windowText" lastClr="000000"/>
              </a:solidFill>
            </a:rPr>
            <a:t>14</a:t>
          </a:r>
          <a:r>
            <a:rPr kumimoji="1" lang="ja-JP" altLang="en-US" sz="1600">
              <a:solidFill>
                <a:sysClr val="windowText" lastClr="000000"/>
              </a:solidFill>
            </a:rPr>
            <a:t>日）の巡回は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600">
              <a:solidFill>
                <a:srgbClr val="FF0000"/>
              </a:solidFill>
            </a:rPr>
            <a:t>希望　</a:t>
          </a:r>
          <a:r>
            <a:rPr kumimoji="1" lang="en-US" altLang="ja-JP" sz="1600">
              <a:solidFill>
                <a:sysClr val="windowText" lastClr="000000"/>
              </a:solidFill>
            </a:rPr>
            <a:t>or</a:t>
          </a:r>
          <a:r>
            <a:rPr kumimoji="1" lang="ja-JP" altLang="en-US" sz="1600">
              <a:solidFill>
                <a:srgbClr val="FF0000"/>
              </a:solidFill>
            </a:rPr>
            <a:t>　通っていない班</a:t>
          </a:r>
          <a:endParaRPr kumimoji="1" lang="en-US" altLang="ja-JP" sz="1600">
            <a:solidFill>
              <a:srgbClr val="FF0000"/>
            </a:solidFill>
          </a:endParaRPr>
        </a:p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のみ巡回を行う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76200</xdr:colOff>
      <xdr:row>28</xdr:row>
      <xdr:rowOff>137160</xdr:rowOff>
    </xdr:from>
    <xdr:to>
      <xdr:col>8</xdr:col>
      <xdr:colOff>914400</xdr:colOff>
      <xdr:row>37</xdr:row>
      <xdr:rowOff>106680</xdr:rowOff>
    </xdr:to>
    <xdr:sp macro="" textlink="">
      <xdr:nvSpPr>
        <xdr:cNvPr id="3" name="角丸四角形吹き出し 2"/>
        <xdr:cNvSpPr/>
      </xdr:nvSpPr>
      <xdr:spPr>
        <a:xfrm>
          <a:off x="10530840" y="4968240"/>
          <a:ext cx="2537460" cy="1478280"/>
        </a:xfrm>
        <a:prstGeom prst="wedgeRoundRectCallout">
          <a:avLst>
            <a:gd name="adj1" fmla="val -68580"/>
            <a:gd name="adj2" fmla="val -40215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発表形式のプレゼン</a:t>
          </a:r>
          <a:endParaRPr kumimoji="1" lang="en-US" altLang="ja-JP" sz="1600">
            <a:solidFill>
              <a:srgbClr val="FF0000"/>
            </a:solidFill>
          </a:endParaRPr>
        </a:p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＆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600">
              <a:solidFill>
                <a:srgbClr val="FF0000"/>
              </a:solidFill>
            </a:rPr>
            <a:t>現在までの状況</a:t>
          </a:r>
          <a:endParaRPr kumimoji="1" lang="en-US" altLang="ja-JP" sz="1600">
            <a:solidFill>
              <a:srgbClr val="FF0000"/>
            </a:solidFill>
          </a:endParaRPr>
        </a:p>
        <a:p>
          <a:pPr algn="ctr"/>
          <a:r>
            <a:rPr kumimoji="1" lang="ja-JP" altLang="en-US" sz="1600">
              <a:solidFill>
                <a:srgbClr val="FF0000"/>
              </a:solidFill>
            </a:rPr>
            <a:t>（プロト版）を見せる</a:t>
          </a:r>
          <a:endParaRPr kumimoji="1" lang="en-US" altLang="ja-JP" sz="16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594360</xdr:colOff>
      <xdr:row>19</xdr:row>
      <xdr:rowOff>121920</xdr:rowOff>
    </xdr:from>
    <xdr:to>
      <xdr:col>7</xdr:col>
      <xdr:colOff>876300</xdr:colOff>
      <xdr:row>24</xdr:row>
      <xdr:rowOff>144780</xdr:rowOff>
    </xdr:to>
    <xdr:sp macro="" textlink="">
      <xdr:nvSpPr>
        <xdr:cNvPr id="4" name="角丸四角形吹き出し 3"/>
        <xdr:cNvSpPr/>
      </xdr:nvSpPr>
      <xdr:spPr>
        <a:xfrm>
          <a:off x="7650480" y="3436620"/>
          <a:ext cx="3680460" cy="861060"/>
        </a:xfrm>
        <a:prstGeom prst="wedgeRoundRectCallout">
          <a:avLst>
            <a:gd name="adj1" fmla="val -63076"/>
            <a:gd name="adj2" fmla="val -30293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実際に前でプレゼンを行い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600">
              <a:solidFill>
                <a:srgbClr val="FF0000"/>
              </a:solidFill>
            </a:rPr>
            <a:t>気に入られた場合</a:t>
          </a:r>
          <a:r>
            <a:rPr kumimoji="1" lang="ja-JP" altLang="en-US" sz="1600">
              <a:solidFill>
                <a:sysClr val="windowText" lastClr="000000"/>
              </a:solidFill>
            </a:rPr>
            <a:t>に配属される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198120</xdr:colOff>
      <xdr:row>0</xdr:row>
      <xdr:rowOff>91440</xdr:rowOff>
    </xdr:from>
    <xdr:to>
      <xdr:col>9</xdr:col>
      <xdr:colOff>251460</xdr:colOff>
      <xdr:row>2</xdr:row>
      <xdr:rowOff>121920</xdr:rowOff>
    </xdr:to>
    <xdr:sp macro="" textlink="">
      <xdr:nvSpPr>
        <xdr:cNvPr id="2" name="角丸四角形吹き出し 1"/>
        <xdr:cNvSpPr/>
      </xdr:nvSpPr>
      <xdr:spPr>
        <a:xfrm>
          <a:off x="8953500" y="91440"/>
          <a:ext cx="4716780" cy="495300"/>
        </a:xfrm>
        <a:prstGeom prst="wedgeRoundRectCallout">
          <a:avLst>
            <a:gd name="adj1" fmla="val 36224"/>
            <a:gd name="adj2" fmla="val -13926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チーム制作は</a:t>
          </a:r>
          <a:r>
            <a:rPr kumimoji="1" lang="en-US" altLang="ja-JP" sz="1600">
              <a:solidFill>
                <a:srgbClr val="FF0000"/>
              </a:solidFill>
            </a:rPr>
            <a:t>【</a:t>
          </a:r>
          <a:r>
            <a:rPr kumimoji="1" lang="ja-JP" altLang="en-US" sz="1600">
              <a:solidFill>
                <a:srgbClr val="FF0000"/>
              </a:solidFill>
            </a:rPr>
            <a:t>火、金曜日</a:t>
          </a:r>
          <a:r>
            <a:rPr kumimoji="1" lang="en-US" altLang="ja-JP" sz="1600">
              <a:solidFill>
                <a:srgbClr val="FF0000"/>
              </a:solidFill>
            </a:rPr>
            <a:t>】</a:t>
          </a:r>
          <a:r>
            <a:rPr kumimoji="1" lang="ja-JP" altLang="en-US" sz="1600">
              <a:solidFill>
                <a:sysClr val="windowText" lastClr="000000"/>
              </a:solidFill>
            </a:rPr>
            <a:t>の週</a:t>
          </a:r>
          <a:r>
            <a:rPr kumimoji="1" lang="en-US" altLang="ja-JP" sz="1600">
              <a:solidFill>
                <a:sysClr val="windowText" lastClr="000000"/>
              </a:solidFill>
            </a:rPr>
            <a:t>2</a:t>
          </a:r>
          <a:r>
            <a:rPr kumimoji="1" lang="ja-JP" altLang="en-US" sz="1600">
              <a:solidFill>
                <a:sysClr val="windowText" lastClr="000000"/>
              </a:solidFill>
            </a:rPr>
            <a:t>日となります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922020</xdr:colOff>
      <xdr:row>41</xdr:row>
      <xdr:rowOff>45720</xdr:rowOff>
    </xdr:from>
    <xdr:to>
      <xdr:col>4</xdr:col>
      <xdr:colOff>60960</xdr:colOff>
      <xdr:row>46</xdr:row>
      <xdr:rowOff>60960</xdr:rowOff>
    </xdr:to>
    <xdr:sp macro="" textlink="">
      <xdr:nvSpPr>
        <xdr:cNvPr id="3" name="角丸四角形吹き出し 2"/>
        <xdr:cNvSpPr/>
      </xdr:nvSpPr>
      <xdr:spPr>
        <a:xfrm>
          <a:off x="2880360" y="7056120"/>
          <a:ext cx="2537460" cy="853440"/>
        </a:xfrm>
        <a:prstGeom prst="wedgeRoundRectCallout">
          <a:avLst>
            <a:gd name="adj1" fmla="val -55967"/>
            <a:gd name="adj2" fmla="val -84720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ゲームの基本的部分が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600">
              <a:solidFill>
                <a:srgbClr val="FF0000"/>
              </a:solidFill>
            </a:rPr>
            <a:t>全て実装済み</a:t>
          </a:r>
          <a:endParaRPr kumimoji="1" lang="en-US" altLang="ja-JP" sz="16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1531620</xdr:colOff>
      <xdr:row>17</xdr:row>
      <xdr:rowOff>30480</xdr:rowOff>
    </xdr:from>
    <xdr:to>
      <xdr:col>4</xdr:col>
      <xdr:colOff>944880</xdr:colOff>
      <xdr:row>20</xdr:row>
      <xdr:rowOff>121920</xdr:rowOff>
    </xdr:to>
    <xdr:sp macro="" textlink="">
      <xdr:nvSpPr>
        <xdr:cNvPr id="4" name="角丸四角形吹き出し 3"/>
        <xdr:cNvSpPr/>
      </xdr:nvSpPr>
      <xdr:spPr>
        <a:xfrm>
          <a:off x="3489960" y="3009900"/>
          <a:ext cx="2811780" cy="594360"/>
        </a:xfrm>
        <a:prstGeom prst="wedgeRoundRectCallout">
          <a:avLst>
            <a:gd name="adj1" fmla="val -62274"/>
            <a:gd name="adj2" fmla="val -51684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４月２９日に</a:t>
          </a:r>
          <a:r>
            <a:rPr kumimoji="1" lang="en-US" altLang="ja-JP" sz="1600">
              <a:solidFill>
                <a:srgbClr val="FF0000"/>
              </a:solidFill>
            </a:rPr>
            <a:t>×</a:t>
          </a:r>
          <a:r>
            <a:rPr kumimoji="1" lang="ja-JP" altLang="en-US" sz="1600">
              <a:solidFill>
                <a:sysClr val="windowText" lastClr="000000"/>
              </a:solidFill>
            </a:rPr>
            <a:t>だった班のみ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1219200</xdr:colOff>
      <xdr:row>28</xdr:row>
      <xdr:rowOff>91440</xdr:rowOff>
    </xdr:from>
    <xdr:to>
      <xdr:col>4</xdr:col>
      <xdr:colOff>358140</xdr:colOff>
      <xdr:row>35</xdr:row>
      <xdr:rowOff>121920</xdr:rowOff>
    </xdr:to>
    <xdr:sp macro="" textlink="">
      <xdr:nvSpPr>
        <xdr:cNvPr id="2" name="角丸四角形吹き出し 1"/>
        <xdr:cNvSpPr/>
      </xdr:nvSpPr>
      <xdr:spPr>
        <a:xfrm>
          <a:off x="3177540" y="4922520"/>
          <a:ext cx="2537460" cy="1203960"/>
        </a:xfrm>
        <a:prstGeom prst="wedgeRoundRectCallout">
          <a:avLst>
            <a:gd name="adj1" fmla="val -62274"/>
            <a:gd name="adj2" fmla="val -51684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ゲームの</a:t>
          </a:r>
          <a:r>
            <a:rPr kumimoji="1" lang="ja-JP" altLang="en-US" sz="1600">
              <a:solidFill>
                <a:srgbClr val="FF0000"/>
              </a:solidFill>
            </a:rPr>
            <a:t>約８～９割完成</a:t>
          </a:r>
          <a:endParaRPr kumimoji="1" lang="en-US" altLang="ja-JP" sz="1600">
            <a:solidFill>
              <a:srgbClr val="FF0000"/>
            </a:solidFill>
          </a:endParaRPr>
        </a:p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リソース等も</a:t>
          </a:r>
          <a:r>
            <a:rPr kumimoji="1" lang="ja-JP" altLang="en-US" sz="1600">
              <a:solidFill>
                <a:srgbClr val="FF0000"/>
              </a:solidFill>
            </a:rPr>
            <a:t>ほぼ完璧</a:t>
          </a:r>
          <a:endParaRPr kumimoji="1" lang="en-US" altLang="ja-JP" sz="1600">
            <a:solidFill>
              <a:srgbClr val="FF0000"/>
            </a:solidFill>
          </a:endParaRPr>
        </a:p>
        <a:p>
          <a:pPr algn="ctr"/>
          <a:r>
            <a:rPr kumimoji="1" lang="en-US" altLang="ja-JP" sz="1600">
              <a:solidFill>
                <a:sysClr val="windowText" lastClr="000000"/>
              </a:solidFill>
            </a:rPr>
            <a:t>PV</a:t>
          </a:r>
          <a:r>
            <a:rPr kumimoji="1" lang="ja-JP" altLang="en-US" sz="1600">
              <a:solidFill>
                <a:sysClr val="windowText" lastClr="000000"/>
              </a:solidFill>
            </a:rPr>
            <a:t>の</a:t>
          </a:r>
          <a:r>
            <a:rPr kumimoji="1" lang="ja-JP" altLang="en-US" sz="1600">
              <a:solidFill>
                <a:srgbClr val="FF0000"/>
              </a:solidFill>
            </a:rPr>
            <a:t>絵コンテチェック</a:t>
          </a:r>
          <a:endParaRPr kumimoji="1" lang="en-US" altLang="ja-JP" sz="16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1287780</xdr:colOff>
      <xdr:row>39</xdr:row>
      <xdr:rowOff>160020</xdr:rowOff>
    </xdr:from>
    <xdr:to>
      <xdr:col>4</xdr:col>
      <xdr:colOff>426720</xdr:colOff>
      <xdr:row>45</xdr:row>
      <xdr:rowOff>7620</xdr:rowOff>
    </xdr:to>
    <xdr:sp macro="" textlink="">
      <xdr:nvSpPr>
        <xdr:cNvPr id="3" name="角丸四角形吹き出し 2"/>
        <xdr:cNvSpPr/>
      </xdr:nvSpPr>
      <xdr:spPr>
        <a:xfrm>
          <a:off x="3246120" y="6835140"/>
          <a:ext cx="2537460" cy="853440"/>
        </a:xfrm>
        <a:prstGeom prst="wedgeRoundRectCallout">
          <a:avLst>
            <a:gd name="adj1" fmla="val -62274"/>
            <a:gd name="adj2" fmla="val -51684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絵コンテを基に</a:t>
          </a:r>
          <a:r>
            <a:rPr kumimoji="1" lang="en-US" altLang="ja-JP" sz="1600">
              <a:solidFill>
                <a:srgbClr val="FF0000"/>
              </a:solidFill>
            </a:rPr>
            <a:t>PV</a:t>
          </a:r>
          <a:r>
            <a:rPr kumimoji="1" lang="ja-JP" altLang="en-US" sz="1600">
              <a:solidFill>
                <a:srgbClr val="FF0000"/>
              </a:solidFill>
            </a:rPr>
            <a:t>を提出</a:t>
          </a:r>
          <a:r>
            <a:rPr kumimoji="1" lang="ja-JP" altLang="en-US" sz="1600">
              <a:solidFill>
                <a:sysClr val="windowText" lastClr="000000"/>
              </a:solidFill>
            </a:rPr>
            <a:t>し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先生に見てもらう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220980</xdr:colOff>
      <xdr:row>6</xdr:row>
      <xdr:rowOff>152400</xdr:rowOff>
    </xdr:from>
    <xdr:to>
      <xdr:col>7</xdr:col>
      <xdr:colOff>1394460</xdr:colOff>
      <xdr:row>10</xdr:row>
      <xdr:rowOff>106680</xdr:rowOff>
    </xdr:to>
    <xdr:sp macro="" textlink="">
      <xdr:nvSpPr>
        <xdr:cNvPr id="4" name="角丸四角形吹き出し 3"/>
        <xdr:cNvSpPr/>
      </xdr:nvSpPr>
      <xdr:spPr>
        <a:xfrm>
          <a:off x="8976360" y="1287780"/>
          <a:ext cx="2872740" cy="624840"/>
        </a:xfrm>
        <a:prstGeom prst="wedgeRoundRectCallout">
          <a:avLst>
            <a:gd name="adj1" fmla="val -59761"/>
            <a:gd name="adj2" fmla="val -47887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あらかじめ作成しておくと◎</a:t>
          </a:r>
          <a:endParaRPr kumimoji="1" lang="en-US" altLang="ja-JP" sz="16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1524000</xdr:colOff>
      <xdr:row>51</xdr:row>
      <xdr:rowOff>45720</xdr:rowOff>
    </xdr:from>
    <xdr:to>
      <xdr:col>4</xdr:col>
      <xdr:colOff>662940</xdr:colOff>
      <xdr:row>54</xdr:row>
      <xdr:rowOff>121920</xdr:rowOff>
    </xdr:to>
    <xdr:sp macro="" textlink="">
      <xdr:nvSpPr>
        <xdr:cNvPr id="5" name="角丸四角形吹き出し 4"/>
        <xdr:cNvSpPr/>
      </xdr:nvSpPr>
      <xdr:spPr>
        <a:xfrm>
          <a:off x="3482340" y="8732520"/>
          <a:ext cx="2537460" cy="579120"/>
        </a:xfrm>
        <a:prstGeom prst="wedgeRoundRectCallout">
          <a:avLst>
            <a:gd name="adj1" fmla="val -62274"/>
            <a:gd name="adj2" fmla="val -51684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ここで書類以外全て提出</a:t>
          </a:r>
          <a:endParaRPr kumimoji="1" lang="en-US" altLang="ja-JP" sz="16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739140</xdr:colOff>
      <xdr:row>51</xdr:row>
      <xdr:rowOff>30480</xdr:rowOff>
    </xdr:from>
    <xdr:to>
      <xdr:col>5</xdr:col>
      <xdr:colOff>236220</xdr:colOff>
      <xdr:row>54</xdr:row>
      <xdr:rowOff>106680</xdr:rowOff>
    </xdr:to>
    <xdr:sp macro="" textlink="">
      <xdr:nvSpPr>
        <xdr:cNvPr id="6" name="角丸四角形吹き出し 5"/>
        <xdr:cNvSpPr/>
      </xdr:nvSpPr>
      <xdr:spPr>
        <a:xfrm>
          <a:off x="6096000" y="8717280"/>
          <a:ext cx="1196340" cy="579120"/>
        </a:xfrm>
        <a:prstGeom prst="wedgeRoundRectCallout">
          <a:avLst>
            <a:gd name="adj1" fmla="val -51445"/>
            <a:gd name="adj2" fmla="val -74053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最終ライン</a:t>
          </a:r>
          <a:endParaRPr kumimoji="1" lang="en-US" altLang="ja-JP" sz="16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417"/>
  <sheetViews>
    <sheetView tabSelected="1" zoomScale="85" zoomScaleNormal="85" workbookViewId="0">
      <pane xSplit="11" ySplit="4" topLeftCell="L30" activePane="bottomRight" state="frozen"/>
      <selection pane="topRight" activeCell="L1" sqref="L1"/>
      <selection pane="bottomLeft" activeCell="A5" sqref="A5"/>
      <selection pane="bottomRight" activeCell="B43" sqref="B43"/>
    </sheetView>
  </sheetViews>
  <sheetFormatPr defaultRowHeight="14.25" x14ac:dyDescent="0.15"/>
  <cols>
    <col min="1" max="1" width="3.875" customWidth="1"/>
    <col min="2" max="2" width="69.125" style="18" customWidth="1"/>
    <col min="3" max="3" width="12.25" style="3" customWidth="1"/>
    <col min="4" max="4" width="4.5" style="3" customWidth="1"/>
    <col min="5" max="5" width="12" style="3" customWidth="1"/>
    <col min="6" max="6" width="9.125" style="1" customWidth="1"/>
    <col min="7" max="8" width="9.125" style="5" customWidth="1"/>
    <col min="9" max="10" width="9.125" style="7" customWidth="1"/>
    <col min="11" max="11" width="9.125" style="2" customWidth="1"/>
    <col min="12" max="38" width="8.75" style="15" customWidth="1"/>
    <col min="39" max="39" width="2.875" customWidth="1"/>
    <col min="40" max="40" width="10.75" customWidth="1"/>
    <col min="50" max="50" width="14.25" customWidth="1"/>
    <col min="51" max="51" width="4.75" customWidth="1"/>
    <col min="52" max="52" width="3.75" customWidth="1"/>
  </cols>
  <sheetData>
    <row r="1" spans="1:38" s="6" customFormat="1" ht="15" customHeight="1" x14ac:dyDescent="0.15">
      <c r="A1" s="97" t="s">
        <v>0</v>
      </c>
      <c r="B1" s="100" t="s">
        <v>1</v>
      </c>
      <c r="C1" s="102" t="s">
        <v>25</v>
      </c>
      <c r="D1" s="102" t="s">
        <v>13</v>
      </c>
      <c r="E1" s="97" t="s">
        <v>2</v>
      </c>
      <c r="F1" s="97" t="s">
        <v>3</v>
      </c>
      <c r="G1" s="94" t="s">
        <v>4</v>
      </c>
      <c r="H1" s="94" t="s">
        <v>5</v>
      </c>
      <c r="I1" s="95" t="s">
        <v>6</v>
      </c>
      <c r="J1" s="95" t="s">
        <v>7</v>
      </c>
      <c r="K1" s="97" t="s">
        <v>8</v>
      </c>
      <c r="L1" s="98" t="s">
        <v>9</v>
      </c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99"/>
    </row>
    <row r="2" spans="1:38" s="6" customFormat="1" ht="14.45" customHeight="1" x14ac:dyDescent="0.15">
      <c r="A2" s="97"/>
      <c r="B2" s="101"/>
      <c r="C2" s="103"/>
      <c r="D2" s="103"/>
      <c r="E2" s="105"/>
      <c r="F2" s="97"/>
      <c r="G2" s="94"/>
      <c r="H2" s="94"/>
      <c r="I2" s="96"/>
      <c r="J2" s="96"/>
      <c r="K2" s="97"/>
      <c r="L2" s="54" t="s">
        <v>15</v>
      </c>
      <c r="M2" s="54" t="s">
        <v>16</v>
      </c>
      <c r="N2" s="54" t="s">
        <v>17</v>
      </c>
      <c r="O2" s="54" t="s">
        <v>18</v>
      </c>
      <c r="P2" s="54" t="s">
        <v>14</v>
      </c>
      <c r="Q2" s="54" t="s">
        <v>19</v>
      </c>
      <c r="R2" s="54" t="s">
        <v>20</v>
      </c>
      <c r="S2" s="54" t="s">
        <v>21</v>
      </c>
      <c r="T2" s="54" t="s">
        <v>22</v>
      </c>
      <c r="U2" s="54" t="s">
        <v>23</v>
      </c>
      <c r="V2" s="55" t="s">
        <v>24</v>
      </c>
      <c r="W2" s="51" t="s">
        <v>32</v>
      </c>
      <c r="X2" s="52" t="s">
        <v>33</v>
      </c>
      <c r="Y2" s="52" t="s">
        <v>34</v>
      </c>
      <c r="Z2" s="52" t="s">
        <v>35</v>
      </c>
      <c r="AA2" s="53" t="s">
        <v>36</v>
      </c>
      <c r="AB2" s="56" t="s">
        <v>37</v>
      </c>
      <c r="AC2" s="49" t="s">
        <v>38</v>
      </c>
      <c r="AD2" s="49" t="s">
        <v>39</v>
      </c>
      <c r="AE2" s="49" t="s">
        <v>40</v>
      </c>
      <c r="AF2" s="49" t="s">
        <v>41</v>
      </c>
      <c r="AG2" s="50" t="s">
        <v>42</v>
      </c>
      <c r="AH2" s="35" t="s">
        <v>43</v>
      </c>
      <c r="AI2" s="17" t="s">
        <v>44</v>
      </c>
      <c r="AJ2" s="16" t="s">
        <v>45</v>
      </c>
      <c r="AK2" s="17" t="s">
        <v>46</v>
      </c>
      <c r="AL2" s="17" t="s">
        <v>48</v>
      </c>
    </row>
    <row r="3" spans="1:38" s="6" customFormat="1" ht="14.45" customHeight="1" x14ac:dyDescent="0.15">
      <c r="A3" s="97"/>
      <c r="B3" s="101"/>
      <c r="C3" s="103"/>
      <c r="D3" s="103"/>
      <c r="E3" s="105"/>
      <c r="F3" s="97"/>
      <c r="G3" s="94"/>
      <c r="H3" s="94"/>
      <c r="I3" s="96"/>
      <c r="J3" s="96"/>
      <c r="K3" s="97"/>
      <c r="L3" s="12">
        <f>INT(($L$4-(COLUMN()-COLUMN($L4))*($L$4/COUNTA($L$2:$AL$2))))</f>
        <v>1</v>
      </c>
      <c r="M3" s="12">
        <f t="shared" ref="M3:AL3" si="0">INT(($L$4-(COLUMN()-COLUMN($L4))*($L$4/COUNTA($L$2:$AL$2))))</f>
        <v>0</v>
      </c>
      <c r="N3" s="12">
        <f t="shared" si="0"/>
        <v>0</v>
      </c>
      <c r="O3" s="12">
        <f t="shared" si="0"/>
        <v>0</v>
      </c>
      <c r="P3" s="12">
        <f t="shared" si="0"/>
        <v>0</v>
      </c>
      <c r="Q3" s="12">
        <f t="shared" si="0"/>
        <v>0</v>
      </c>
      <c r="R3" s="12">
        <f t="shared" si="0"/>
        <v>0</v>
      </c>
      <c r="S3" s="12">
        <f t="shared" si="0"/>
        <v>0</v>
      </c>
      <c r="T3" s="12">
        <f t="shared" si="0"/>
        <v>0</v>
      </c>
      <c r="U3" s="12">
        <f t="shared" si="0"/>
        <v>0</v>
      </c>
      <c r="V3" s="39">
        <f t="shared" si="0"/>
        <v>0</v>
      </c>
      <c r="W3" s="42">
        <f t="shared" si="0"/>
        <v>0</v>
      </c>
      <c r="X3" s="12">
        <f t="shared" si="0"/>
        <v>0</v>
      </c>
      <c r="Y3" s="12">
        <f t="shared" si="0"/>
        <v>0</v>
      </c>
      <c r="Z3" s="12">
        <f t="shared" si="0"/>
        <v>0</v>
      </c>
      <c r="AA3" s="39">
        <f t="shared" si="0"/>
        <v>0</v>
      </c>
      <c r="AB3" s="36">
        <f t="shared" si="0"/>
        <v>0</v>
      </c>
      <c r="AC3" s="12">
        <f t="shared" si="0"/>
        <v>0</v>
      </c>
      <c r="AD3" s="12">
        <f t="shared" si="0"/>
        <v>0</v>
      </c>
      <c r="AE3" s="12">
        <f t="shared" si="0"/>
        <v>0</v>
      </c>
      <c r="AF3" s="12">
        <f t="shared" si="0"/>
        <v>0</v>
      </c>
      <c r="AG3" s="39">
        <f t="shared" si="0"/>
        <v>0</v>
      </c>
      <c r="AH3" s="36">
        <f t="shared" si="0"/>
        <v>0</v>
      </c>
      <c r="AI3" s="12">
        <f t="shared" si="0"/>
        <v>0</v>
      </c>
      <c r="AJ3" s="12">
        <f t="shared" ref="AJ3" si="1">INT(($L$4-(COLUMN()-COLUMN($L4))*($L$4/COUNTA($L$2:$AL$2))))</f>
        <v>0</v>
      </c>
      <c r="AK3" s="12">
        <f t="shared" ref="AK3" si="2">INT(($L$4-(COLUMN()-COLUMN($L4))*($L$4/COUNTA($L$2:$AL$2))))</f>
        <v>0</v>
      </c>
      <c r="AL3" s="12">
        <f t="shared" si="0"/>
        <v>0</v>
      </c>
    </row>
    <row r="4" spans="1:38" s="6" customFormat="1" ht="14.45" customHeight="1" x14ac:dyDescent="0.15">
      <c r="A4" s="97"/>
      <c r="B4" s="101"/>
      <c r="C4" s="104"/>
      <c r="D4" s="104"/>
      <c r="E4" s="106"/>
      <c r="F4" s="97"/>
      <c r="G4" s="94"/>
      <c r="H4" s="94"/>
      <c r="I4" s="96"/>
      <c r="J4" s="96"/>
      <c r="K4" s="97"/>
      <c r="L4" s="13">
        <f>SUM(L5:L410)</f>
        <v>1</v>
      </c>
      <c r="M4" s="13">
        <f>SUM(M5:M410)</f>
        <v>1</v>
      </c>
      <c r="N4" s="13">
        <f>SUM(N5:N410)</f>
        <v>0</v>
      </c>
      <c r="O4" s="13">
        <f>SUM(O5:O410)</f>
        <v>0</v>
      </c>
      <c r="P4" s="13">
        <f>SUM(P5:P410)</f>
        <v>0</v>
      </c>
      <c r="Q4" s="13">
        <f>SUM(Q5:Q410)</f>
        <v>0</v>
      </c>
      <c r="R4" s="13">
        <f>SUM(R5:R410)</f>
        <v>0</v>
      </c>
      <c r="S4" s="13">
        <f>SUM(S5:S410)</f>
        <v>0</v>
      </c>
      <c r="T4" s="13">
        <f>SUM(T5:T410)</f>
        <v>0</v>
      </c>
      <c r="U4" s="13">
        <f>SUM(U5:U410)</f>
        <v>0</v>
      </c>
      <c r="V4" s="40">
        <f>SUM(V5:V410)</f>
        <v>0</v>
      </c>
      <c r="W4" s="43">
        <f>SUM(W5:W410)</f>
        <v>0</v>
      </c>
      <c r="X4" s="13">
        <f>SUM(X5:X410)</f>
        <v>0</v>
      </c>
      <c r="Y4" s="13">
        <f>SUM(Y5:Y410)</f>
        <v>0</v>
      </c>
      <c r="Z4" s="13">
        <f>SUM(Z5:Z410)</f>
        <v>0</v>
      </c>
      <c r="AA4" s="40">
        <f>SUM(AA5:AA410)</f>
        <v>0</v>
      </c>
      <c r="AB4" s="37">
        <f>SUM(AB5:AB410)</f>
        <v>0</v>
      </c>
      <c r="AC4" s="13">
        <f>SUM(AC5:AC410)</f>
        <v>0</v>
      </c>
      <c r="AD4" s="13">
        <f>SUM(AD5:AD410)</f>
        <v>0</v>
      </c>
      <c r="AE4" s="13">
        <f>SUM(AE5:AE410)</f>
        <v>0</v>
      </c>
      <c r="AF4" s="13">
        <f>SUM(AF5:AF410)</f>
        <v>0</v>
      </c>
      <c r="AG4" s="40">
        <f>SUM(AG5:AG410)</f>
        <v>0</v>
      </c>
      <c r="AH4" s="37">
        <f>SUM(AH5:AH410)</f>
        <v>0</v>
      </c>
      <c r="AI4" s="13">
        <f>SUM(AI5:AI410)</f>
        <v>0</v>
      </c>
      <c r="AJ4" s="13">
        <f>SUM(AJ5:AJ410)</f>
        <v>0</v>
      </c>
      <c r="AK4" s="13">
        <f>SUM(AK5:AK410)</f>
        <v>0</v>
      </c>
      <c r="AL4" s="13">
        <f>SUM(AL5:AL410)</f>
        <v>0</v>
      </c>
    </row>
    <row r="5" spans="1:38" x14ac:dyDescent="0.15">
      <c r="A5" s="27">
        <v>1</v>
      </c>
      <c r="B5" s="19" t="s">
        <v>31</v>
      </c>
      <c r="C5" s="28">
        <v>1</v>
      </c>
      <c r="D5" s="24"/>
      <c r="E5" s="25"/>
      <c r="F5" s="9" t="str">
        <f t="shared" ref="F5:F74" si="3">IF(ISBLANK($B5),"",IF(ISBLANK($H5),"未着手",IF($K5=0,"完了","作業中")))</f>
        <v>未着手</v>
      </c>
      <c r="G5" s="4"/>
      <c r="H5" s="4"/>
      <c r="I5" s="11"/>
      <c r="J5" s="11"/>
      <c r="K5" s="9" t="str">
        <f t="shared" ref="K5:K63" ca="1" si="4">IF(ISBLANK(L5)=FALSE,OFFSET(K5,0,COUNTA(L5:AL5)),"")</f>
        <v/>
      </c>
      <c r="L5" s="11"/>
      <c r="M5" s="11"/>
      <c r="N5" s="11"/>
      <c r="O5" s="11"/>
      <c r="P5" s="11"/>
      <c r="Q5" s="11"/>
      <c r="R5" s="11"/>
      <c r="S5" s="11"/>
      <c r="T5" s="11"/>
      <c r="U5" s="11"/>
      <c r="V5" s="41"/>
      <c r="W5" s="44"/>
      <c r="X5" s="11"/>
      <c r="Y5" s="11"/>
      <c r="Z5" s="11"/>
      <c r="AA5" s="41"/>
      <c r="AB5" s="38"/>
      <c r="AC5" s="11"/>
      <c r="AD5" s="11"/>
      <c r="AE5" s="11"/>
      <c r="AF5" s="11"/>
      <c r="AG5" s="41"/>
      <c r="AH5" s="38"/>
      <c r="AI5" s="11"/>
      <c r="AJ5" s="11"/>
      <c r="AK5" s="11"/>
      <c r="AL5" s="14"/>
    </row>
    <row r="6" spans="1:38" x14ac:dyDescent="0.15">
      <c r="A6" s="27">
        <v>2</v>
      </c>
      <c r="B6" s="19" t="s">
        <v>110</v>
      </c>
      <c r="C6" s="28"/>
      <c r="D6" s="24"/>
      <c r="E6" s="25"/>
      <c r="F6" s="9" t="str">
        <f t="shared" si="3"/>
        <v>未着手</v>
      </c>
      <c r="G6" s="4"/>
      <c r="H6" s="4"/>
      <c r="I6" s="11"/>
      <c r="J6" s="11"/>
      <c r="K6" s="9" t="str">
        <f t="shared" ca="1" si="4"/>
        <v/>
      </c>
      <c r="L6" s="11"/>
      <c r="M6" s="11"/>
      <c r="N6" s="11"/>
      <c r="O6" s="11"/>
      <c r="P6" s="11"/>
      <c r="Q6" s="11"/>
      <c r="R6" s="11"/>
      <c r="S6" s="11"/>
      <c r="T6" s="11"/>
      <c r="U6" s="11"/>
      <c r="V6" s="41"/>
      <c r="W6" s="44"/>
      <c r="X6" s="11"/>
      <c r="Y6" s="11"/>
      <c r="Z6" s="11"/>
      <c r="AA6" s="41"/>
      <c r="AB6" s="38"/>
      <c r="AC6" s="11"/>
      <c r="AD6" s="11"/>
      <c r="AE6" s="11"/>
      <c r="AF6" s="11"/>
      <c r="AG6" s="41"/>
      <c r="AH6" s="38"/>
      <c r="AI6" s="11"/>
      <c r="AJ6" s="11"/>
      <c r="AK6" s="11"/>
      <c r="AL6" s="11"/>
    </row>
    <row r="7" spans="1:38" x14ac:dyDescent="0.15">
      <c r="A7" s="27">
        <v>3</v>
      </c>
      <c r="B7" s="19" t="s">
        <v>111</v>
      </c>
      <c r="C7" s="28">
        <v>1</v>
      </c>
      <c r="D7" s="24"/>
      <c r="E7" s="25" t="s">
        <v>104</v>
      </c>
      <c r="F7" s="9" t="str">
        <f t="shared" ca="1" si="3"/>
        <v>完了</v>
      </c>
      <c r="G7" s="4">
        <v>42842</v>
      </c>
      <c r="H7" s="4">
        <v>42842</v>
      </c>
      <c r="I7" s="11">
        <v>1</v>
      </c>
      <c r="J7" s="11">
        <v>1</v>
      </c>
      <c r="K7" s="9">
        <f t="shared" ca="1" si="4"/>
        <v>0</v>
      </c>
      <c r="L7" s="9">
        <v>0</v>
      </c>
      <c r="M7" s="11"/>
      <c r="N7" s="11"/>
      <c r="O7" s="11"/>
      <c r="P7" s="11"/>
      <c r="Q7" s="11"/>
      <c r="R7" s="11"/>
      <c r="S7" s="11"/>
      <c r="T7" s="11"/>
      <c r="U7" s="11"/>
      <c r="V7" s="41"/>
      <c r="W7" s="44"/>
      <c r="X7" s="11"/>
      <c r="Y7" s="11"/>
      <c r="Z7" s="11"/>
      <c r="AA7" s="41"/>
      <c r="AB7" s="38"/>
      <c r="AC7" s="11"/>
      <c r="AD7" s="11"/>
      <c r="AE7" s="11"/>
      <c r="AF7" s="11"/>
      <c r="AG7" s="41"/>
      <c r="AH7" s="38"/>
      <c r="AI7" s="11"/>
      <c r="AJ7" s="11"/>
      <c r="AK7" s="11"/>
      <c r="AL7" s="11"/>
    </row>
    <row r="8" spans="1:38" x14ac:dyDescent="0.15">
      <c r="A8" s="27">
        <v>4</v>
      </c>
      <c r="B8" s="19" t="s">
        <v>112</v>
      </c>
      <c r="C8" s="28">
        <v>1</v>
      </c>
      <c r="D8" s="24"/>
      <c r="E8" s="25" t="s">
        <v>104</v>
      </c>
      <c r="F8" s="9" t="str">
        <f t="shared" ca="1" si="3"/>
        <v>完了</v>
      </c>
      <c r="G8" s="4">
        <v>42842</v>
      </c>
      <c r="H8" s="4">
        <v>42842</v>
      </c>
      <c r="I8" s="11">
        <v>1</v>
      </c>
      <c r="J8" s="11">
        <v>1</v>
      </c>
      <c r="K8" s="9">
        <f t="shared" ca="1" si="4"/>
        <v>0</v>
      </c>
      <c r="L8" s="9">
        <v>0</v>
      </c>
      <c r="M8" s="11"/>
      <c r="N8" s="11"/>
      <c r="O8" s="11"/>
      <c r="P8" s="11"/>
      <c r="Q8" s="11"/>
      <c r="R8" s="11"/>
      <c r="S8" s="11"/>
      <c r="T8" s="11"/>
      <c r="U8" s="11"/>
      <c r="V8" s="41"/>
      <c r="W8" s="44"/>
      <c r="X8" s="11"/>
      <c r="Y8" s="11"/>
      <c r="Z8" s="11"/>
      <c r="AA8" s="41"/>
      <c r="AB8" s="38"/>
      <c r="AC8" s="11"/>
      <c r="AD8" s="11"/>
      <c r="AE8" s="11"/>
      <c r="AF8" s="11"/>
      <c r="AG8" s="41"/>
      <c r="AH8" s="38"/>
      <c r="AI8" s="11"/>
      <c r="AJ8" s="11"/>
      <c r="AK8" s="11"/>
      <c r="AL8" s="11"/>
    </row>
    <row r="9" spans="1:38" x14ac:dyDescent="0.15">
      <c r="A9" s="27">
        <v>5</v>
      </c>
      <c r="B9" s="19" t="s">
        <v>113</v>
      </c>
      <c r="C9" s="28">
        <v>1</v>
      </c>
      <c r="D9" s="24"/>
      <c r="E9" s="25" t="s">
        <v>104</v>
      </c>
      <c r="F9" s="9" t="str">
        <f t="shared" ca="1" si="3"/>
        <v>完了</v>
      </c>
      <c r="G9" s="4">
        <v>42842</v>
      </c>
      <c r="H9" s="4">
        <v>42842</v>
      </c>
      <c r="I9" s="11">
        <v>1</v>
      </c>
      <c r="J9" s="11">
        <v>1</v>
      </c>
      <c r="K9" s="9">
        <f t="shared" ca="1" si="4"/>
        <v>0</v>
      </c>
      <c r="L9" s="9">
        <v>0</v>
      </c>
      <c r="M9" s="11"/>
      <c r="N9" s="11"/>
      <c r="O9" s="11"/>
      <c r="P9" s="11"/>
      <c r="Q9" s="11"/>
      <c r="R9" s="11"/>
      <c r="S9" s="11"/>
      <c r="T9" s="11"/>
      <c r="U9" s="11"/>
      <c r="V9" s="41"/>
      <c r="W9" s="44"/>
      <c r="X9" s="11"/>
      <c r="Y9" s="11"/>
      <c r="Z9" s="11"/>
      <c r="AA9" s="41"/>
      <c r="AB9" s="38"/>
      <c r="AC9" s="11"/>
      <c r="AD9" s="11"/>
      <c r="AE9" s="11"/>
      <c r="AF9" s="11"/>
      <c r="AG9" s="41"/>
      <c r="AH9" s="38"/>
      <c r="AI9" s="11"/>
      <c r="AJ9" s="11"/>
      <c r="AK9" s="11"/>
      <c r="AL9" s="11"/>
    </row>
    <row r="10" spans="1:38" x14ac:dyDescent="0.15">
      <c r="A10" s="27">
        <v>6</v>
      </c>
      <c r="B10" s="19" t="s">
        <v>120</v>
      </c>
      <c r="C10" s="28">
        <v>1</v>
      </c>
      <c r="D10" s="24"/>
      <c r="E10" s="25" t="s">
        <v>104</v>
      </c>
      <c r="F10" s="9" t="str">
        <f t="shared" ca="1" si="3"/>
        <v>完了</v>
      </c>
      <c r="G10" s="4">
        <v>42842</v>
      </c>
      <c r="H10" s="4">
        <v>42842</v>
      </c>
      <c r="I10" s="11">
        <v>1</v>
      </c>
      <c r="J10" s="11">
        <v>1</v>
      </c>
      <c r="K10" s="9">
        <f t="shared" ca="1" si="4"/>
        <v>0</v>
      </c>
      <c r="L10" s="9">
        <v>0</v>
      </c>
      <c r="M10" s="11"/>
      <c r="N10" s="11"/>
      <c r="O10" s="11"/>
      <c r="P10" s="11"/>
      <c r="Q10" s="11"/>
      <c r="R10" s="11"/>
      <c r="S10" s="11"/>
      <c r="T10" s="11"/>
      <c r="U10" s="11"/>
      <c r="V10" s="41"/>
      <c r="W10" s="44"/>
      <c r="X10" s="11"/>
      <c r="Y10" s="11"/>
      <c r="Z10" s="11"/>
      <c r="AA10" s="41"/>
      <c r="AB10" s="38"/>
      <c r="AC10" s="11"/>
      <c r="AD10" s="11"/>
      <c r="AE10" s="11"/>
      <c r="AF10" s="11"/>
      <c r="AG10" s="41"/>
      <c r="AH10" s="38"/>
      <c r="AI10" s="11"/>
      <c r="AJ10" s="11"/>
      <c r="AK10" s="11"/>
      <c r="AL10" s="11"/>
    </row>
    <row r="11" spans="1:38" x14ac:dyDescent="0.15">
      <c r="A11" s="27">
        <v>7</v>
      </c>
      <c r="B11" s="19" t="s">
        <v>114</v>
      </c>
      <c r="C11" s="28">
        <v>1</v>
      </c>
      <c r="D11" s="24"/>
      <c r="E11" s="25" t="s">
        <v>104</v>
      </c>
      <c r="F11" s="9" t="str">
        <f t="shared" ca="1" si="3"/>
        <v>完了</v>
      </c>
      <c r="G11" s="4">
        <v>42843</v>
      </c>
      <c r="H11" s="4">
        <v>42843</v>
      </c>
      <c r="I11" s="11">
        <v>1</v>
      </c>
      <c r="J11" s="11">
        <v>1</v>
      </c>
      <c r="K11" s="9">
        <f t="shared" ca="1" si="4"/>
        <v>0</v>
      </c>
      <c r="L11" s="9">
        <v>0</v>
      </c>
      <c r="M11" s="11"/>
      <c r="N11" s="11"/>
      <c r="O11" s="11"/>
      <c r="P11" s="11"/>
      <c r="Q11" s="11"/>
      <c r="R11" s="11"/>
      <c r="S11" s="11"/>
      <c r="T11" s="11"/>
      <c r="U11" s="11"/>
      <c r="V11" s="41"/>
      <c r="W11" s="44"/>
      <c r="X11" s="11"/>
      <c r="Y11" s="11"/>
      <c r="Z11" s="11"/>
      <c r="AA11" s="41"/>
      <c r="AB11" s="38"/>
      <c r="AC11" s="11"/>
      <c r="AD11" s="11"/>
      <c r="AE11" s="11"/>
      <c r="AF11" s="11"/>
      <c r="AG11" s="41"/>
      <c r="AH11" s="38"/>
      <c r="AI11" s="11"/>
      <c r="AJ11" s="11"/>
      <c r="AK11" s="11"/>
      <c r="AL11" s="11"/>
    </row>
    <row r="12" spans="1:38" x14ac:dyDescent="0.15">
      <c r="A12" s="27">
        <v>8</v>
      </c>
      <c r="B12" s="19" t="s">
        <v>115</v>
      </c>
      <c r="C12" s="28">
        <v>1</v>
      </c>
      <c r="D12" s="24"/>
      <c r="E12" s="25" t="s">
        <v>107</v>
      </c>
      <c r="F12" s="9" t="str">
        <f t="shared" si="3"/>
        <v>未着手</v>
      </c>
      <c r="G12" s="4"/>
      <c r="H12" s="4"/>
      <c r="I12" s="11"/>
      <c r="J12" s="11"/>
      <c r="K12" s="9" t="str">
        <f t="shared" ca="1" si="4"/>
        <v/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41"/>
      <c r="W12" s="44"/>
      <c r="X12" s="11"/>
      <c r="Y12" s="11"/>
      <c r="Z12" s="11"/>
      <c r="AA12" s="41"/>
      <c r="AB12" s="38"/>
      <c r="AC12" s="11"/>
      <c r="AD12" s="11"/>
      <c r="AE12" s="11"/>
      <c r="AF12" s="11"/>
      <c r="AG12" s="41"/>
      <c r="AH12" s="38"/>
      <c r="AI12" s="11"/>
      <c r="AJ12" s="11"/>
      <c r="AK12" s="11"/>
      <c r="AL12" s="11"/>
    </row>
    <row r="13" spans="1:38" x14ac:dyDescent="0.15">
      <c r="A13" s="27">
        <v>9</v>
      </c>
      <c r="B13" s="19" t="s">
        <v>118</v>
      </c>
      <c r="C13" s="28">
        <v>1</v>
      </c>
      <c r="D13" s="24"/>
      <c r="E13" s="25" t="s">
        <v>108</v>
      </c>
      <c r="F13" s="9" t="str">
        <f t="shared" si="3"/>
        <v>未着手</v>
      </c>
      <c r="G13" s="4"/>
      <c r="H13" s="4"/>
      <c r="I13" s="11"/>
      <c r="J13" s="11"/>
      <c r="K13" s="9" t="str">
        <f t="shared" ca="1" si="4"/>
        <v/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41"/>
      <c r="W13" s="44"/>
      <c r="X13" s="11"/>
      <c r="Y13" s="11"/>
      <c r="Z13" s="11"/>
      <c r="AA13" s="41"/>
      <c r="AB13" s="38"/>
      <c r="AC13" s="11"/>
      <c r="AD13" s="11"/>
      <c r="AE13" s="11"/>
      <c r="AF13" s="11"/>
      <c r="AG13" s="41"/>
      <c r="AH13" s="38"/>
      <c r="AI13" s="11"/>
      <c r="AJ13" s="11"/>
      <c r="AK13" s="11"/>
      <c r="AL13" s="11"/>
    </row>
    <row r="14" spans="1:38" x14ac:dyDescent="0.15">
      <c r="A14" s="27">
        <v>10</v>
      </c>
      <c r="B14" s="18" t="s">
        <v>119</v>
      </c>
      <c r="C14" s="28"/>
      <c r="D14" s="24"/>
      <c r="E14" s="25"/>
      <c r="F14" s="9" t="str">
        <f t="shared" si="3"/>
        <v>未着手</v>
      </c>
      <c r="G14" s="4"/>
      <c r="H14" s="4"/>
      <c r="I14" s="11"/>
      <c r="J14" s="11"/>
      <c r="K14" s="9" t="str">
        <f t="shared" ca="1" si="4"/>
        <v/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41"/>
      <c r="W14" s="44"/>
      <c r="X14" s="11"/>
      <c r="Y14" s="11"/>
      <c r="Z14" s="11"/>
      <c r="AA14" s="41"/>
      <c r="AB14" s="38"/>
      <c r="AC14" s="11"/>
      <c r="AD14" s="11"/>
      <c r="AE14" s="11"/>
      <c r="AF14" s="11"/>
      <c r="AG14" s="41"/>
      <c r="AH14" s="38"/>
      <c r="AI14" s="11"/>
      <c r="AJ14" s="11"/>
      <c r="AK14" s="11"/>
      <c r="AL14" s="11"/>
    </row>
    <row r="15" spans="1:38" x14ac:dyDescent="0.15">
      <c r="A15" s="27">
        <v>11</v>
      </c>
      <c r="B15" s="19" t="s">
        <v>117</v>
      </c>
      <c r="C15" s="28">
        <v>1</v>
      </c>
      <c r="D15" s="24"/>
      <c r="E15" s="25" t="s">
        <v>108</v>
      </c>
      <c r="F15" s="9" t="str">
        <f t="shared" si="3"/>
        <v>未着手</v>
      </c>
      <c r="G15" s="4"/>
      <c r="H15" s="4"/>
      <c r="I15" s="11"/>
      <c r="J15" s="11"/>
      <c r="K15" s="9" t="str">
        <f t="shared" ca="1" si="4"/>
        <v/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41"/>
      <c r="W15" s="44"/>
      <c r="X15" s="11"/>
      <c r="Y15" s="11"/>
      <c r="Z15" s="11"/>
      <c r="AA15" s="41"/>
      <c r="AB15" s="38"/>
      <c r="AC15" s="11"/>
      <c r="AD15" s="11"/>
      <c r="AE15" s="11"/>
      <c r="AF15" s="11"/>
      <c r="AG15" s="41"/>
      <c r="AH15" s="38"/>
      <c r="AI15" s="11"/>
      <c r="AJ15" s="11"/>
      <c r="AK15" s="11"/>
      <c r="AL15" s="11"/>
    </row>
    <row r="16" spans="1:38" x14ac:dyDescent="0.15">
      <c r="A16" s="27">
        <v>12</v>
      </c>
      <c r="B16" s="19" t="s">
        <v>151</v>
      </c>
      <c r="C16" s="28">
        <v>1</v>
      </c>
      <c r="D16" s="24"/>
      <c r="E16" s="25" t="s">
        <v>104</v>
      </c>
      <c r="F16" s="9" t="str">
        <f t="shared" ca="1" si="3"/>
        <v>作業中</v>
      </c>
      <c r="G16" s="4">
        <v>42843</v>
      </c>
      <c r="H16" s="4">
        <v>42843</v>
      </c>
      <c r="I16" s="11">
        <v>1</v>
      </c>
      <c r="J16" s="11">
        <v>1</v>
      </c>
      <c r="K16" s="9" t="str">
        <f t="shared" ca="1" si="4"/>
        <v/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41"/>
      <c r="W16" s="44"/>
      <c r="X16" s="11"/>
      <c r="Y16" s="11"/>
      <c r="Z16" s="11"/>
      <c r="AA16" s="41"/>
      <c r="AB16" s="38"/>
      <c r="AC16" s="11"/>
      <c r="AD16" s="11"/>
      <c r="AE16" s="11"/>
      <c r="AF16" s="11"/>
      <c r="AG16" s="41"/>
      <c r="AH16" s="38"/>
      <c r="AI16" s="11"/>
      <c r="AJ16" s="11"/>
      <c r="AK16" s="11"/>
      <c r="AL16" s="11"/>
    </row>
    <row r="17" spans="1:38" x14ac:dyDescent="0.15">
      <c r="A17" s="27">
        <v>13</v>
      </c>
      <c r="B17" s="19" t="s">
        <v>116</v>
      </c>
      <c r="C17" s="28">
        <v>1</v>
      </c>
      <c r="D17" s="24"/>
      <c r="E17" s="25" t="s">
        <v>104</v>
      </c>
      <c r="F17" s="9" t="str">
        <f t="shared" ca="1" si="3"/>
        <v>作業中</v>
      </c>
      <c r="G17" s="4">
        <v>42843</v>
      </c>
      <c r="H17" s="4">
        <v>42843</v>
      </c>
      <c r="I17" s="11">
        <v>1</v>
      </c>
      <c r="J17" s="11">
        <v>1</v>
      </c>
      <c r="K17" s="9" t="str">
        <f t="shared" ca="1" si="4"/>
        <v/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41"/>
      <c r="W17" s="44"/>
      <c r="X17" s="11"/>
      <c r="Y17" s="11"/>
      <c r="Z17" s="11"/>
      <c r="AA17" s="41"/>
      <c r="AB17" s="38"/>
      <c r="AC17" s="11"/>
      <c r="AD17" s="11"/>
      <c r="AE17" s="11"/>
      <c r="AF17" s="11"/>
      <c r="AG17" s="41"/>
      <c r="AH17" s="38"/>
      <c r="AI17" s="11"/>
      <c r="AJ17" s="11"/>
      <c r="AK17" s="11"/>
      <c r="AL17" s="11"/>
    </row>
    <row r="18" spans="1:38" x14ac:dyDescent="0.15">
      <c r="A18" s="27">
        <v>14</v>
      </c>
      <c r="B18" s="19" t="s">
        <v>125</v>
      </c>
      <c r="C18" s="28">
        <v>1</v>
      </c>
      <c r="D18" s="24"/>
      <c r="E18" s="25" t="s">
        <v>104</v>
      </c>
      <c r="F18" s="9" t="str">
        <f t="shared" ca="1" si="3"/>
        <v>作業中</v>
      </c>
      <c r="G18" s="4">
        <v>42843</v>
      </c>
      <c r="H18" s="4">
        <v>42843</v>
      </c>
      <c r="I18" s="11">
        <v>2</v>
      </c>
      <c r="J18" s="11">
        <v>2</v>
      </c>
      <c r="K18" s="9" t="str">
        <f t="shared" ca="1" si="4"/>
        <v/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41"/>
      <c r="W18" s="44"/>
      <c r="X18" s="11"/>
      <c r="Y18" s="11"/>
      <c r="Z18" s="11"/>
      <c r="AA18" s="41"/>
      <c r="AB18" s="38"/>
      <c r="AC18" s="11"/>
      <c r="AD18" s="11"/>
      <c r="AE18" s="11"/>
      <c r="AF18" s="11"/>
      <c r="AG18" s="41"/>
      <c r="AH18" s="38"/>
      <c r="AI18" s="11"/>
      <c r="AJ18" s="11"/>
      <c r="AK18" s="11"/>
      <c r="AL18" s="11"/>
    </row>
    <row r="19" spans="1:38" x14ac:dyDescent="0.15">
      <c r="A19" s="27">
        <v>15</v>
      </c>
      <c r="B19" s="19" t="s">
        <v>123</v>
      </c>
      <c r="C19" s="28">
        <v>0</v>
      </c>
      <c r="D19" s="24"/>
      <c r="E19" s="25" t="s">
        <v>104</v>
      </c>
      <c r="F19" s="9" t="str">
        <f t="shared" si="3"/>
        <v>未着手</v>
      </c>
      <c r="G19" s="4">
        <v>42844</v>
      </c>
      <c r="H19" s="4"/>
      <c r="I19" s="11">
        <v>2</v>
      </c>
      <c r="J19" s="11"/>
      <c r="K19" s="9" t="str">
        <f t="shared" ca="1" si="4"/>
        <v/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41"/>
      <c r="W19" s="44"/>
      <c r="X19" s="11"/>
      <c r="Y19" s="11"/>
      <c r="Z19" s="11"/>
      <c r="AA19" s="41"/>
      <c r="AB19" s="38"/>
      <c r="AC19" s="11"/>
      <c r="AD19" s="11"/>
      <c r="AE19" s="11"/>
      <c r="AF19" s="11"/>
      <c r="AG19" s="41"/>
      <c r="AH19" s="38"/>
      <c r="AI19" s="11"/>
      <c r="AJ19" s="11"/>
      <c r="AK19" s="11"/>
      <c r="AL19" s="11"/>
    </row>
    <row r="20" spans="1:38" x14ac:dyDescent="0.15">
      <c r="A20" s="27">
        <v>16</v>
      </c>
      <c r="B20" s="19" t="s">
        <v>124</v>
      </c>
      <c r="C20" s="28">
        <v>0</v>
      </c>
      <c r="D20" s="24"/>
      <c r="E20" s="25" t="s">
        <v>104</v>
      </c>
      <c r="F20" s="9" t="str">
        <f t="shared" si="3"/>
        <v>未着手</v>
      </c>
      <c r="G20" s="4">
        <v>42844</v>
      </c>
      <c r="H20" s="4"/>
      <c r="I20" s="11">
        <v>2</v>
      </c>
      <c r="J20" s="11"/>
      <c r="K20" s="9" t="str">
        <f t="shared" ca="1" si="4"/>
        <v/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41"/>
      <c r="W20" s="44"/>
      <c r="X20" s="11"/>
      <c r="Y20" s="11"/>
      <c r="Z20" s="11"/>
      <c r="AA20" s="41"/>
      <c r="AB20" s="38"/>
      <c r="AC20" s="11"/>
      <c r="AD20" s="11"/>
      <c r="AE20" s="11"/>
      <c r="AF20" s="11"/>
      <c r="AG20" s="41"/>
      <c r="AH20" s="38"/>
      <c r="AI20" s="11"/>
      <c r="AJ20" s="11"/>
      <c r="AK20" s="11"/>
      <c r="AL20" s="11"/>
    </row>
    <row r="21" spans="1:38" x14ac:dyDescent="0.15">
      <c r="A21" s="27">
        <v>17</v>
      </c>
      <c r="B21" s="19" t="s">
        <v>142</v>
      </c>
      <c r="C21" s="28">
        <v>0</v>
      </c>
      <c r="D21" s="24"/>
      <c r="E21" s="25" t="s">
        <v>104</v>
      </c>
      <c r="F21" s="9" t="str">
        <f t="shared" si="3"/>
        <v>未着手</v>
      </c>
      <c r="G21" s="4">
        <v>42844</v>
      </c>
      <c r="H21" s="4"/>
      <c r="I21" s="11">
        <v>1</v>
      </c>
      <c r="J21" s="11"/>
      <c r="K21" s="9" t="str">
        <f t="shared" ca="1" si="4"/>
        <v/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41"/>
      <c r="W21" s="44"/>
      <c r="X21" s="11"/>
      <c r="Y21" s="11"/>
      <c r="Z21" s="11"/>
      <c r="AA21" s="41"/>
      <c r="AB21" s="38"/>
      <c r="AC21" s="11"/>
      <c r="AD21" s="11"/>
      <c r="AE21" s="11"/>
      <c r="AF21" s="11"/>
      <c r="AG21" s="41"/>
      <c r="AH21" s="38"/>
      <c r="AI21" s="11"/>
      <c r="AJ21" s="11"/>
      <c r="AK21" s="11"/>
      <c r="AL21" s="11"/>
    </row>
    <row r="22" spans="1:38" x14ac:dyDescent="0.15">
      <c r="A22" s="27">
        <v>18</v>
      </c>
      <c r="B22" s="19" t="s">
        <v>129</v>
      </c>
      <c r="C22" s="28">
        <v>0.5</v>
      </c>
      <c r="D22" s="24"/>
      <c r="E22" s="25" t="s">
        <v>104</v>
      </c>
      <c r="F22" s="9" t="str">
        <f t="shared" ca="1" si="3"/>
        <v>作業中</v>
      </c>
      <c r="G22" s="4">
        <v>42844</v>
      </c>
      <c r="H22" s="4">
        <v>42843</v>
      </c>
      <c r="I22" s="11">
        <v>2</v>
      </c>
      <c r="J22" s="11">
        <v>1</v>
      </c>
      <c r="K22" s="9" t="str">
        <f t="shared" ca="1" si="4"/>
        <v/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41"/>
      <c r="W22" s="44"/>
      <c r="X22" s="11"/>
      <c r="Y22" s="11"/>
      <c r="Z22" s="11"/>
      <c r="AA22" s="41"/>
      <c r="AB22" s="38"/>
      <c r="AC22" s="11"/>
      <c r="AD22" s="11"/>
      <c r="AE22" s="11"/>
      <c r="AF22" s="11"/>
      <c r="AG22" s="41"/>
      <c r="AH22" s="38"/>
      <c r="AI22" s="11"/>
      <c r="AJ22" s="11"/>
      <c r="AK22" s="11"/>
      <c r="AL22" s="11"/>
    </row>
    <row r="23" spans="1:38" x14ac:dyDescent="0.15">
      <c r="A23" s="27">
        <v>19</v>
      </c>
      <c r="B23" s="19" t="s">
        <v>126</v>
      </c>
      <c r="C23" s="28">
        <v>0</v>
      </c>
      <c r="D23" s="24" t="s">
        <v>127</v>
      </c>
      <c r="E23" s="25" t="s">
        <v>104</v>
      </c>
      <c r="F23" s="9" t="str">
        <f t="shared" si="3"/>
        <v>未着手</v>
      </c>
      <c r="G23" s="4"/>
      <c r="H23" s="4"/>
      <c r="I23" s="11"/>
      <c r="J23" s="11"/>
      <c r="K23" s="9" t="str">
        <f t="shared" ca="1" si="4"/>
        <v/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41"/>
      <c r="W23" s="44"/>
      <c r="X23" s="11"/>
      <c r="Y23" s="11"/>
      <c r="Z23" s="11"/>
      <c r="AA23" s="41"/>
      <c r="AB23" s="38"/>
      <c r="AC23" s="11"/>
      <c r="AD23" s="11"/>
      <c r="AE23" s="11"/>
      <c r="AF23" s="11"/>
      <c r="AG23" s="41"/>
      <c r="AH23" s="38"/>
      <c r="AI23" s="11"/>
      <c r="AJ23" s="11"/>
      <c r="AK23" s="11"/>
      <c r="AL23" s="11"/>
    </row>
    <row r="24" spans="1:38" x14ac:dyDescent="0.15">
      <c r="A24" s="27">
        <v>20</v>
      </c>
      <c r="B24" s="19" t="s">
        <v>134</v>
      </c>
      <c r="C24" s="28"/>
      <c r="D24" s="24"/>
      <c r="E24" s="25" t="s">
        <v>104</v>
      </c>
      <c r="F24" s="9" t="str">
        <f t="shared" si="3"/>
        <v>未着手</v>
      </c>
      <c r="G24" s="4"/>
      <c r="H24" s="4"/>
      <c r="I24" s="11"/>
      <c r="J24" s="11"/>
      <c r="K24" s="9" t="str">
        <f t="shared" ca="1" si="4"/>
        <v/>
      </c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41"/>
      <c r="W24" s="44"/>
      <c r="X24" s="11"/>
      <c r="Y24" s="11"/>
      <c r="Z24" s="11"/>
      <c r="AA24" s="41"/>
      <c r="AB24" s="38"/>
      <c r="AC24" s="11"/>
      <c r="AD24" s="11"/>
      <c r="AE24" s="11"/>
      <c r="AF24" s="11"/>
      <c r="AG24" s="41"/>
      <c r="AH24" s="38"/>
      <c r="AI24" s="11"/>
      <c r="AJ24" s="11"/>
      <c r="AK24" s="11"/>
      <c r="AL24" s="11"/>
    </row>
    <row r="25" spans="1:38" x14ac:dyDescent="0.15">
      <c r="A25" s="27">
        <v>21</v>
      </c>
      <c r="B25" s="19" t="s">
        <v>131</v>
      </c>
      <c r="C25" s="28"/>
      <c r="D25" s="24"/>
      <c r="E25" s="25" t="s">
        <v>104</v>
      </c>
      <c r="F25" s="9" t="str">
        <f t="shared" si="3"/>
        <v>未着手</v>
      </c>
      <c r="G25" s="4"/>
      <c r="H25" s="4"/>
      <c r="I25" s="11"/>
      <c r="J25" s="11"/>
      <c r="K25" s="9" t="str">
        <f t="shared" ca="1" si="4"/>
        <v/>
      </c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41"/>
      <c r="W25" s="44"/>
      <c r="X25" s="11"/>
      <c r="Y25" s="11"/>
      <c r="Z25" s="11"/>
      <c r="AA25" s="41"/>
      <c r="AB25" s="38"/>
      <c r="AC25" s="11"/>
      <c r="AD25" s="11"/>
      <c r="AE25" s="11"/>
      <c r="AF25" s="11"/>
      <c r="AG25" s="41"/>
      <c r="AH25" s="38"/>
      <c r="AI25" s="11"/>
      <c r="AJ25" s="11"/>
      <c r="AK25" s="11"/>
      <c r="AL25" s="11"/>
    </row>
    <row r="26" spans="1:38" x14ac:dyDescent="0.15">
      <c r="A26" s="27">
        <v>22</v>
      </c>
      <c r="B26" s="93" t="s">
        <v>130</v>
      </c>
      <c r="C26" s="28"/>
      <c r="D26" s="24"/>
      <c r="E26" s="25" t="s">
        <v>104</v>
      </c>
      <c r="F26" s="9" t="str">
        <f t="shared" si="3"/>
        <v>未着手</v>
      </c>
      <c r="G26" s="4"/>
      <c r="H26" s="4"/>
      <c r="I26" s="11"/>
      <c r="J26" s="11"/>
      <c r="K26" s="9" t="str">
        <f t="shared" ca="1" si="4"/>
        <v/>
      </c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41"/>
      <c r="W26" s="44"/>
      <c r="X26" s="11"/>
      <c r="Y26" s="11"/>
      <c r="Z26" s="11"/>
      <c r="AA26" s="41"/>
      <c r="AB26" s="38"/>
      <c r="AC26" s="11"/>
      <c r="AD26" s="11"/>
      <c r="AE26" s="11"/>
      <c r="AF26" s="11"/>
      <c r="AG26" s="41"/>
      <c r="AH26" s="38"/>
      <c r="AI26" s="11"/>
      <c r="AJ26" s="11"/>
      <c r="AK26" s="11"/>
      <c r="AL26" s="11"/>
    </row>
    <row r="27" spans="1:38" x14ac:dyDescent="0.15">
      <c r="A27" s="27">
        <v>23</v>
      </c>
      <c r="B27" s="19" t="s">
        <v>140</v>
      </c>
      <c r="C27" s="28"/>
      <c r="D27" s="24"/>
      <c r="E27" s="25" t="s">
        <v>104</v>
      </c>
      <c r="F27" s="9" t="str">
        <f t="shared" si="3"/>
        <v>未着手</v>
      </c>
      <c r="G27" s="4"/>
      <c r="H27" s="4"/>
      <c r="I27" s="11"/>
      <c r="J27" s="11"/>
      <c r="K27" s="9" t="str">
        <f t="shared" ca="1" si="4"/>
        <v/>
      </c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41"/>
      <c r="W27" s="44"/>
      <c r="X27" s="11"/>
      <c r="Y27" s="11"/>
      <c r="Z27" s="11"/>
      <c r="AA27" s="41"/>
      <c r="AB27" s="38"/>
      <c r="AC27" s="11"/>
      <c r="AD27" s="11"/>
      <c r="AE27" s="11"/>
      <c r="AF27" s="11"/>
      <c r="AG27" s="41"/>
      <c r="AH27" s="38"/>
      <c r="AI27" s="11"/>
      <c r="AJ27" s="11"/>
      <c r="AK27" s="11"/>
      <c r="AL27" s="11"/>
    </row>
    <row r="28" spans="1:38" x14ac:dyDescent="0.15">
      <c r="A28" s="27">
        <v>24</v>
      </c>
      <c r="B28" s="19" t="s">
        <v>128</v>
      </c>
      <c r="C28" s="28"/>
      <c r="D28" s="24"/>
      <c r="E28" s="25" t="s">
        <v>104</v>
      </c>
      <c r="F28" s="9" t="str">
        <f t="shared" si="3"/>
        <v>未着手</v>
      </c>
      <c r="G28" s="4"/>
      <c r="H28" s="4"/>
      <c r="I28" s="11"/>
      <c r="J28" s="11"/>
      <c r="K28" s="9" t="str">
        <f t="shared" ca="1" si="4"/>
        <v/>
      </c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41"/>
      <c r="W28" s="44"/>
      <c r="X28" s="11"/>
      <c r="Y28" s="11"/>
      <c r="Z28" s="11"/>
      <c r="AA28" s="41"/>
      <c r="AB28" s="38"/>
      <c r="AC28" s="11"/>
      <c r="AD28" s="11"/>
      <c r="AE28" s="11"/>
      <c r="AF28" s="11"/>
      <c r="AG28" s="41"/>
      <c r="AH28" s="38"/>
      <c r="AI28" s="11"/>
      <c r="AJ28" s="11"/>
      <c r="AK28" s="11"/>
      <c r="AL28" s="11"/>
    </row>
    <row r="29" spans="1:38" x14ac:dyDescent="0.15">
      <c r="A29" s="27">
        <v>25</v>
      </c>
      <c r="B29" s="19" t="s">
        <v>132</v>
      </c>
      <c r="C29" s="28">
        <v>0</v>
      </c>
      <c r="D29" s="24" t="s">
        <v>133</v>
      </c>
      <c r="E29" s="25" t="s">
        <v>104</v>
      </c>
      <c r="F29" s="9" t="str">
        <f t="shared" si="3"/>
        <v>未着手</v>
      </c>
      <c r="G29" s="4">
        <v>42845</v>
      </c>
      <c r="H29" s="4"/>
      <c r="I29" s="11"/>
      <c r="J29" s="11"/>
      <c r="K29" s="9" t="str">
        <f t="shared" ca="1" si="4"/>
        <v/>
      </c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41"/>
      <c r="W29" s="44"/>
      <c r="X29" s="11"/>
      <c r="Y29" s="11"/>
      <c r="Z29" s="11"/>
      <c r="AA29" s="41"/>
      <c r="AB29" s="38"/>
      <c r="AC29" s="11"/>
      <c r="AD29" s="11"/>
      <c r="AE29" s="11"/>
      <c r="AF29" s="11"/>
      <c r="AG29" s="41"/>
      <c r="AH29" s="38"/>
      <c r="AI29" s="11"/>
      <c r="AJ29" s="11"/>
      <c r="AK29" s="11"/>
      <c r="AL29" s="11"/>
    </row>
    <row r="30" spans="1:38" x14ac:dyDescent="0.15">
      <c r="A30" s="27">
        <v>26</v>
      </c>
      <c r="B30" s="19" t="s">
        <v>167</v>
      </c>
      <c r="C30" s="28"/>
      <c r="D30" s="24"/>
      <c r="E30" s="25" t="s">
        <v>104</v>
      </c>
      <c r="F30" s="9" t="str">
        <f t="shared" si="3"/>
        <v>未着手</v>
      </c>
      <c r="G30" s="4">
        <v>42845</v>
      </c>
      <c r="H30" s="4"/>
      <c r="I30" s="11"/>
      <c r="J30" s="11"/>
      <c r="K30" s="9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41"/>
      <c r="W30" s="44"/>
      <c r="X30" s="11"/>
      <c r="Y30" s="11"/>
      <c r="Z30" s="11"/>
      <c r="AA30" s="41"/>
      <c r="AB30" s="38"/>
      <c r="AC30" s="11"/>
      <c r="AD30" s="11"/>
      <c r="AE30" s="11"/>
      <c r="AF30" s="11"/>
      <c r="AG30" s="41"/>
      <c r="AH30" s="38"/>
      <c r="AI30" s="11"/>
      <c r="AJ30" s="11"/>
      <c r="AK30" s="11"/>
      <c r="AL30" s="11"/>
    </row>
    <row r="31" spans="1:38" x14ac:dyDescent="0.15">
      <c r="A31" s="27">
        <v>27</v>
      </c>
      <c r="B31" s="19" t="s">
        <v>141</v>
      </c>
      <c r="C31" s="28"/>
      <c r="D31" s="24"/>
      <c r="E31" s="25" t="s">
        <v>104</v>
      </c>
      <c r="F31" s="9" t="str">
        <f>IF(ISBLANK($B31),"",IF(ISBLANK($H31),"未着手",IF($K31=0,"完了","作業中")))</f>
        <v>未着手</v>
      </c>
      <c r="G31" s="4"/>
      <c r="H31" s="4"/>
      <c r="I31" s="11"/>
      <c r="J31" s="11"/>
      <c r="K31" s="9" t="str">
        <f t="shared" ref="K31" ca="1" si="5">IF(ISBLANK(L31)=FALSE,OFFSET(K31,0,COUNTA(L31:AL31)),"")</f>
        <v/>
      </c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41"/>
      <c r="W31" s="44"/>
      <c r="X31" s="11"/>
      <c r="Y31" s="11"/>
      <c r="Z31" s="11"/>
      <c r="AA31" s="41"/>
      <c r="AB31" s="38"/>
      <c r="AC31" s="11"/>
      <c r="AD31" s="11"/>
      <c r="AE31" s="11"/>
      <c r="AF31" s="11"/>
      <c r="AG31" s="41"/>
      <c r="AH31" s="38"/>
      <c r="AI31" s="11"/>
      <c r="AJ31" s="11"/>
      <c r="AK31" s="11"/>
      <c r="AL31" s="11"/>
    </row>
    <row r="32" spans="1:38" x14ac:dyDescent="0.15">
      <c r="A32" s="27">
        <v>28</v>
      </c>
      <c r="B32" s="19" t="s">
        <v>168</v>
      </c>
      <c r="C32" s="28"/>
      <c r="D32" s="24"/>
      <c r="E32" s="25" t="s">
        <v>104</v>
      </c>
      <c r="F32" s="9" t="str">
        <f>IF(ISBLANK($B32),"",IF(ISBLANK($H32),"未着手",IF($K32=0,"完了","作業中")))</f>
        <v>未着手</v>
      </c>
      <c r="G32" s="4"/>
      <c r="H32" s="4"/>
      <c r="I32" s="11"/>
      <c r="J32" s="11"/>
      <c r="K32" s="9" t="str">
        <f t="shared" ca="1" si="4"/>
        <v/>
      </c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41"/>
      <c r="W32" s="44"/>
      <c r="X32" s="11"/>
      <c r="Y32" s="11"/>
      <c r="Z32" s="11"/>
      <c r="AA32" s="41"/>
      <c r="AB32" s="38"/>
      <c r="AC32" s="11"/>
      <c r="AD32" s="11"/>
      <c r="AE32" s="11"/>
      <c r="AF32" s="11"/>
      <c r="AG32" s="41"/>
      <c r="AH32" s="38"/>
      <c r="AI32" s="11"/>
      <c r="AJ32" s="11"/>
      <c r="AK32" s="11"/>
      <c r="AL32" s="11"/>
    </row>
    <row r="33" spans="1:38" x14ac:dyDescent="0.15">
      <c r="A33" s="27">
        <v>29</v>
      </c>
      <c r="B33" s="19" t="s">
        <v>169</v>
      </c>
      <c r="C33" s="28"/>
      <c r="D33" s="24"/>
      <c r="E33" s="25" t="s">
        <v>108</v>
      </c>
      <c r="F33" s="9"/>
      <c r="G33" s="4"/>
      <c r="H33" s="4"/>
      <c r="I33" s="11"/>
      <c r="J33" s="11"/>
      <c r="K33" s="9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41"/>
      <c r="W33" s="44"/>
      <c r="X33" s="11"/>
      <c r="Y33" s="11"/>
      <c r="Z33" s="11"/>
      <c r="AA33" s="41"/>
      <c r="AB33" s="38"/>
      <c r="AC33" s="11"/>
      <c r="AD33" s="11"/>
      <c r="AE33" s="11"/>
      <c r="AF33" s="11"/>
      <c r="AG33" s="41"/>
      <c r="AH33" s="38"/>
      <c r="AI33" s="11"/>
      <c r="AJ33" s="11"/>
      <c r="AK33" s="11"/>
      <c r="AL33" s="11"/>
    </row>
    <row r="34" spans="1:38" x14ac:dyDescent="0.15">
      <c r="A34" s="27">
        <v>30</v>
      </c>
      <c r="B34" s="19" t="s">
        <v>170</v>
      </c>
      <c r="C34" s="28"/>
      <c r="D34" s="24"/>
      <c r="E34" s="25"/>
      <c r="F34" s="9"/>
      <c r="G34" s="4"/>
      <c r="H34" s="4"/>
      <c r="I34" s="11"/>
      <c r="J34" s="11"/>
      <c r="K34" s="9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41"/>
      <c r="W34" s="44"/>
      <c r="X34" s="11"/>
      <c r="Y34" s="11"/>
      <c r="Z34" s="11"/>
      <c r="AA34" s="41"/>
      <c r="AB34" s="38"/>
      <c r="AC34" s="11"/>
      <c r="AD34" s="11"/>
      <c r="AE34" s="11"/>
      <c r="AF34" s="11"/>
      <c r="AG34" s="41"/>
      <c r="AH34" s="38"/>
      <c r="AI34" s="11"/>
      <c r="AJ34" s="11"/>
      <c r="AK34" s="11"/>
      <c r="AL34" s="11"/>
    </row>
    <row r="35" spans="1:38" x14ac:dyDescent="0.15">
      <c r="A35" s="27">
        <v>31</v>
      </c>
      <c r="B35" s="19" t="s">
        <v>171</v>
      </c>
      <c r="C35" s="28"/>
      <c r="D35" s="24"/>
      <c r="E35" s="25"/>
      <c r="F35" s="9"/>
      <c r="G35" s="4"/>
      <c r="H35" s="4"/>
      <c r="I35" s="11"/>
      <c r="J35" s="11"/>
      <c r="K35" s="9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41"/>
      <c r="W35" s="44"/>
      <c r="X35" s="11"/>
      <c r="Y35" s="11"/>
      <c r="Z35" s="11"/>
      <c r="AA35" s="41"/>
      <c r="AB35" s="38"/>
      <c r="AC35" s="11"/>
      <c r="AD35" s="11"/>
      <c r="AE35" s="11"/>
      <c r="AF35" s="11"/>
      <c r="AG35" s="41"/>
      <c r="AH35" s="38"/>
      <c r="AI35" s="11"/>
      <c r="AJ35" s="11"/>
      <c r="AK35" s="11"/>
      <c r="AL35" s="11"/>
    </row>
    <row r="36" spans="1:38" x14ac:dyDescent="0.15">
      <c r="A36" s="27">
        <v>32</v>
      </c>
      <c r="B36" s="19" t="s">
        <v>145</v>
      </c>
      <c r="C36" s="28"/>
      <c r="D36" s="24"/>
      <c r="E36" s="25" t="s">
        <v>104</v>
      </c>
      <c r="F36" s="9" t="str">
        <f>IF(ISBLANK($B36),"",IF(ISBLANK($H36),"未着手",IF($K36=0,"完了","作業中")))</f>
        <v>未着手</v>
      </c>
      <c r="G36" s="4"/>
      <c r="H36" s="4"/>
      <c r="I36" s="11"/>
      <c r="J36" s="11"/>
      <c r="K36" s="9" t="str">
        <f t="shared" ca="1" si="4"/>
        <v/>
      </c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41"/>
      <c r="W36" s="44"/>
      <c r="X36" s="11"/>
      <c r="Y36" s="11"/>
      <c r="Z36" s="11"/>
      <c r="AA36" s="41"/>
      <c r="AB36" s="38"/>
      <c r="AC36" s="11"/>
      <c r="AD36" s="11"/>
      <c r="AE36" s="11"/>
      <c r="AF36" s="11"/>
      <c r="AG36" s="41"/>
      <c r="AH36" s="38"/>
      <c r="AI36" s="11"/>
      <c r="AJ36" s="11"/>
      <c r="AK36" s="11"/>
      <c r="AL36" s="11"/>
    </row>
    <row r="37" spans="1:38" x14ac:dyDescent="0.15">
      <c r="A37" s="27">
        <v>33</v>
      </c>
      <c r="B37" s="19" t="s">
        <v>121</v>
      </c>
      <c r="C37" s="28"/>
      <c r="D37" s="24"/>
      <c r="E37" s="25"/>
      <c r="F37" s="9" t="str">
        <f>IF(ISBLANK($B37),"",IF(ISBLANK($H37),"未着手",IF($K37=0,"完了","作業中")))</f>
        <v>未着手</v>
      </c>
      <c r="G37" s="4"/>
      <c r="H37" s="4"/>
      <c r="I37" s="11"/>
      <c r="J37" s="11"/>
      <c r="K37" s="9" t="str">
        <f t="shared" ca="1" si="4"/>
        <v/>
      </c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41"/>
      <c r="W37" s="44"/>
      <c r="X37" s="11"/>
      <c r="Y37" s="11"/>
      <c r="Z37" s="11"/>
      <c r="AA37" s="41"/>
      <c r="AB37" s="38"/>
      <c r="AC37" s="11"/>
      <c r="AD37" s="11"/>
      <c r="AE37" s="11"/>
      <c r="AF37" s="11"/>
      <c r="AG37" s="41"/>
      <c r="AH37" s="38"/>
      <c r="AI37" s="11"/>
      <c r="AJ37" s="11"/>
      <c r="AK37" s="11"/>
      <c r="AL37" s="11"/>
    </row>
    <row r="38" spans="1:38" x14ac:dyDescent="0.15">
      <c r="A38" s="27">
        <v>34</v>
      </c>
      <c r="B38" s="19" t="s">
        <v>122</v>
      </c>
      <c r="C38" s="28"/>
      <c r="D38" s="24"/>
      <c r="E38" s="25"/>
      <c r="F38" s="9" t="str">
        <f>IF(ISBLANK($B38),"",IF(ISBLANK($H38),"未着手",IF($K38=0,"完了","作業中")))</f>
        <v>未着手</v>
      </c>
      <c r="G38" s="4"/>
      <c r="H38" s="4"/>
      <c r="I38" s="11"/>
      <c r="J38" s="11"/>
      <c r="K38" s="9" t="str">
        <f t="shared" ca="1" si="4"/>
        <v/>
      </c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41"/>
      <c r="W38" s="44"/>
      <c r="X38" s="11"/>
      <c r="Y38" s="11"/>
      <c r="Z38" s="11"/>
      <c r="AA38" s="41"/>
      <c r="AB38" s="38"/>
      <c r="AC38" s="11"/>
      <c r="AD38" s="11"/>
      <c r="AE38" s="11"/>
      <c r="AF38" s="11"/>
      <c r="AG38" s="41"/>
      <c r="AH38" s="38"/>
      <c r="AI38" s="11"/>
      <c r="AJ38" s="11"/>
      <c r="AK38" s="11"/>
      <c r="AL38" s="11"/>
    </row>
    <row r="39" spans="1:38" x14ac:dyDescent="0.15">
      <c r="A39" s="27">
        <v>35</v>
      </c>
      <c r="B39" s="19" t="s">
        <v>138</v>
      </c>
      <c r="C39" s="28"/>
      <c r="D39" s="24"/>
      <c r="E39" s="25"/>
      <c r="F39" s="9" t="str">
        <f>IF(ISBLANK($B39),"",IF(ISBLANK($H39),"未着手",IF($K39=0,"完了","作業中")))</f>
        <v>未着手</v>
      </c>
      <c r="G39" s="4"/>
      <c r="H39" s="4"/>
      <c r="I39" s="11"/>
      <c r="J39" s="11"/>
      <c r="K39" s="9" t="str">
        <f t="shared" ca="1" si="4"/>
        <v/>
      </c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41"/>
      <c r="W39" s="44"/>
      <c r="X39" s="11"/>
      <c r="Y39" s="11"/>
      <c r="Z39" s="11"/>
      <c r="AA39" s="41"/>
      <c r="AB39" s="38"/>
      <c r="AC39" s="11"/>
      <c r="AD39" s="11"/>
      <c r="AE39" s="11"/>
      <c r="AF39" s="11"/>
      <c r="AG39" s="41"/>
      <c r="AH39" s="38"/>
      <c r="AI39" s="11"/>
      <c r="AJ39" s="11"/>
      <c r="AK39" s="11"/>
      <c r="AL39" s="11"/>
    </row>
    <row r="40" spans="1:38" x14ac:dyDescent="0.15">
      <c r="A40" s="27">
        <v>36</v>
      </c>
      <c r="B40" s="19" t="s">
        <v>137</v>
      </c>
      <c r="C40" s="28"/>
      <c r="D40" s="24"/>
      <c r="E40" s="25"/>
      <c r="F40" s="9" t="str">
        <f>IF(ISBLANK($B40),"",IF(ISBLANK($H40),"未着手",IF($K40=0,"完了","作業中")))</f>
        <v>未着手</v>
      </c>
      <c r="G40" s="4"/>
      <c r="H40" s="4"/>
      <c r="I40" s="11"/>
      <c r="J40" s="11"/>
      <c r="K40" s="9" t="str">
        <f t="shared" ca="1" si="4"/>
        <v/>
      </c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41"/>
      <c r="W40" s="44"/>
      <c r="X40" s="11"/>
      <c r="Y40" s="11"/>
      <c r="Z40" s="11"/>
      <c r="AA40" s="41"/>
      <c r="AB40" s="38"/>
      <c r="AC40" s="11"/>
      <c r="AD40" s="11"/>
      <c r="AE40" s="11"/>
      <c r="AF40" s="11"/>
      <c r="AG40" s="41"/>
      <c r="AH40" s="38"/>
      <c r="AI40" s="11"/>
      <c r="AJ40" s="11"/>
      <c r="AK40" s="11"/>
      <c r="AL40" s="11"/>
    </row>
    <row r="41" spans="1:38" x14ac:dyDescent="0.15">
      <c r="A41" s="27">
        <v>37</v>
      </c>
      <c r="B41" s="19" t="s">
        <v>139</v>
      </c>
      <c r="C41" s="28"/>
      <c r="D41" s="24"/>
      <c r="E41" s="25"/>
      <c r="F41" s="9" t="str">
        <f>IF(ISBLANK($B41),"",IF(ISBLANK($H41),"未着手",IF($K41=0,"完了","作業中")))</f>
        <v>未着手</v>
      </c>
      <c r="G41" s="4"/>
      <c r="H41" s="4"/>
      <c r="I41" s="11"/>
      <c r="J41" s="11"/>
      <c r="K41" s="9" t="str">
        <f t="shared" ca="1" si="4"/>
        <v/>
      </c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41"/>
      <c r="W41" s="44"/>
      <c r="X41" s="11"/>
      <c r="Y41" s="11"/>
      <c r="Z41" s="11"/>
      <c r="AA41" s="41"/>
      <c r="AB41" s="38"/>
      <c r="AC41" s="11"/>
      <c r="AD41" s="11"/>
      <c r="AE41" s="11"/>
      <c r="AF41" s="11"/>
      <c r="AG41" s="41"/>
      <c r="AH41" s="38"/>
      <c r="AI41" s="11"/>
      <c r="AJ41" s="11"/>
      <c r="AK41" s="11"/>
      <c r="AL41" s="11"/>
    </row>
    <row r="42" spans="1:38" x14ac:dyDescent="0.15">
      <c r="A42" s="27">
        <v>38</v>
      </c>
      <c r="B42" s="19" t="s">
        <v>143</v>
      </c>
      <c r="C42" s="28"/>
      <c r="D42" s="24"/>
      <c r="E42" s="25"/>
      <c r="F42" s="9" t="str">
        <f>IF(ISBLANK($B42),"",IF(ISBLANK($H42),"未着手",IF($K42=0,"完了","作業中")))</f>
        <v>未着手</v>
      </c>
      <c r="G42" s="4"/>
      <c r="H42" s="4"/>
      <c r="I42" s="11"/>
      <c r="J42" s="11"/>
      <c r="K42" s="9" t="str">
        <f t="shared" ca="1" si="4"/>
        <v/>
      </c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41"/>
      <c r="W42" s="44"/>
      <c r="X42" s="11"/>
      <c r="Y42" s="11"/>
      <c r="Z42" s="11"/>
      <c r="AA42" s="41"/>
      <c r="AB42" s="38"/>
      <c r="AC42" s="11"/>
      <c r="AD42" s="11"/>
      <c r="AE42" s="11"/>
      <c r="AF42" s="11"/>
      <c r="AG42" s="41"/>
      <c r="AH42" s="38"/>
      <c r="AI42" s="11"/>
      <c r="AJ42" s="11"/>
      <c r="AK42" s="11"/>
      <c r="AL42" s="11"/>
    </row>
    <row r="43" spans="1:38" x14ac:dyDescent="0.15">
      <c r="A43" s="27"/>
      <c r="B43" s="19" t="s">
        <v>172</v>
      </c>
      <c r="C43" s="28"/>
      <c r="D43" s="24"/>
      <c r="E43" s="25"/>
      <c r="F43" s="9"/>
      <c r="G43" s="4"/>
      <c r="H43" s="4"/>
      <c r="I43" s="11"/>
      <c r="J43" s="11"/>
      <c r="K43" s="9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41"/>
      <c r="W43" s="44"/>
      <c r="X43" s="11"/>
      <c r="Y43" s="11"/>
      <c r="Z43" s="11"/>
      <c r="AA43" s="41"/>
      <c r="AB43" s="38"/>
      <c r="AC43" s="11"/>
      <c r="AD43" s="11"/>
      <c r="AE43" s="11"/>
      <c r="AF43" s="11"/>
      <c r="AG43" s="41"/>
      <c r="AH43" s="38"/>
      <c r="AI43" s="11"/>
      <c r="AJ43" s="11"/>
      <c r="AK43" s="11"/>
      <c r="AL43" s="11"/>
    </row>
    <row r="44" spans="1:38" x14ac:dyDescent="0.15">
      <c r="A44" s="27">
        <v>39</v>
      </c>
      <c r="B44" s="19" t="s">
        <v>144</v>
      </c>
      <c r="C44" s="28"/>
      <c r="D44" s="24"/>
      <c r="E44" s="25"/>
      <c r="F44" s="9" t="str">
        <f>IF(ISBLANK($B44),"",IF(ISBLANK($H44),"未着手",IF($K44=0,"完了","作業中")))</f>
        <v>未着手</v>
      </c>
      <c r="G44" s="4"/>
      <c r="H44" s="4"/>
      <c r="I44" s="11"/>
      <c r="J44" s="11"/>
      <c r="K44" s="9" t="str">
        <f t="shared" ca="1" si="4"/>
        <v/>
      </c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41"/>
      <c r="W44" s="44"/>
      <c r="X44" s="11"/>
      <c r="Y44" s="11"/>
      <c r="Z44" s="11"/>
      <c r="AA44" s="41"/>
      <c r="AB44" s="38"/>
      <c r="AC44" s="11"/>
      <c r="AD44" s="11"/>
      <c r="AE44" s="11"/>
      <c r="AF44" s="11"/>
      <c r="AG44" s="41"/>
      <c r="AH44" s="38"/>
      <c r="AI44" s="11"/>
      <c r="AJ44" s="11"/>
      <c r="AK44" s="11"/>
      <c r="AL44" s="11"/>
    </row>
    <row r="45" spans="1:38" x14ac:dyDescent="0.15">
      <c r="A45" s="27">
        <v>40</v>
      </c>
      <c r="B45" s="19" t="s">
        <v>149</v>
      </c>
      <c r="C45" s="28"/>
      <c r="D45" s="24"/>
      <c r="E45" s="25"/>
      <c r="F45" s="9" t="str">
        <f>IF(ISBLANK($B45),"",IF(ISBLANK($H45),"未着手",IF($K45=0,"完了","作業中")))</f>
        <v>未着手</v>
      </c>
      <c r="G45" s="4"/>
      <c r="H45" s="4"/>
      <c r="I45" s="11"/>
      <c r="J45" s="11"/>
      <c r="K45" s="9" t="str">
        <f t="shared" ca="1" si="4"/>
        <v/>
      </c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41"/>
      <c r="W45" s="44"/>
      <c r="X45" s="11"/>
      <c r="Y45" s="11"/>
      <c r="Z45" s="11"/>
      <c r="AA45" s="41"/>
      <c r="AB45" s="38"/>
      <c r="AC45" s="11"/>
      <c r="AD45" s="11"/>
      <c r="AE45" s="11"/>
      <c r="AF45" s="11"/>
      <c r="AG45" s="41"/>
      <c r="AH45" s="38"/>
      <c r="AI45" s="11"/>
      <c r="AJ45" s="11"/>
      <c r="AK45" s="11"/>
      <c r="AL45" s="11"/>
    </row>
    <row r="46" spans="1:38" x14ac:dyDescent="0.15">
      <c r="A46" s="27">
        <v>41</v>
      </c>
      <c r="B46" s="19" t="s">
        <v>148</v>
      </c>
      <c r="C46" s="28"/>
      <c r="D46" s="24"/>
      <c r="E46" s="25"/>
      <c r="F46" s="9" t="str">
        <f>IF(ISBLANK($B46),"",IF(ISBLANK($H46),"未着手",IF($K46=0,"完了","作業中")))</f>
        <v>未着手</v>
      </c>
      <c r="G46" s="4"/>
      <c r="H46" s="4"/>
      <c r="I46" s="11"/>
      <c r="J46" s="11"/>
      <c r="K46" s="9" t="str">
        <f t="shared" ca="1" si="4"/>
        <v/>
      </c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41"/>
      <c r="W46" s="44"/>
      <c r="X46" s="11"/>
      <c r="Y46" s="11"/>
      <c r="Z46" s="11"/>
      <c r="AA46" s="41"/>
      <c r="AB46" s="38"/>
      <c r="AC46" s="11"/>
      <c r="AD46" s="11"/>
      <c r="AE46" s="11"/>
      <c r="AF46" s="11"/>
      <c r="AG46" s="41"/>
      <c r="AH46" s="38"/>
      <c r="AI46" s="11"/>
      <c r="AJ46" s="11"/>
      <c r="AK46" s="11"/>
      <c r="AL46" s="11"/>
    </row>
    <row r="47" spans="1:38" x14ac:dyDescent="0.15">
      <c r="A47" s="27">
        <v>42</v>
      </c>
      <c r="B47" s="19" t="s">
        <v>147</v>
      </c>
      <c r="C47" s="28"/>
      <c r="D47" s="24"/>
      <c r="E47" s="25"/>
      <c r="F47" s="9" t="str">
        <f>IF(ISBLANK($B47),"",IF(ISBLANK($H47),"未着手",IF($K47=0,"完了","作業中")))</f>
        <v>未着手</v>
      </c>
      <c r="G47" s="4"/>
      <c r="H47" s="4"/>
      <c r="I47" s="11"/>
      <c r="J47" s="11"/>
      <c r="K47" s="9" t="str">
        <f t="shared" ca="1" si="4"/>
        <v/>
      </c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41"/>
      <c r="W47" s="44"/>
      <c r="X47" s="11"/>
      <c r="Y47" s="11"/>
      <c r="Z47" s="11"/>
      <c r="AA47" s="41"/>
      <c r="AB47" s="38"/>
      <c r="AC47" s="11"/>
      <c r="AD47" s="11"/>
      <c r="AE47" s="11"/>
      <c r="AF47" s="11"/>
      <c r="AG47" s="41"/>
      <c r="AH47" s="38"/>
      <c r="AI47" s="11"/>
      <c r="AJ47" s="11"/>
      <c r="AK47" s="11"/>
      <c r="AL47" s="11"/>
    </row>
    <row r="48" spans="1:38" x14ac:dyDescent="0.15">
      <c r="A48" s="27">
        <v>43</v>
      </c>
      <c r="B48" s="19" t="s">
        <v>135</v>
      </c>
      <c r="C48" s="28"/>
      <c r="D48" s="24"/>
      <c r="E48" s="25" t="s">
        <v>106</v>
      </c>
      <c r="F48" s="9" t="str">
        <f>IF(ISBLANK($B48),"",IF(ISBLANK($H48),"未着手",IF($K48=0,"完了","作業中")))</f>
        <v>未着手</v>
      </c>
      <c r="G48" s="4"/>
      <c r="H48" s="4"/>
      <c r="I48" s="11"/>
      <c r="J48" s="11"/>
      <c r="K48" s="9" t="str">
        <f t="shared" ca="1" si="4"/>
        <v/>
      </c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41"/>
      <c r="W48" s="44"/>
      <c r="X48" s="11"/>
      <c r="Y48" s="11"/>
      <c r="Z48" s="11"/>
      <c r="AA48" s="41"/>
      <c r="AB48" s="38"/>
      <c r="AC48" s="11"/>
      <c r="AD48" s="11"/>
      <c r="AE48" s="11"/>
      <c r="AF48" s="11"/>
      <c r="AG48" s="41"/>
      <c r="AH48" s="38"/>
      <c r="AI48" s="11"/>
      <c r="AJ48" s="11"/>
      <c r="AK48" s="11"/>
      <c r="AL48" s="11"/>
    </row>
    <row r="49" spans="1:38" x14ac:dyDescent="0.15">
      <c r="A49" s="27">
        <v>44</v>
      </c>
      <c r="B49" s="19" t="s">
        <v>136</v>
      </c>
      <c r="C49" s="28"/>
      <c r="D49" s="24"/>
      <c r="E49" s="25"/>
      <c r="F49" s="9" t="str">
        <f>IF(ISBLANK($B49),"",IF(ISBLANK($H49),"未着手",IF($K49=0,"完了","作業中")))</f>
        <v>未着手</v>
      </c>
      <c r="G49" s="4"/>
      <c r="H49" s="4"/>
      <c r="I49" s="11"/>
      <c r="J49" s="11"/>
      <c r="K49" s="9" t="str">
        <f t="shared" ca="1" si="4"/>
        <v/>
      </c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41"/>
      <c r="W49" s="44"/>
      <c r="X49" s="11"/>
      <c r="Y49" s="11"/>
      <c r="Z49" s="11"/>
      <c r="AA49" s="41"/>
      <c r="AB49" s="38"/>
      <c r="AC49" s="11"/>
      <c r="AD49" s="11"/>
      <c r="AE49" s="11"/>
      <c r="AF49" s="11"/>
      <c r="AG49" s="41"/>
      <c r="AH49" s="38"/>
      <c r="AI49" s="11"/>
      <c r="AJ49" s="11"/>
      <c r="AK49" s="11"/>
      <c r="AL49" s="14"/>
    </row>
    <row r="50" spans="1:38" x14ac:dyDescent="0.15">
      <c r="A50" s="27">
        <v>45</v>
      </c>
      <c r="B50" s="19" t="s">
        <v>146</v>
      </c>
      <c r="C50" s="28"/>
      <c r="D50" s="24"/>
      <c r="E50" s="25"/>
      <c r="F50" s="9" t="str">
        <f>IF(ISBLANK($B50),"",IF(ISBLANK($H50),"未着手",IF($K50=0,"完了","作業中")))</f>
        <v>未着手</v>
      </c>
      <c r="G50" s="4"/>
      <c r="H50" s="4"/>
      <c r="I50" s="11"/>
      <c r="J50" s="11"/>
      <c r="K50" s="9" t="str">
        <f t="shared" ca="1" si="4"/>
        <v/>
      </c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41"/>
      <c r="W50" s="44"/>
      <c r="X50" s="11"/>
      <c r="Y50" s="11"/>
      <c r="Z50" s="11"/>
      <c r="AA50" s="41"/>
      <c r="AB50" s="38"/>
      <c r="AC50" s="11"/>
      <c r="AD50" s="11"/>
      <c r="AE50" s="11"/>
      <c r="AF50" s="11"/>
      <c r="AG50" s="41"/>
      <c r="AH50" s="38"/>
      <c r="AI50" s="11"/>
      <c r="AJ50" s="11"/>
      <c r="AK50" s="11"/>
      <c r="AL50" s="14"/>
    </row>
    <row r="51" spans="1:38" x14ac:dyDescent="0.15">
      <c r="A51" s="27">
        <v>46</v>
      </c>
      <c r="B51" s="19" t="s">
        <v>150</v>
      </c>
      <c r="C51" s="28"/>
      <c r="D51" s="24"/>
      <c r="E51" s="25"/>
      <c r="F51" s="9" t="str">
        <f>IF(ISBLANK($B51),"",IF(ISBLANK($H51),"未着手",IF($K51=0,"完了","作業中")))</f>
        <v>未着手</v>
      </c>
      <c r="G51" s="4"/>
      <c r="H51" s="4"/>
      <c r="I51" s="11"/>
      <c r="J51" s="11"/>
      <c r="K51" s="9" t="str">
        <f t="shared" ca="1" si="4"/>
        <v/>
      </c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41"/>
      <c r="W51" s="44"/>
      <c r="X51" s="11"/>
      <c r="Y51" s="11"/>
      <c r="Z51" s="11"/>
      <c r="AA51" s="41"/>
      <c r="AB51" s="38"/>
      <c r="AC51" s="11"/>
      <c r="AD51" s="11"/>
      <c r="AE51" s="11"/>
      <c r="AF51" s="11"/>
      <c r="AG51" s="41"/>
      <c r="AH51" s="38"/>
      <c r="AI51" s="11"/>
      <c r="AJ51" s="11"/>
      <c r="AK51" s="11"/>
      <c r="AL51" s="11"/>
    </row>
    <row r="52" spans="1:38" x14ac:dyDescent="0.15">
      <c r="A52" s="27">
        <v>47</v>
      </c>
      <c r="B52" s="19" t="s">
        <v>165</v>
      </c>
      <c r="C52" s="28"/>
      <c r="D52" s="24"/>
      <c r="E52" s="25"/>
      <c r="F52" s="9" t="str">
        <f>IF(ISBLANK($B52),"",IF(ISBLANK($H52),"未着手",IF($K52=0,"完了","作業中")))</f>
        <v>未着手</v>
      </c>
      <c r="G52" s="4"/>
      <c r="H52" s="4"/>
      <c r="I52" s="11"/>
      <c r="J52" s="11"/>
      <c r="K52" s="9" t="str">
        <f t="shared" ca="1" si="4"/>
        <v>z</v>
      </c>
      <c r="L52" s="11" t="s">
        <v>166</v>
      </c>
      <c r="M52" s="11"/>
      <c r="N52" s="11"/>
      <c r="O52" s="11"/>
      <c r="P52" s="11"/>
      <c r="Q52" s="11"/>
      <c r="R52" s="11"/>
      <c r="S52" s="11"/>
      <c r="T52" s="11"/>
      <c r="U52" s="11"/>
      <c r="V52" s="41"/>
      <c r="W52" s="44"/>
      <c r="X52" s="11"/>
      <c r="Y52" s="11"/>
      <c r="Z52" s="11"/>
      <c r="AA52" s="41"/>
      <c r="AB52" s="38"/>
      <c r="AC52" s="11"/>
      <c r="AD52" s="11"/>
      <c r="AE52" s="11"/>
      <c r="AF52" s="11"/>
      <c r="AG52" s="41"/>
      <c r="AH52" s="38"/>
      <c r="AI52" s="11"/>
      <c r="AJ52" s="11"/>
      <c r="AK52" s="11"/>
      <c r="AL52" s="11"/>
    </row>
    <row r="53" spans="1:38" x14ac:dyDescent="0.15">
      <c r="A53" s="27">
        <v>48</v>
      </c>
      <c r="B53" s="19" t="s">
        <v>152</v>
      </c>
      <c r="C53" s="28">
        <v>1</v>
      </c>
      <c r="D53" s="24" t="s">
        <v>133</v>
      </c>
      <c r="E53" s="25" t="s">
        <v>105</v>
      </c>
      <c r="F53" s="9" t="str">
        <f ca="1">IF(ISBLANK($B53),"",IF(ISBLANK($H53),"未着手",IF($K53=0,"完了","作業中")))</f>
        <v>作業中</v>
      </c>
      <c r="G53" s="4">
        <v>42843</v>
      </c>
      <c r="H53" s="4">
        <v>42843</v>
      </c>
      <c r="I53" s="11">
        <v>6</v>
      </c>
      <c r="J53" s="11">
        <v>6</v>
      </c>
      <c r="K53" s="9" t="str">
        <f t="shared" ca="1" si="4"/>
        <v/>
      </c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41"/>
      <c r="W53" s="44"/>
      <c r="X53" s="11"/>
      <c r="Y53" s="11"/>
      <c r="Z53" s="11"/>
      <c r="AA53" s="41"/>
      <c r="AB53" s="38"/>
      <c r="AC53" s="11"/>
      <c r="AD53" s="11"/>
      <c r="AE53" s="11"/>
      <c r="AF53" s="11"/>
      <c r="AG53" s="41"/>
      <c r="AH53" s="38"/>
      <c r="AI53" s="11"/>
      <c r="AJ53" s="11"/>
      <c r="AK53" s="11"/>
      <c r="AL53" s="11"/>
    </row>
    <row r="54" spans="1:38" x14ac:dyDescent="0.15">
      <c r="A54" s="27">
        <v>49</v>
      </c>
      <c r="B54" s="19" t="s">
        <v>153</v>
      </c>
      <c r="C54" s="28">
        <v>1</v>
      </c>
      <c r="D54" s="24" t="s">
        <v>133</v>
      </c>
      <c r="E54" s="25" t="s">
        <v>105</v>
      </c>
      <c r="F54" s="9" t="str">
        <f ca="1">IF(ISBLANK($B54),"",IF(ISBLANK($H54),"未着手",IF($K54=0,"完了","作業中")))</f>
        <v>作業中</v>
      </c>
      <c r="G54" s="4">
        <v>42844</v>
      </c>
      <c r="H54" s="4">
        <v>42843</v>
      </c>
      <c r="I54" s="11">
        <v>2</v>
      </c>
      <c r="J54" s="11">
        <v>2</v>
      </c>
      <c r="K54" s="9">
        <f t="shared" ca="1" si="4"/>
        <v>1</v>
      </c>
      <c r="L54" s="11">
        <v>1</v>
      </c>
      <c r="M54" s="11">
        <v>1</v>
      </c>
      <c r="N54" s="11"/>
      <c r="O54" s="11"/>
      <c r="P54" s="11"/>
      <c r="Q54" s="11"/>
      <c r="R54" s="11"/>
      <c r="S54" s="11"/>
      <c r="T54" s="11"/>
      <c r="U54" s="11"/>
      <c r="V54" s="41"/>
      <c r="W54" s="44"/>
      <c r="X54" s="11"/>
      <c r="Y54" s="11"/>
      <c r="Z54" s="11"/>
      <c r="AA54" s="41"/>
      <c r="AB54" s="38"/>
      <c r="AC54" s="11"/>
      <c r="AD54" s="11"/>
      <c r="AE54" s="11"/>
      <c r="AF54" s="11"/>
      <c r="AG54" s="41"/>
      <c r="AH54" s="38"/>
      <c r="AI54" s="11"/>
      <c r="AJ54" s="11"/>
      <c r="AK54" s="11"/>
      <c r="AL54" s="14"/>
    </row>
    <row r="55" spans="1:38" x14ac:dyDescent="0.15">
      <c r="A55" s="27">
        <v>50</v>
      </c>
      <c r="B55" s="19" t="s">
        <v>154</v>
      </c>
      <c r="C55" s="28">
        <v>0</v>
      </c>
      <c r="D55" s="24" t="s">
        <v>133</v>
      </c>
      <c r="E55" s="25" t="s">
        <v>105</v>
      </c>
      <c r="F55" s="9" t="str">
        <f ca="1">IF(ISBLANK($B55),"",IF(ISBLANK($H55),"未着手",IF($K55=0,"完了","作業中")))</f>
        <v>作業中</v>
      </c>
      <c r="G55" s="4">
        <v>42844</v>
      </c>
      <c r="H55" s="4">
        <v>42843</v>
      </c>
      <c r="I55" s="11">
        <v>3</v>
      </c>
      <c r="J55" s="11">
        <v>3</v>
      </c>
      <c r="K55" s="9" t="str">
        <f t="shared" ca="1" si="4"/>
        <v/>
      </c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41"/>
      <c r="W55" s="44"/>
      <c r="X55" s="11"/>
      <c r="Y55" s="11"/>
      <c r="Z55" s="11"/>
      <c r="AA55" s="41"/>
      <c r="AB55" s="38"/>
      <c r="AC55" s="11"/>
      <c r="AD55" s="11"/>
      <c r="AE55" s="11"/>
      <c r="AF55" s="11"/>
      <c r="AG55" s="41"/>
      <c r="AH55" s="38"/>
      <c r="AI55" s="11"/>
      <c r="AJ55" s="11"/>
      <c r="AK55" s="11"/>
      <c r="AL55" s="14"/>
    </row>
    <row r="56" spans="1:38" x14ac:dyDescent="0.15">
      <c r="A56" s="27">
        <v>51</v>
      </c>
      <c r="B56" s="19" t="s">
        <v>155</v>
      </c>
      <c r="C56" s="28">
        <v>0</v>
      </c>
      <c r="D56" s="24" t="s">
        <v>133</v>
      </c>
      <c r="E56" s="25" t="s">
        <v>105</v>
      </c>
      <c r="F56" s="9" t="str">
        <f>IF(ISBLANK($B56),"",IF(ISBLANK($H56),"未着手",IF($K56=0,"完了","作業中")))</f>
        <v>未着手</v>
      </c>
      <c r="G56" s="4">
        <v>42845</v>
      </c>
      <c r="H56" s="4"/>
      <c r="I56" s="11">
        <v>3</v>
      </c>
      <c r="J56" s="11">
        <v>3</v>
      </c>
      <c r="K56" s="9" t="str">
        <f t="shared" ca="1" si="4"/>
        <v/>
      </c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41"/>
      <c r="W56" s="44"/>
      <c r="X56" s="11"/>
      <c r="Y56" s="11"/>
      <c r="Z56" s="11"/>
      <c r="AA56" s="41"/>
      <c r="AB56" s="38"/>
      <c r="AC56" s="11"/>
      <c r="AD56" s="11"/>
      <c r="AE56" s="11"/>
      <c r="AF56" s="11"/>
      <c r="AG56" s="41"/>
      <c r="AH56" s="38"/>
      <c r="AI56" s="11"/>
      <c r="AJ56" s="11"/>
      <c r="AK56" s="11"/>
      <c r="AL56" s="14"/>
    </row>
    <row r="57" spans="1:38" x14ac:dyDescent="0.15">
      <c r="A57" s="27">
        <v>52</v>
      </c>
      <c r="B57" s="19" t="s">
        <v>156</v>
      </c>
      <c r="C57" s="28">
        <v>0</v>
      </c>
      <c r="D57" s="24" t="s">
        <v>133</v>
      </c>
      <c r="E57" s="25" t="s">
        <v>105</v>
      </c>
      <c r="F57" s="9" t="str">
        <f ca="1">IF(ISBLANK($B57),"",IF(ISBLANK($H57),"未着手",IF($K57=0,"完了","作業中")))</f>
        <v>作業中</v>
      </c>
      <c r="G57" s="4">
        <v>42844</v>
      </c>
      <c r="H57" s="4">
        <v>42844</v>
      </c>
      <c r="I57" s="11">
        <v>3</v>
      </c>
      <c r="J57" s="11">
        <v>3</v>
      </c>
      <c r="K57" s="9" t="str">
        <f t="shared" ca="1" si="4"/>
        <v/>
      </c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41"/>
      <c r="W57" s="44"/>
      <c r="X57" s="11"/>
      <c r="Y57" s="11"/>
      <c r="Z57" s="11"/>
      <c r="AA57" s="41"/>
      <c r="AB57" s="38"/>
      <c r="AC57" s="11"/>
      <c r="AD57" s="11"/>
      <c r="AE57" s="11"/>
      <c r="AF57" s="11"/>
      <c r="AG57" s="41"/>
      <c r="AH57" s="38"/>
      <c r="AI57" s="11"/>
      <c r="AJ57" s="11"/>
      <c r="AK57" s="11"/>
      <c r="AL57" s="11"/>
    </row>
    <row r="58" spans="1:38" x14ac:dyDescent="0.15">
      <c r="A58" s="27">
        <v>53</v>
      </c>
      <c r="B58" s="19" t="s">
        <v>157</v>
      </c>
      <c r="C58" s="28">
        <v>0</v>
      </c>
      <c r="D58" s="24" t="s">
        <v>158</v>
      </c>
      <c r="E58" s="25" t="s">
        <v>105</v>
      </c>
      <c r="F58" s="9" t="str">
        <f>IF(ISBLANK($B58),"",IF(ISBLANK($H58),"未着手",IF($K58=0,"完了","作業中")))</f>
        <v>未着手</v>
      </c>
      <c r="G58" s="4">
        <v>42845</v>
      </c>
      <c r="H58" s="4"/>
      <c r="I58" s="11">
        <v>3</v>
      </c>
      <c r="J58" s="11">
        <v>3</v>
      </c>
      <c r="K58" s="9" t="str">
        <f t="shared" ca="1" si="4"/>
        <v/>
      </c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41"/>
      <c r="W58" s="44"/>
      <c r="X58" s="11"/>
      <c r="Y58" s="11"/>
      <c r="Z58" s="11"/>
      <c r="AA58" s="41"/>
      <c r="AB58" s="38"/>
      <c r="AC58" s="11"/>
      <c r="AD58" s="11"/>
      <c r="AE58" s="11"/>
      <c r="AF58" s="11"/>
      <c r="AG58" s="41"/>
      <c r="AH58" s="38"/>
      <c r="AI58" s="11"/>
      <c r="AJ58" s="11"/>
      <c r="AK58" s="11"/>
      <c r="AL58" s="11"/>
    </row>
    <row r="59" spans="1:38" x14ac:dyDescent="0.15">
      <c r="A59" s="27">
        <v>54</v>
      </c>
      <c r="B59" s="19" t="s">
        <v>159</v>
      </c>
      <c r="C59" s="28">
        <v>0</v>
      </c>
      <c r="D59" s="24" t="s">
        <v>158</v>
      </c>
      <c r="E59" s="25" t="s">
        <v>105</v>
      </c>
      <c r="F59" s="9" t="str">
        <f>IF(ISBLANK($B59),"",IF(ISBLANK($H59),"未着手",IF($K59=0,"完了","作業中")))</f>
        <v>未着手</v>
      </c>
      <c r="G59" s="4">
        <v>42845</v>
      </c>
      <c r="H59" s="4"/>
      <c r="I59" s="11">
        <v>3</v>
      </c>
      <c r="J59" s="11">
        <v>3</v>
      </c>
      <c r="K59" s="9" t="str">
        <f t="shared" ca="1" si="4"/>
        <v/>
      </c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41"/>
      <c r="W59" s="44"/>
      <c r="X59" s="11"/>
      <c r="Y59" s="11"/>
      <c r="Z59" s="11"/>
      <c r="AA59" s="41"/>
      <c r="AB59" s="38"/>
      <c r="AC59" s="11"/>
      <c r="AD59" s="11"/>
      <c r="AE59" s="11"/>
      <c r="AF59" s="11"/>
      <c r="AG59" s="41"/>
      <c r="AH59" s="38"/>
      <c r="AI59" s="11"/>
      <c r="AJ59" s="11"/>
      <c r="AK59" s="11"/>
      <c r="AL59" s="14"/>
    </row>
    <row r="60" spans="1:38" x14ac:dyDescent="0.15">
      <c r="A60" s="27">
        <v>55</v>
      </c>
      <c r="B60" s="19" t="s">
        <v>160</v>
      </c>
      <c r="C60" s="28">
        <v>0</v>
      </c>
      <c r="D60" s="24" t="s">
        <v>161</v>
      </c>
      <c r="E60" s="25" t="s">
        <v>105</v>
      </c>
      <c r="F60" s="9" t="str">
        <f>IF(ISBLANK($B60),"",IF(ISBLANK($H60),"未着手",IF($K60=0,"完了","作業中")))</f>
        <v>未着手</v>
      </c>
      <c r="G60" s="4">
        <v>42846</v>
      </c>
      <c r="H60" s="4"/>
      <c r="I60" s="11">
        <v>3</v>
      </c>
      <c r="J60" s="11">
        <v>3</v>
      </c>
      <c r="K60" s="9" t="str">
        <f t="shared" ca="1" si="4"/>
        <v/>
      </c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41"/>
      <c r="W60" s="44"/>
      <c r="X60" s="11"/>
      <c r="Y60" s="11"/>
      <c r="Z60" s="11"/>
      <c r="AA60" s="41"/>
      <c r="AB60" s="38"/>
      <c r="AC60" s="11"/>
      <c r="AD60" s="11"/>
      <c r="AE60" s="11"/>
      <c r="AF60" s="11"/>
      <c r="AG60" s="41"/>
      <c r="AH60" s="38"/>
      <c r="AI60" s="11"/>
      <c r="AJ60" s="11"/>
      <c r="AK60" s="11"/>
      <c r="AL60" s="14"/>
    </row>
    <row r="61" spans="1:38" x14ac:dyDescent="0.15">
      <c r="A61" s="27">
        <v>56</v>
      </c>
      <c r="B61" s="19" t="s">
        <v>162</v>
      </c>
      <c r="C61" s="28">
        <v>0</v>
      </c>
      <c r="D61" s="24" t="s">
        <v>161</v>
      </c>
      <c r="E61" s="25" t="s">
        <v>105</v>
      </c>
      <c r="F61" s="9" t="str">
        <f>IF(ISBLANK($B61),"",IF(ISBLANK($H61),"未着手",IF($K61=0,"完了","作業中")))</f>
        <v>未着手</v>
      </c>
      <c r="G61" s="4">
        <v>42846</v>
      </c>
      <c r="H61" s="4"/>
      <c r="I61" s="11">
        <v>3</v>
      </c>
      <c r="J61" s="11">
        <v>3</v>
      </c>
      <c r="K61" s="9" t="str">
        <f t="shared" ca="1" si="4"/>
        <v/>
      </c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41"/>
      <c r="W61" s="44"/>
      <c r="X61" s="11"/>
      <c r="Y61" s="11"/>
      <c r="Z61" s="11"/>
      <c r="AA61" s="41"/>
      <c r="AB61" s="38"/>
      <c r="AC61" s="11"/>
      <c r="AD61" s="11"/>
      <c r="AE61" s="11"/>
      <c r="AF61" s="11"/>
      <c r="AG61" s="41"/>
      <c r="AH61" s="38"/>
      <c r="AI61" s="11"/>
      <c r="AJ61" s="11"/>
      <c r="AK61" s="11"/>
      <c r="AL61" s="14"/>
    </row>
    <row r="62" spans="1:38" x14ac:dyDescent="0.15">
      <c r="A62" s="27">
        <v>57</v>
      </c>
      <c r="B62" s="19" t="s">
        <v>163</v>
      </c>
      <c r="C62" s="28">
        <v>0</v>
      </c>
      <c r="D62" s="24" t="s">
        <v>161</v>
      </c>
      <c r="E62" s="25" t="s">
        <v>105</v>
      </c>
      <c r="F62" s="9" t="str">
        <f>IF(ISBLANK($B62),"",IF(ISBLANK($H62),"未着手",IF($K62=0,"完了","作業中")))</f>
        <v>未着手</v>
      </c>
      <c r="G62" s="4">
        <v>42847</v>
      </c>
      <c r="H62" s="4"/>
      <c r="I62" s="11">
        <v>3</v>
      </c>
      <c r="J62" s="11">
        <v>3</v>
      </c>
      <c r="K62" s="9" t="str">
        <f t="shared" ca="1" si="4"/>
        <v/>
      </c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41"/>
      <c r="W62" s="44"/>
      <c r="X62" s="11"/>
      <c r="Y62" s="11"/>
      <c r="Z62" s="11"/>
      <c r="AA62" s="41"/>
      <c r="AB62" s="38"/>
      <c r="AC62" s="11"/>
      <c r="AD62" s="11"/>
      <c r="AE62" s="11"/>
      <c r="AF62" s="11"/>
      <c r="AG62" s="41"/>
      <c r="AH62" s="38"/>
      <c r="AI62" s="11"/>
      <c r="AJ62" s="11"/>
      <c r="AK62" s="11"/>
      <c r="AL62" s="11"/>
    </row>
    <row r="63" spans="1:38" x14ac:dyDescent="0.15">
      <c r="A63" s="27">
        <v>58</v>
      </c>
      <c r="B63" s="19" t="s">
        <v>164</v>
      </c>
      <c r="C63" s="28">
        <v>0</v>
      </c>
      <c r="D63" s="24" t="s">
        <v>133</v>
      </c>
      <c r="E63" s="25" t="s">
        <v>105</v>
      </c>
      <c r="F63" s="9" t="str">
        <f>IF(ISBLANK($B63),"",IF(ISBLANK($H63),"未着手",IF($K63=0,"完了","作業中")))</f>
        <v>未着手</v>
      </c>
      <c r="G63" s="4">
        <v>42848</v>
      </c>
      <c r="H63" s="4"/>
      <c r="I63" s="11">
        <v>6</v>
      </c>
      <c r="J63" s="11">
        <v>6</v>
      </c>
      <c r="K63" s="9" t="str">
        <f t="shared" ca="1" si="4"/>
        <v/>
      </c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41"/>
      <c r="W63" s="44"/>
      <c r="X63" s="11"/>
      <c r="Y63" s="11"/>
      <c r="Z63" s="11"/>
      <c r="AA63" s="41"/>
      <c r="AB63" s="38"/>
      <c r="AC63" s="11"/>
      <c r="AD63" s="11"/>
      <c r="AE63" s="11"/>
      <c r="AF63" s="11"/>
      <c r="AG63" s="41"/>
      <c r="AH63" s="38"/>
      <c r="AI63" s="11"/>
      <c r="AJ63" s="11"/>
      <c r="AK63" s="11"/>
      <c r="AL63" s="11"/>
    </row>
    <row r="64" spans="1:38" x14ac:dyDescent="0.15">
      <c r="A64" s="27">
        <v>59</v>
      </c>
      <c r="B64" s="19"/>
      <c r="C64" s="28"/>
      <c r="D64" s="24"/>
      <c r="E64" s="25"/>
      <c r="F64" s="9" t="str">
        <f t="shared" si="3"/>
        <v/>
      </c>
      <c r="G64" s="4"/>
      <c r="H64" s="4"/>
      <c r="I64" s="11"/>
      <c r="J64" s="11"/>
      <c r="K64" s="9" t="str">
        <f t="shared" ref="K64:K74" ca="1" si="6">IF(ISBLANK(L64)=FALSE,OFFSET(K64,0,COUNTA(L64:AL64)),"")</f>
        <v/>
      </c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41"/>
      <c r="W64" s="44"/>
      <c r="X64" s="11"/>
      <c r="Y64" s="11"/>
      <c r="Z64" s="11"/>
      <c r="AA64" s="41"/>
      <c r="AB64" s="38"/>
      <c r="AC64" s="11"/>
      <c r="AD64" s="11"/>
      <c r="AE64" s="11"/>
      <c r="AF64" s="11"/>
      <c r="AG64" s="41"/>
      <c r="AH64" s="38"/>
      <c r="AI64" s="11"/>
      <c r="AJ64" s="11"/>
      <c r="AK64" s="11"/>
      <c r="AL64" s="11"/>
    </row>
    <row r="65" spans="1:38" x14ac:dyDescent="0.15">
      <c r="A65" s="27">
        <v>60</v>
      </c>
      <c r="B65" s="19"/>
      <c r="C65" s="28"/>
      <c r="D65" s="24"/>
      <c r="E65" s="25"/>
      <c r="F65" s="9" t="str">
        <f t="shared" si="3"/>
        <v/>
      </c>
      <c r="G65" s="4"/>
      <c r="H65" s="4"/>
      <c r="I65" s="11"/>
      <c r="J65" s="11"/>
      <c r="K65" s="9" t="str">
        <f t="shared" ca="1" si="6"/>
        <v/>
      </c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41"/>
      <c r="W65" s="44"/>
      <c r="X65" s="11"/>
      <c r="Y65" s="11"/>
      <c r="Z65" s="11"/>
      <c r="AA65" s="41"/>
      <c r="AB65" s="38"/>
      <c r="AC65" s="11"/>
      <c r="AD65" s="11"/>
      <c r="AE65" s="11"/>
      <c r="AF65" s="11"/>
      <c r="AG65" s="41"/>
      <c r="AH65" s="38"/>
      <c r="AI65" s="11"/>
      <c r="AJ65" s="11"/>
      <c r="AK65" s="11"/>
      <c r="AL65" s="11"/>
    </row>
    <row r="66" spans="1:38" x14ac:dyDescent="0.15">
      <c r="A66" s="27">
        <v>61</v>
      </c>
      <c r="B66" s="19"/>
      <c r="C66" s="28"/>
      <c r="D66" s="24"/>
      <c r="E66" s="25"/>
      <c r="F66" s="9" t="str">
        <f t="shared" si="3"/>
        <v/>
      </c>
      <c r="G66" s="4"/>
      <c r="H66" s="4"/>
      <c r="I66" s="11"/>
      <c r="J66" s="11"/>
      <c r="K66" s="9" t="str">
        <f t="shared" ca="1" si="6"/>
        <v/>
      </c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41"/>
      <c r="W66" s="44"/>
      <c r="X66" s="11"/>
      <c r="Y66" s="11"/>
      <c r="Z66" s="11"/>
      <c r="AA66" s="41"/>
      <c r="AB66" s="38"/>
      <c r="AC66" s="11"/>
      <c r="AD66" s="11"/>
      <c r="AE66" s="11"/>
      <c r="AF66" s="11"/>
      <c r="AG66" s="41"/>
      <c r="AH66" s="38"/>
      <c r="AI66" s="11"/>
      <c r="AJ66" s="11"/>
      <c r="AK66" s="11"/>
      <c r="AL66" s="11"/>
    </row>
    <row r="67" spans="1:38" x14ac:dyDescent="0.15">
      <c r="A67" s="27">
        <v>62</v>
      </c>
      <c r="B67" s="19"/>
      <c r="C67" s="28"/>
      <c r="D67" s="24"/>
      <c r="E67" s="25"/>
      <c r="F67" s="9" t="str">
        <f t="shared" si="3"/>
        <v/>
      </c>
      <c r="G67" s="4"/>
      <c r="H67" s="4"/>
      <c r="I67" s="11"/>
      <c r="J67" s="11"/>
      <c r="K67" s="9" t="str">
        <f t="shared" ca="1" si="6"/>
        <v/>
      </c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41"/>
      <c r="W67" s="44"/>
      <c r="X67" s="11"/>
      <c r="Y67" s="11"/>
      <c r="Z67" s="11"/>
      <c r="AA67" s="41"/>
      <c r="AB67" s="38"/>
      <c r="AC67" s="11"/>
      <c r="AD67" s="11"/>
      <c r="AE67" s="11"/>
      <c r="AF67" s="11"/>
      <c r="AG67" s="41"/>
      <c r="AH67" s="38"/>
      <c r="AI67" s="11"/>
      <c r="AJ67" s="11"/>
      <c r="AK67" s="11"/>
      <c r="AL67" s="11"/>
    </row>
    <row r="68" spans="1:38" x14ac:dyDescent="0.15">
      <c r="A68" s="27">
        <v>63</v>
      </c>
      <c r="B68" s="19"/>
      <c r="C68" s="28"/>
      <c r="D68" s="24"/>
      <c r="E68" s="25"/>
      <c r="F68" s="9" t="str">
        <f t="shared" si="3"/>
        <v/>
      </c>
      <c r="G68" s="4"/>
      <c r="H68" s="4"/>
      <c r="I68" s="11"/>
      <c r="J68" s="11"/>
      <c r="K68" s="9" t="str">
        <f t="shared" ca="1" si="6"/>
        <v/>
      </c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41"/>
      <c r="W68" s="44"/>
      <c r="X68" s="11"/>
      <c r="Y68" s="11"/>
      <c r="Z68" s="11"/>
      <c r="AA68" s="41"/>
      <c r="AB68" s="38"/>
      <c r="AC68" s="11"/>
      <c r="AD68" s="11"/>
      <c r="AE68" s="11"/>
      <c r="AF68" s="11"/>
      <c r="AG68" s="41"/>
      <c r="AH68" s="38"/>
      <c r="AI68" s="11"/>
      <c r="AJ68" s="11"/>
      <c r="AK68" s="11"/>
      <c r="AL68" s="14"/>
    </row>
    <row r="69" spans="1:38" x14ac:dyDescent="0.15">
      <c r="A69" s="27">
        <v>64</v>
      </c>
      <c r="B69" s="19"/>
      <c r="C69" s="28"/>
      <c r="D69" s="24"/>
      <c r="E69" s="25"/>
      <c r="F69" s="9" t="str">
        <f t="shared" si="3"/>
        <v/>
      </c>
      <c r="G69" s="4"/>
      <c r="H69" s="4"/>
      <c r="I69" s="11"/>
      <c r="J69" s="11"/>
      <c r="K69" s="9" t="str">
        <f t="shared" ca="1" si="6"/>
        <v/>
      </c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41"/>
      <c r="W69" s="44"/>
      <c r="X69" s="11"/>
      <c r="Y69" s="11"/>
      <c r="Z69" s="11"/>
      <c r="AA69" s="41"/>
      <c r="AB69" s="38"/>
      <c r="AC69" s="11"/>
      <c r="AD69" s="11"/>
      <c r="AE69" s="11"/>
      <c r="AF69" s="11"/>
      <c r="AG69" s="41"/>
      <c r="AH69" s="38"/>
      <c r="AI69" s="11"/>
      <c r="AJ69" s="11"/>
      <c r="AK69" s="11"/>
      <c r="AL69" s="14"/>
    </row>
    <row r="70" spans="1:38" x14ac:dyDescent="0.15">
      <c r="A70" s="27">
        <v>65</v>
      </c>
      <c r="B70" s="20"/>
      <c r="C70" s="28"/>
      <c r="D70" s="24"/>
      <c r="E70" s="25"/>
      <c r="F70" s="9" t="str">
        <f t="shared" si="3"/>
        <v/>
      </c>
      <c r="G70" s="4"/>
      <c r="H70" s="4"/>
      <c r="I70" s="11"/>
      <c r="J70" s="11"/>
      <c r="K70" s="9" t="str">
        <f t="shared" ca="1" si="6"/>
        <v/>
      </c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41"/>
      <c r="W70" s="44"/>
      <c r="X70" s="11"/>
      <c r="Y70" s="11"/>
      <c r="Z70" s="11"/>
      <c r="AA70" s="41"/>
      <c r="AB70" s="38"/>
      <c r="AC70" s="11"/>
      <c r="AD70" s="11"/>
      <c r="AE70" s="11"/>
      <c r="AF70" s="11"/>
      <c r="AG70" s="41"/>
      <c r="AH70" s="38"/>
      <c r="AI70" s="11"/>
      <c r="AJ70" s="11"/>
      <c r="AK70" s="11"/>
      <c r="AL70" s="14"/>
    </row>
    <row r="71" spans="1:38" x14ac:dyDescent="0.15">
      <c r="A71" s="27">
        <v>66</v>
      </c>
      <c r="B71" s="21"/>
      <c r="C71" s="28"/>
      <c r="D71" s="24"/>
      <c r="E71" s="25"/>
      <c r="F71" s="9" t="str">
        <f t="shared" si="3"/>
        <v/>
      </c>
      <c r="G71" s="4"/>
      <c r="H71" s="4"/>
      <c r="I71" s="11"/>
      <c r="J71" s="11"/>
      <c r="K71" s="9" t="str">
        <f t="shared" ca="1" si="6"/>
        <v/>
      </c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41"/>
      <c r="W71" s="44"/>
      <c r="X71" s="11"/>
      <c r="Y71" s="11"/>
      <c r="Z71" s="11"/>
      <c r="AA71" s="41"/>
      <c r="AB71" s="38"/>
      <c r="AC71" s="11"/>
      <c r="AD71" s="11"/>
      <c r="AE71" s="11"/>
      <c r="AF71" s="11"/>
      <c r="AG71" s="41"/>
      <c r="AH71" s="38"/>
      <c r="AI71" s="11"/>
      <c r="AJ71" s="11"/>
      <c r="AK71" s="11"/>
      <c r="AL71" s="11"/>
    </row>
    <row r="72" spans="1:38" x14ac:dyDescent="0.15">
      <c r="A72" s="27">
        <v>67</v>
      </c>
      <c r="B72" s="20"/>
      <c r="C72" s="28"/>
      <c r="D72" s="24"/>
      <c r="E72" s="25"/>
      <c r="F72" s="9" t="str">
        <f t="shared" si="3"/>
        <v/>
      </c>
      <c r="G72" s="4"/>
      <c r="H72" s="4"/>
      <c r="I72" s="11"/>
      <c r="J72" s="11"/>
      <c r="K72" s="9" t="str">
        <f t="shared" ca="1" si="6"/>
        <v/>
      </c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41"/>
      <c r="W72" s="44"/>
      <c r="X72" s="11"/>
      <c r="Y72" s="11"/>
      <c r="Z72" s="11"/>
      <c r="AA72" s="41"/>
      <c r="AB72" s="38"/>
      <c r="AC72" s="11"/>
      <c r="AD72" s="11"/>
      <c r="AE72" s="11"/>
      <c r="AF72" s="11"/>
      <c r="AG72" s="41"/>
      <c r="AH72" s="38"/>
      <c r="AI72" s="11"/>
      <c r="AJ72" s="11"/>
      <c r="AK72" s="11"/>
      <c r="AL72" s="11"/>
    </row>
    <row r="73" spans="1:38" x14ac:dyDescent="0.15">
      <c r="A73" s="27">
        <v>68</v>
      </c>
      <c r="B73" s="19"/>
      <c r="C73" s="28"/>
      <c r="D73" s="24"/>
      <c r="E73" s="25"/>
      <c r="F73" s="9" t="str">
        <f t="shared" si="3"/>
        <v/>
      </c>
      <c r="G73" s="4"/>
      <c r="H73" s="4"/>
      <c r="I73" s="11"/>
      <c r="J73" s="11"/>
      <c r="K73" s="9" t="str">
        <f t="shared" ca="1" si="6"/>
        <v/>
      </c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41"/>
      <c r="W73" s="44"/>
      <c r="X73" s="11"/>
      <c r="Y73" s="11"/>
      <c r="Z73" s="11"/>
      <c r="AA73" s="41"/>
      <c r="AB73" s="38"/>
      <c r="AC73" s="11"/>
      <c r="AD73" s="11"/>
      <c r="AE73" s="11"/>
      <c r="AF73" s="11"/>
      <c r="AG73" s="41"/>
      <c r="AH73" s="38"/>
      <c r="AI73" s="11"/>
      <c r="AJ73" s="11"/>
      <c r="AK73" s="11"/>
      <c r="AL73" s="11"/>
    </row>
    <row r="74" spans="1:38" x14ac:dyDescent="0.15">
      <c r="A74" s="27">
        <v>69</v>
      </c>
      <c r="B74" s="19"/>
      <c r="C74" s="28"/>
      <c r="D74" s="24"/>
      <c r="E74" s="25"/>
      <c r="F74" s="9" t="str">
        <f t="shared" si="3"/>
        <v/>
      </c>
      <c r="G74" s="4"/>
      <c r="H74" s="4"/>
      <c r="I74" s="11"/>
      <c r="J74" s="11"/>
      <c r="K74" s="9" t="str">
        <f t="shared" ca="1" si="6"/>
        <v/>
      </c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41"/>
      <c r="W74" s="44"/>
      <c r="X74" s="11"/>
      <c r="Y74" s="11"/>
      <c r="Z74" s="11"/>
      <c r="AA74" s="41"/>
      <c r="AB74" s="38"/>
      <c r="AC74" s="11"/>
      <c r="AD74" s="11"/>
      <c r="AE74" s="11"/>
      <c r="AF74" s="11"/>
      <c r="AG74" s="41"/>
      <c r="AH74" s="38"/>
      <c r="AI74" s="11"/>
      <c r="AJ74" s="11"/>
      <c r="AK74" s="11"/>
      <c r="AL74" s="11"/>
    </row>
    <row r="75" spans="1:38" x14ac:dyDescent="0.15">
      <c r="A75" s="27">
        <v>70</v>
      </c>
      <c r="B75" s="19"/>
      <c r="C75" s="28"/>
      <c r="D75" s="24"/>
      <c r="E75" s="25"/>
      <c r="F75" s="9" t="str">
        <f t="shared" ref="F75:F80" si="7">IF(ISBLANK($B75),"",IF(ISBLANK($H75),"未着手",IF($K75=0,"完了","作業中")))</f>
        <v/>
      </c>
      <c r="G75" s="4"/>
      <c r="H75" s="4"/>
      <c r="I75" s="11"/>
      <c r="J75" s="11"/>
      <c r="K75" s="9" t="str">
        <f t="shared" ref="K75:K106" ca="1" si="8">IF(ISBLANK(L75)=FALSE,OFFSET(K75,0,COUNTA(L75:AL75)),"")</f>
        <v/>
      </c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41"/>
      <c r="W75" s="44"/>
      <c r="X75" s="11"/>
      <c r="Y75" s="11"/>
      <c r="Z75" s="11"/>
      <c r="AA75" s="41"/>
      <c r="AB75" s="38"/>
      <c r="AC75" s="11"/>
      <c r="AD75" s="11"/>
      <c r="AE75" s="11"/>
      <c r="AF75" s="11"/>
      <c r="AG75" s="41"/>
      <c r="AH75" s="38"/>
      <c r="AI75" s="11"/>
      <c r="AJ75" s="11"/>
      <c r="AK75" s="11"/>
      <c r="AL75" s="11"/>
    </row>
    <row r="76" spans="1:38" x14ac:dyDescent="0.15">
      <c r="A76" s="27">
        <v>71</v>
      </c>
      <c r="B76" s="19"/>
      <c r="C76" s="28"/>
      <c r="D76" s="24"/>
      <c r="E76" s="25"/>
      <c r="F76" s="9" t="str">
        <f t="shared" si="7"/>
        <v/>
      </c>
      <c r="G76" s="4"/>
      <c r="H76" s="4"/>
      <c r="I76" s="11"/>
      <c r="J76" s="11"/>
      <c r="K76" s="9" t="str">
        <f t="shared" ca="1" si="8"/>
        <v/>
      </c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41"/>
      <c r="W76" s="44"/>
      <c r="X76" s="11"/>
      <c r="Y76" s="11"/>
      <c r="Z76" s="11"/>
      <c r="AA76" s="41"/>
      <c r="AB76" s="38"/>
      <c r="AC76" s="11"/>
      <c r="AD76" s="11"/>
      <c r="AE76" s="11"/>
      <c r="AF76" s="11"/>
      <c r="AG76" s="41"/>
      <c r="AH76" s="38"/>
      <c r="AI76" s="11"/>
      <c r="AJ76" s="11"/>
      <c r="AK76" s="11"/>
      <c r="AL76" s="11"/>
    </row>
    <row r="77" spans="1:38" x14ac:dyDescent="0.15">
      <c r="A77" s="27">
        <v>72</v>
      </c>
      <c r="B77" s="19"/>
      <c r="C77" s="28"/>
      <c r="D77" s="24"/>
      <c r="E77" s="25"/>
      <c r="F77" s="9" t="str">
        <f t="shared" si="7"/>
        <v/>
      </c>
      <c r="G77" s="4"/>
      <c r="H77" s="4"/>
      <c r="I77" s="11"/>
      <c r="J77" s="11"/>
      <c r="K77" s="9" t="str">
        <f t="shared" ca="1" si="8"/>
        <v/>
      </c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41"/>
      <c r="W77" s="44"/>
      <c r="X77" s="11"/>
      <c r="Y77" s="11"/>
      <c r="Z77" s="11"/>
      <c r="AA77" s="41"/>
      <c r="AB77" s="38"/>
      <c r="AC77" s="11"/>
      <c r="AD77" s="11"/>
      <c r="AE77" s="11"/>
      <c r="AF77" s="11"/>
      <c r="AG77" s="41"/>
      <c r="AH77" s="38"/>
      <c r="AI77" s="11"/>
      <c r="AJ77" s="11"/>
      <c r="AK77" s="11"/>
      <c r="AL77" s="11"/>
    </row>
    <row r="78" spans="1:38" x14ac:dyDescent="0.15">
      <c r="A78" s="27">
        <v>73</v>
      </c>
      <c r="B78" s="19"/>
      <c r="C78" s="28"/>
      <c r="D78" s="24"/>
      <c r="E78" s="25"/>
      <c r="F78" s="9" t="str">
        <f t="shared" si="7"/>
        <v/>
      </c>
      <c r="G78" s="4"/>
      <c r="H78" s="4"/>
      <c r="I78" s="11"/>
      <c r="J78" s="11"/>
      <c r="K78" s="9" t="str">
        <f t="shared" ca="1" si="8"/>
        <v/>
      </c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41"/>
      <c r="W78" s="44"/>
      <c r="X78" s="11"/>
      <c r="Y78" s="11"/>
      <c r="Z78" s="11"/>
      <c r="AA78" s="41"/>
      <c r="AB78" s="38"/>
      <c r="AC78" s="11"/>
      <c r="AD78" s="11"/>
      <c r="AE78" s="11"/>
      <c r="AF78" s="11"/>
      <c r="AG78" s="41"/>
      <c r="AH78" s="38"/>
      <c r="AI78" s="11"/>
      <c r="AJ78" s="11"/>
      <c r="AK78" s="11"/>
      <c r="AL78" s="11"/>
    </row>
    <row r="79" spans="1:38" x14ac:dyDescent="0.15">
      <c r="A79" s="27">
        <v>74</v>
      </c>
      <c r="B79" s="19"/>
      <c r="C79" s="28"/>
      <c r="D79" s="24"/>
      <c r="E79" s="25"/>
      <c r="F79" s="9" t="str">
        <f t="shared" si="7"/>
        <v/>
      </c>
      <c r="G79" s="4"/>
      <c r="H79" s="4"/>
      <c r="I79" s="11"/>
      <c r="J79" s="11"/>
      <c r="K79" s="9" t="str">
        <f t="shared" ca="1" si="8"/>
        <v/>
      </c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41"/>
      <c r="W79" s="44"/>
      <c r="X79" s="11"/>
      <c r="Y79" s="11"/>
      <c r="Z79" s="11"/>
      <c r="AA79" s="41"/>
      <c r="AB79" s="38"/>
      <c r="AC79" s="11"/>
      <c r="AD79" s="11"/>
      <c r="AE79" s="11"/>
      <c r="AF79" s="11"/>
      <c r="AG79" s="41"/>
      <c r="AH79" s="38"/>
      <c r="AI79" s="11"/>
      <c r="AJ79" s="11"/>
      <c r="AK79" s="11"/>
      <c r="AL79" s="11"/>
    </row>
    <row r="80" spans="1:38" x14ac:dyDescent="0.15">
      <c r="A80" s="27">
        <v>75</v>
      </c>
      <c r="B80" s="19"/>
      <c r="C80" s="28"/>
      <c r="D80" s="24"/>
      <c r="E80" s="25"/>
      <c r="F80" s="9" t="str">
        <f t="shared" si="7"/>
        <v/>
      </c>
      <c r="G80" s="4"/>
      <c r="H80" s="4"/>
      <c r="I80" s="11"/>
      <c r="J80" s="11"/>
      <c r="K80" s="9" t="str">
        <f t="shared" ca="1" si="8"/>
        <v/>
      </c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41"/>
      <c r="W80" s="44"/>
      <c r="X80" s="11"/>
      <c r="Y80" s="11"/>
      <c r="Z80" s="11"/>
      <c r="AA80" s="41"/>
      <c r="AB80" s="38"/>
      <c r="AC80" s="11"/>
      <c r="AD80" s="11"/>
      <c r="AE80" s="11"/>
      <c r="AF80" s="11"/>
      <c r="AG80" s="41"/>
      <c r="AH80" s="38"/>
      <c r="AI80" s="11"/>
      <c r="AJ80" s="11"/>
      <c r="AK80" s="11"/>
      <c r="AL80" s="11"/>
    </row>
    <row r="81" spans="1:38" x14ac:dyDescent="0.15">
      <c r="A81" s="27">
        <v>76</v>
      </c>
      <c r="B81" s="19"/>
      <c r="C81" s="28"/>
      <c r="D81" s="24"/>
      <c r="E81" s="25"/>
      <c r="F81" s="9" t="str">
        <f t="shared" ref="F81:F111" si="9">IF(ISBLANK($B81),"",IF(ISBLANK($H80),"未着手",IF($K80=0,"完了","作業中")))</f>
        <v/>
      </c>
      <c r="G81" s="4"/>
      <c r="H81" s="4"/>
      <c r="I81" s="11"/>
      <c r="J81" s="11"/>
      <c r="K81" s="9" t="str">
        <f t="shared" ca="1" si="8"/>
        <v/>
      </c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41"/>
      <c r="W81" s="44"/>
      <c r="X81" s="11"/>
      <c r="Y81" s="11"/>
      <c r="Z81" s="11"/>
      <c r="AA81" s="41"/>
      <c r="AB81" s="38"/>
      <c r="AC81" s="11"/>
      <c r="AD81" s="11"/>
      <c r="AE81" s="11"/>
      <c r="AF81" s="11"/>
      <c r="AG81" s="41"/>
      <c r="AH81" s="38"/>
      <c r="AI81" s="11"/>
      <c r="AJ81" s="11"/>
      <c r="AK81" s="11"/>
      <c r="AL81" s="11"/>
    </row>
    <row r="82" spans="1:38" x14ac:dyDescent="0.15">
      <c r="A82" s="27">
        <v>77</v>
      </c>
      <c r="B82" s="19"/>
      <c r="C82" s="28"/>
      <c r="D82" s="24"/>
      <c r="E82" s="25"/>
      <c r="F82" s="9" t="str">
        <f t="shared" si="9"/>
        <v/>
      </c>
      <c r="G82" s="4"/>
      <c r="H82" s="4"/>
      <c r="I82" s="11"/>
      <c r="J82" s="11"/>
      <c r="K82" s="9" t="str">
        <f t="shared" ca="1" si="8"/>
        <v/>
      </c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41"/>
      <c r="W82" s="44"/>
      <c r="X82" s="11"/>
      <c r="Y82" s="11"/>
      <c r="Z82" s="11"/>
      <c r="AA82" s="41"/>
      <c r="AB82" s="38"/>
      <c r="AC82" s="11"/>
      <c r="AD82" s="11"/>
      <c r="AE82" s="11"/>
      <c r="AF82" s="11"/>
      <c r="AG82" s="41"/>
      <c r="AH82" s="38"/>
      <c r="AI82" s="11"/>
      <c r="AJ82" s="11"/>
      <c r="AK82" s="11"/>
      <c r="AL82" s="11"/>
    </row>
    <row r="83" spans="1:38" x14ac:dyDescent="0.15">
      <c r="A83" s="27">
        <v>78</v>
      </c>
      <c r="B83" s="19"/>
      <c r="C83" s="28"/>
      <c r="D83" s="24"/>
      <c r="E83" s="25"/>
      <c r="F83" s="9" t="str">
        <f t="shared" si="9"/>
        <v/>
      </c>
      <c r="G83" s="4"/>
      <c r="H83" s="4"/>
      <c r="I83" s="11"/>
      <c r="J83" s="11"/>
      <c r="K83" s="9" t="str">
        <f t="shared" ca="1" si="8"/>
        <v/>
      </c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41"/>
      <c r="W83" s="44"/>
      <c r="X83" s="11"/>
      <c r="Y83" s="11"/>
      <c r="Z83" s="11"/>
      <c r="AA83" s="41"/>
      <c r="AB83" s="38"/>
      <c r="AC83" s="11"/>
      <c r="AD83" s="11"/>
      <c r="AE83" s="11"/>
      <c r="AF83" s="11"/>
      <c r="AG83" s="41"/>
      <c r="AH83" s="38"/>
      <c r="AI83" s="11"/>
      <c r="AJ83" s="11"/>
      <c r="AK83" s="11"/>
      <c r="AL83" s="11"/>
    </row>
    <row r="84" spans="1:38" x14ac:dyDescent="0.15">
      <c r="A84" s="27">
        <v>79</v>
      </c>
      <c r="B84" s="19"/>
      <c r="C84" s="28"/>
      <c r="D84" s="24"/>
      <c r="E84" s="25"/>
      <c r="F84" s="9" t="str">
        <f t="shared" si="9"/>
        <v/>
      </c>
      <c r="G84" s="4"/>
      <c r="H84" s="4"/>
      <c r="I84" s="11"/>
      <c r="J84" s="11"/>
      <c r="K84" s="9" t="str">
        <f t="shared" ca="1" si="8"/>
        <v/>
      </c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41"/>
      <c r="W84" s="44"/>
      <c r="X84" s="11"/>
      <c r="Y84" s="11"/>
      <c r="Z84" s="11"/>
      <c r="AA84" s="41"/>
      <c r="AB84" s="38"/>
      <c r="AC84" s="11"/>
      <c r="AD84" s="11"/>
      <c r="AE84" s="11"/>
      <c r="AF84" s="11"/>
      <c r="AG84" s="41"/>
      <c r="AH84" s="38"/>
      <c r="AI84" s="11"/>
      <c r="AJ84" s="11"/>
      <c r="AK84" s="11"/>
      <c r="AL84" s="11"/>
    </row>
    <row r="85" spans="1:38" x14ac:dyDescent="0.15">
      <c r="A85" s="27">
        <v>80</v>
      </c>
      <c r="B85" s="19"/>
      <c r="C85" s="28"/>
      <c r="D85" s="24"/>
      <c r="E85" s="25"/>
      <c r="F85" s="9" t="str">
        <f t="shared" si="9"/>
        <v/>
      </c>
      <c r="G85" s="23"/>
      <c r="H85" s="23"/>
      <c r="I85" s="11"/>
      <c r="J85" s="11"/>
      <c r="K85" s="22" t="str">
        <f t="shared" ca="1" si="8"/>
        <v/>
      </c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41"/>
      <c r="W85" s="44"/>
      <c r="X85" s="11"/>
      <c r="Y85" s="11"/>
      <c r="Z85" s="11"/>
      <c r="AA85" s="41"/>
      <c r="AB85" s="38"/>
      <c r="AC85" s="11"/>
      <c r="AD85" s="11"/>
      <c r="AE85" s="11"/>
      <c r="AF85" s="11"/>
      <c r="AG85" s="41"/>
      <c r="AH85" s="38"/>
      <c r="AI85" s="11"/>
      <c r="AJ85" s="11"/>
      <c r="AK85" s="11"/>
      <c r="AL85" s="11"/>
    </row>
    <row r="86" spans="1:38" x14ac:dyDescent="0.15">
      <c r="A86" s="27">
        <v>81</v>
      </c>
      <c r="B86" s="19"/>
      <c r="C86" s="28"/>
      <c r="D86" s="24"/>
      <c r="E86" s="25"/>
      <c r="F86" s="22" t="str">
        <f t="shared" si="9"/>
        <v/>
      </c>
      <c r="G86" s="4"/>
      <c r="H86" s="4"/>
      <c r="I86" s="11"/>
      <c r="J86" s="11"/>
      <c r="K86" s="9" t="str">
        <f t="shared" ca="1" si="8"/>
        <v/>
      </c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41"/>
      <c r="W86" s="44"/>
      <c r="X86" s="11"/>
      <c r="Y86" s="11"/>
      <c r="Z86" s="11"/>
      <c r="AA86" s="41"/>
      <c r="AB86" s="38"/>
      <c r="AC86" s="11"/>
      <c r="AD86" s="11"/>
      <c r="AE86" s="11"/>
      <c r="AF86" s="11"/>
      <c r="AG86" s="41"/>
      <c r="AH86" s="38"/>
      <c r="AI86" s="11"/>
      <c r="AJ86" s="11"/>
      <c r="AK86" s="11"/>
      <c r="AL86" s="11"/>
    </row>
    <row r="87" spans="1:38" x14ac:dyDescent="0.15">
      <c r="A87" s="27">
        <v>82</v>
      </c>
      <c r="B87" s="19"/>
      <c r="C87" s="28"/>
      <c r="D87" s="24"/>
      <c r="E87" s="25"/>
      <c r="F87" s="9" t="str">
        <f t="shared" si="9"/>
        <v/>
      </c>
      <c r="G87" s="4"/>
      <c r="H87" s="4"/>
      <c r="I87" s="11"/>
      <c r="J87" s="11"/>
      <c r="K87" s="9" t="str">
        <f t="shared" ca="1" si="8"/>
        <v/>
      </c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41"/>
      <c r="W87" s="44"/>
      <c r="X87" s="11"/>
      <c r="Y87" s="11"/>
      <c r="Z87" s="11"/>
      <c r="AA87" s="41"/>
      <c r="AB87" s="38"/>
      <c r="AC87" s="11"/>
      <c r="AD87" s="11"/>
      <c r="AE87" s="11"/>
      <c r="AF87" s="11"/>
      <c r="AG87" s="41"/>
      <c r="AH87" s="38"/>
      <c r="AI87" s="11"/>
      <c r="AJ87" s="11"/>
      <c r="AK87" s="11"/>
      <c r="AL87" s="11"/>
    </row>
    <row r="88" spans="1:38" x14ac:dyDescent="0.15">
      <c r="A88" s="27">
        <v>83</v>
      </c>
      <c r="B88" s="19"/>
      <c r="C88" s="28"/>
      <c r="D88" s="24"/>
      <c r="E88" s="25"/>
      <c r="F88" s="9" t="str">
        <f t="shared" si="9"/>
        <v/>
      </c>
      <c r="G88" s="4"/>
      <c r="H88" s="4"/>
      <c r="I88" s="11"/>
      <c r="J88" s="11"/>
      <c r="K88" s="9" t="str">
        <f t="shared" ca="1" si="8"/>
        <v/>
      </c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41"/>
      <c r="W88" s="44"/>
      <c r="X88" s="11"/>
      <c r="Y88" s="11"/>
      <c r="Z88" s="11"/>
      <c r="AA88" s="41"/>
      <c r="AB88" s="38"/>
      <c r="AC88" s="11"/>
      <c r="AD88" s="11"/>
      <c r="AE88" s="11"/>
      <c r="AF88" s="11"/>
      <c r="AG88" s="41"/>
      <c r="AH88" s="38"/>
      <c r="AI88" s="11"/>
      <c r="AJ88" s="11"/>
      <c r="AK88" s="11"/>
      <c r="AL88" s="11"/>
    </row>
    <row r="89" spans="1:38" x14ac:dyDescent="0.15">
      <c r="A89" s="27">
        <v>79</v>
      </c>
      <c r="B89" s="19"/>
      <c r="C89" s="28"/>
      <c r="D89" s="24"/>
      <c r="E89" s="25"/>
      <c r="F89" s="9" t="str">
        <f t="shared" si="9"/>
        <v/>
      </c>
      <c r="G89" s="4"/>
      <c r="H89" s="4"/>
      <c r="I89" s="11"/>
      <c r="J89" s="11"/>
      <c r="K89" s="9" t="str">
        <f t="shared" ca="1" si="8"/>
        <v/>
      </c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41"/>
      <c r="W89" s="44"/>
      <c r="X89" s="11"/>
      <c r="Y89" s="11"/>
      <c r="Z89" s="11"/>
      <c r="AA89" s="41"/>
      <c r="AB89" s="38"/>
      <c r="AC89" s="11"/>
      <c r="AD89" s="11"/>
      <c r="AE89" s="11"/>
      <c r="AF89" s="11"/>
      <c r="AG89" s="41"/>
      <c r="AH89" s="38"/>
      <c r="AI89" s="11"/>
      <c r="AJ89" s="11"/>
      <c r="AK89" s="11"/>
      <c r="AL89" s="11"/>
    </row>
    <row r="90" spans="1:38" x14ac:dyDescent="0.15">
      <c r="A90" s="27">
        <v>80</v>
      </c>
      <c r="B90" s="19"/>
      <c r="C90" s="28"/>
      <c r="D90" s="24"/>
      <c r="E90" s="25"/>
      <c r="F90" s="9" t="str">
        <f t="shared" si="9"/>
        <v/>
      </c>
      <c r="G90" s="4"/>
      <c r="H90" s="4"/>
      <c r="I90" s="11"/>
      <c r="J90" s="11"/>
      <c r="K90" s="9" t="str">
        <f t="shared" ca="1" si="8"/>
        <v/>
      </c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41"/>
      <c r="W90" s="44"/>
      <c r="X90" s="11"/>
      <c r="Y90" s="11"/>
      <c r="Z90" s="11"/>
      <c r="AA90" s="41"/>
      <c r="AB90" s="38"/>
      <c r="AC90" s="11"/>
      <c r="AD90" s="11"/>
      <c r="AE90" s="11"/>
      <c r="AF90" s="11"/>
      <c r="AG90" s="41"/>
      <c r="AH90" s="38"/>
      <c r="AI90" s="11"/>
      <c r="AJ90" s="11"/>
      <c r="AK90" s="11"/>
      <c r="AL90" s="11"/>
    </row>
    <row r="91" spans="1:38" x14ac:dyDescent="0.15">
      <c r="A91" s="27">
        <v>81</v>
      </c>
      <c r="B91" s="19"/>
      <c r="C91" s="28"/>
      <c r="D91" s="24"/>
      <c r="E91" s="25"/>
      <c r="F91" s="9" t="str">
        <f t="shared" si="9"/>
        <v/>
      </c>
      <c r="G91" s="4"/>
      <c r="H91" s="4"/>
      <c r="I91" s="11"/>
      <c r="J91" s="11"/>
      <c r="K91" s="9" t="str">
        <f t="shared" ca="1" si="8"/>
        <v/>
      </c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41"/>
      <c r="W91" s="44"/>
      <c r="X91" s="11"/>
      <c r="Y91" s="11"/>
      <c r="Z91" s="11"/>
      <c r="AA91" s="41"/>
      <c r="AB91" s="38"/>
      <c r="AC91" s="11"/>
      <c r="AD91" s="11"/>
      <c r="AE91" s="11"/>
      <c r="AF91" s="11"/>
      <c r="AG91" s="41"/>
      <c r="AH91" s="38"/>
      <c r="AI91" s="11"/>
      <c r="AJ91" s="11"/>
      <c r="AK91" s="11"/>
      <c r="AL91" s="11"/>
    </row>
    <row r="92" spans="1:38" x14ac:dyDescent="0.15">
      <c r="A92" s="27">
        <v>82</v>
      </c>
      <c r="B92" s="19"/>
      <c r="C92" s="28"/>
      <c r="D92" s="24"/>
      <c r="E92" s="25"/>
      <c r="F92" s="9" t="str">
        <f t="shared" si="9"/>
        <v/>
      </c>
      <c r="G92" s="4"/>
      <c r="H92" s="4"/>
      <c r="I92" s="11"/>
      <c r="J92" s="11"/>
      <c r="K92" s="9" t="str">
        <f t="shared" ca="1" si="8"/>
        <v/>
      </c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41"/>
      <c r="W92" s="44"/>
      <c r="X92" s="11"/>
      <c r="Y92" s="11"/>
      <c r="Z92" s="11"/>
      <c r="AA92" s="41"/>
      <c r="AB92" s="38"/>
      <c r="AC92" s="11"/>
      <c r="AD92" s="11"/>
      <c r="AE92" s="11"/>
      <c r="AF92" s="11"/>
      <c r="AG92" s="41"/>
      <c r="AH92" s="38"/>
      <c r="AI92" s="11"/>
      <c r="AJ92" s="11"/>
      <c r="AK92" s="11"/>
      <c r="AL92" s="11"/>
    </row>
    <row r="93" spans="1:38" x14ac:dyDescent="0.15">
      <c r="A93" s="27">
        <v>83</v>
      </c>
      <c r="B93" s="19"/>
      <c r="C93" s="28"/>
      <c r="D93" s="24"/>
      <c r="E93" s="25"/>
      <c r="F93" s="9" t="str">
        <f t="shared" si="9"/>
        <v/>
      </c>
      <c r="G93" s="4"/>
      <c r="H93" s="4"/>
      <c r="I93" s="11"/>
      <c r="J93" s="11"/>
      <c r="K93" s="9" t="str">
        <f t="shared" ca="1" si="8"/>
        <v/>
      </c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41"/>
      <c r="W93" s="44"/>
      <c r="X93" s="11"/>
      <c r="Y93" s="11"/>
      <c r="Z93" s="11"/>
      <c r="AA93" s="41"/>
      <c r="AB93" s="38"/>
      <c r="AC93" s="11"/>
      <c r="AD93" s="11"/>
      <c r="AE93" s="11"/>
      <c r="AF93" s="11"/>
      <c r="AG93" s="41"/>
      <c r="AH93" s="38"/>
      <c r="AI93" s="11"/>
      <c r="AJ93" s="11"/>
      <c r="AK93" s="11"/>
      <c r="AL93" s="11"/>
    </row>
    <row r="94" spans="1:38" x14ac:dyDescent="0.15">
      <c r="A94" s="27">
        <v>84</v>
      </c>
      <c r="B94" s="19"/>
      <c r="C94" s="28"/>
      <c r="D94" s="24"/>
      <c r="E94" s="25"/>
      <c r="F94" s="9" t="str">
        <f t="shared" si="9"/>
        <v/>
      </c>
      <c r="G94" s="4"/>
      <c r="H94" s="4"/>
      <c r="I94" s="11"/>
      <c r="J94" s="11"/>
      <c r="K94" s="9" t="str">
        <f t="shared" ca="1" si="8"/>
        <v/>
      </c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41"/>
      <c r="W94" s="44"/>
      <c r="X94" s="11"/>
      <c r="Y94" s="11"/>
      <c r="Z94" s="11"/>
      <c r="AA94" s="41"/>
      <c r="AB94" s="38"/>
      <c r="AC94" s="11"/>
      <c r="AD94" s="11"/>
      <c r="AE94" s="11"/>
      <c r="AF94" s="11"/>
      <c r="AG94" s="41"/>
      <c r="AH94" s="38"/>
      <c r="AI94" s="11"/>
      <c r="AJ94" s="11"/>
      <c r="AK94" s="11"/>
      <c r="AL94" s="11"/>
    </row>
    <row r="95" spans="1:38" x14ac:dyDescent="0.15">
      <c r="A95" s="27">
        <v>85</v>
      </c>
      <c r="B95" s="19"/>
      <c r="C95" s="28"/>
      <c r="D95" s="24"/>
      <c r="E95" s="25"/>
      <c r="F95" s="9" t="str">
        <f t="shared" si="9"/>
        <v/>
      </c>
      <c r="G95" s="4"/>
      <c r="H95" s="4"/>
      <c r="I95" s="11"/>
      <c r="J95" s="11"/>
      <c r="K95" s="9" t="str">
        <f t="shared" ca="1" si="8"/>
        <v/>
      </c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41"/>
      <c r="W95" s="44"/>
      <c r="X95" s="11"/>
      <c r="Y95" s="11"/>
      <c r="Z95" s="11"/>
      <c r="AA95" s="41"/>
      <c r="AB95" s="38"/>
      <c r="AC95" s="11"/>
      <c r="AD95" s="11"/>
      <c r="AE95" s="11"/>
      <c r="AF95" s="11"/>
      <c r="AG95" s="41"/>
      <c r="AH95" s="38"/>
      <c r="AI95" s="11"/>
      <c r="AJ95" s="11"/>
      <c r="AK95" s="11"/>
      <c r="AL95" s="11"/>
    </row>
    <row r="96" spans="1:38" x14ac:dyDescent="0.15">
      <c r="A96" s="27">
        <v>86</v>
      </c>
      <c r="B96" s="19"/>
      <c r="C96" s="28"/>
      <c r="D96" s="24"/>
      <c r="E96" s="25"/>
      <c r="F96" s="9" t="str">
        <f t="shared" si="9"/>
        <v/>
      </c>
      <c r="G96" s="4"/>
      <c r="H96" s="4"/>
      <c r="I96" s="11"/>
      <c r="J96" s="11"/>
      <c r="K96" s="9" t="str">
        <f t="shared" ca="1" si="8"/>
        <v/>
      </c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41"/>
      <c r="W96" s="44"/>
      <c r="X96" s="11"/>
      <c r="Y96" s="11"/>
      <c r="Z96" s="11"/>
      <c r="AA96" s="41"/>
      <c r="AB96" s="38"/>
      <c r="AC96" s="11"/>
      <c r="AD96" s="11"/>
      <c r="AE96" s="11"/>
      <c r="AF96" s="11"/>
      <c r="AG96" s="41"/>
      <c r="AH96" s="38"/>
      <c r="AI96" s="11"/>
      <c r="AJ96" s="11"/>
      <c r="AK96" s="11"/>
      <c r="AL96" s="11"/>
    </row>
    <row r="97" spans="1:38" x14ac:dyDescent="0.15">
      <c r="A97" s="27">
        <v>87</v>
      </c>
      <c r="B97" s="26"/>
      <c r="C97" s="28"/>
      <c r="D97" s="24"/>
      <c r="E97" s="25"/>
      <c r="F97" s="9" t="str">
        <f t="shared" si="9"/>
        <v/>
      </c>
      <c r="G97" s="4"/>
      <c r="H97" s="4"/>
      <c r="I97" s="11"/>
      <c r="J97" s="11"/>
      <c r="K97" s="9" t="str">
        <f t="shared" ca="1" si="8"/>
        <v/>
      </c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41"/>
      <c r="W97" s="44"/>
      <c r="X97" s="11"/>
      <c r="Y97" s="11"/>
      <c r="Z97" s="11"/>
      <c r="AA97" s="41"/>
      <c r="AB97" s="38"/>
      <c r="AC97" s="11"/>
      <c r="AD97" s="11"/>
      <c r="AE97" s="11"/>
      <c r="AF97" s="11"/>
      <c r="AG97" s="41"/>
      <c r="AH97" s="38"/>
      <c r="AI97" s="11"/>
      <c r="AJ97" s="11"/>
      <c r="AK97" s="11"/>
      <c r="AL97" s="11"/>
    </row>
    <row r="98" spans="1:38" x14ac:dyDescent="0.15">
      <c r="A98" s="27">
        <v>88</v>
      </c>
      <c r="B98" s="26"/>
      <c r="C98" s="28"/>
      <c r="D98" s="24"/>
      <c r="E98" s="25"/>
      <c r="F98" s="9" t="str">
        <f t="shared" si="9"/>
        <v/>
      </c>
      <c r="G98" s="4"/>
      <c r="H98" s="4"/>
      <c r="I98" s="11"/>
      <c r="J98" s="11"/>
      <c r="K98" s="9" t="str">
        <f t="shared" ca="1" si="8"/>
        <v/>
      </c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41"/>
      <c r="W98" s="44"/>
      <c r="X98" s="11"/>
      <c r="Y98" s="11"/>
      <c r="Z98" s="11"/>
      <c r="AA98" s="41"/>
      <c r="AB98" s="38"/>
      <c r="AC98" s="11"/>
      <c r="AD98" s="11"/>
      <c r="AE98" s="11"/>
      <c r="AF98" s="11"/>
      <c r="AG98" s="41"/>
      <c r="AH98" s="38"/>
      <c r="AI98" s="11"/>
      <c r="AJ98" s="11"/>
      <c r="AK98" s="11"/>
      <c r="AL98" s="11"/>
    </row>
    <row r="99" spans="1:38" x14ac:dyDescent="0.15">
      <c r="A99" s="27">
        <v>89</v>
      </c>
      <c r="B99" s="26"/>
      <c r="C99" s="28"/>
      <c r="D99" s="24"/>
      <c r="E99" s="25"/>
      <c r="F99" s="9" t="str">
        <f t="shared" si="9"/>
        <v/>
      </c>
      <c r="G99" s="4"/>
      <c r="H99" s="4"/>
      <c r="I99" s="11"/>
      <c r="J99" s="11"/>
      <c r="K99" s="9" t="str">
        <f t="shared" ca="1" si="8"/>
        <v/>
      </c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41"/>
      <c r="W99" s="44"/>
      <c r="X99" s="11"/>
      <c r="Y99" s="11"/>
      <c r="Z99" s="11"/>
      <c r="AA99" s="41"/>
      <c r="AB99" s="38"/>
      <c r="AC99" s="11"/>
      <c r="AD99" s="11"/>
      <c r="AE99" s="11"/>
      <c r="AF99" s="11"/>
      <c r="AG99" s="41"/>
      <c r="AH99" s="38"/>
      <c r="AI99" s="11"/>
      <c r="AJ99" s="11"/>
      <c r="AK99" s="11"/>
      <c r="AL99" s="11"/>
    </row>
    <row r="100" spans="1:38" x14ac:dyDescent="0.15">
      <c r="A100" s="27">
        <v>90</v>
      </c>
      <c r="B100" s="26"/>
      <c r="C100" s="28"/>
      <c r="D100" s="24"/>
      <c r="E100" s="25"/>
      <c r="F100" s="9" t="str">
        <f t="shared" si="9"/>
        <v/>
      </c>
      <c r="G100" s="4"/>
      <c r="H100" s="4"/>
      <c r="I100" s="11"/>
      <c r="J100" s="11"/>
      <c r="K100" s="9" t="str">
        <f t="shared" ca="1" si="8"/>
        <v/>
      </c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41"/>
      <c r="W100" s="44"/>
      <c r="X100" s="11"/>
      <c r="Y100" s="11"/>
      <c r="Z100" s="11"/>
      <c r="AA100" s="41"/>
      <c r="AB100" s="38"/>
      <c r="AC100" s="11"/>
      <c r="AD100" s="11"/>
      <c r="AE100" s="11"/>
      <c r="AF100" s="11"/>
      <c r="AG100" s="41"/>
      <c r="AH100" s="38"/>
      <c r="AI100" s="11"/>
      <c r="AJ100" s="11"/>
      <c r="AK100" s="11"/>
      <c r="AL100" s="11"/>
    </row>
    <row r="101" spans="1:38" x14ac:dyDescent="0.15">
      <c r="A101" s="27">
        <v>91</v>
      </c>
      <c r="B101" s="26"/>
      <c r="C101" s="28"/>
      <c r="D101" s="24"/>
      <c r="E101" s="25"/>
      <c r="F101" s="9" t="str">
        <f t="shared" si="9"/>
        <v/>
      </c>
      <c r="G101" s="4"/>
      <c r="H101" s="4"/>
      <c r="I101" s="11"/>
      <c r="J101" s="11"/>
      <c r="K101" s="9" t="str">
        <f t="shared" ca="1" si="8"/>
        <v/>
      </c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41"/>
      <c r="W101" s="44"/>
      <c r="X101" s="11"/>
      <c r="Y101" s="11"/>
      <c r="Z101" s="11"/>
      <c r="AA101" s="41"/>
      <c r="AB101" s="38"/>
      <c r="AC101" s="11"/>
      <c r="AD101" s="11"/>
      <c r="AE101" s="11"/>
      <c r="AF101" s="11"/>
      <c r="AG101" s="41"/>
      <c r="AH101" s="38"/>
      <c r="AI101" s="11"/>
      <c r="AJ101" s="11"/>
      <c r="AK101" s="11"/>
      <c r="AL101" s="11"/>
    </row>
    <row r="102" spans="1:38" x14ac:dyDescent="0.15">
      <c r="A102" s="27">
        <v>92</v>
      </c>
      <c r="B102" s="26"/>
      <c r="C102" s="28"/>
      <c r="D102" s="24"/>
      <c r="E102" s="25"/>
      <c r="F102" s="9" t="str">
        <f t="shared" si="9"/>
        <v/>
      </c>
      <c r="G102" s="4"/>
      <c r="H102" s="4"/>
      <c r="I102" s="11"/>
      <c r="J102" s="11"/>
      <c r="K102" s="9" t="str">
        <f t="shared" ca="1" si="8"/>
        <v/>
      </c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41"/>
      <c r="W102" s="44"/>
      <c r="X102" s="11"/>
      <c r="Y102" s="11"/>
      <c r="Z102" s="11"/>
      <c r="AA102" s="41"/>
      <c r="AB102" s="38"/>
      <c r="AC102" s="11"/>
      <c r="AD102" s="11"/>
      <c r="AE102" s="11"/>
      <c r="AF102" s="11"/>
      <c r="AG102" s="41"/>
      <c r="AH102" s="38"/>
      <c r="AI102" s="11"/>
      <c r="AJ102" s="11"/>
      <c r="AK102" s="11"/>
      <c r="AL102" s="11"/>
    </row>
    <row r="103" spans="1:38" x14ac:dyDescent="0.15">
      <c r="A103" s="27">
        <v>93</v>
      </c>
      <c r="B103" s="26"/>
      <c r="C103" s="28"/>
      <c r="D103" s="24"/>
      <c r="E103" s="25"/>
      <c r="F103" s="9" t="str">
        <f t="shared" si="9"/>
        <v/>
      </c>
      <c r="G103" s="4"/>
      <c r="H103" s="4"/>
      <c r="I103" s="11"/>
      <c r="J103" s="11"/>
      <c r="K103" s="9" t="str">
        <f t="shared" ca="1" si="8"/>
        <v/>
      </c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41"/>
      <c r="W103" s="44"/>
      <c r="X103" s="11"/>
      <c r="Y103" s="11"/>
      <c r="Z103" s="11"/>
      <c r="AA103" s="41"/>
      <c r="AB103" s="38"/>
      <c r="AC103" s="11"/>
      <c r="AD103" s="11"/>
      <c r="AE103" s="11"/>
      <c r="AF103" s="11"/>
      <c r="AG103" s="41"/>
      <c r="AH103" s="38"/>
      <c r="AI103" s="11"/>
      <c r="AJ103" s="11"/>
      <c r="AK103" s="11"/>
      <c r="AL103" s="11"/>
    </row>
    <row r="104" spans="1:38" x14ac:dyDescent="0.15">
      <c r="A104" s="27">
        <v>94</v>
      </c>
      <c r="B104" s="26"/>
      <c r="C104" s="28"/>
      <c r="D104" s="24"/>
      <c r="E104" s="25"/>
      <c r="F104" s="9" t="str">
        <f t="shared" si="9"/>
        <v/>
      </c>
      <c r="G104" s="4"/>
      <c r="H104" s="4"/>
      <c r="I104" s="11"/>
      <c r="J104" s="11"/>
      <c r="K104" s="9" t="str">
        <f t="shared" ca="1" si="8"/>
        <v/>
      </c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41"/>
      <c r="W104" s="44"/>
      <c r="X104" s="11"/>
      <c r="Y104" s="11"/>
      <c r="Z104" s="11"/>
      <c r="AA104" s="41"/>
      <c r="AB104" s="38"/>
      <c r="AC104" s="11"/>
      <c r="AD104" s="11"/>
      <c r="AE104" s="11"/>
      <c r="AF104" s="11"/>
      <c r="AG104" s="41"/>
      <c r="AH104" s="38"/>
      <c r="AI104" s="11"/>
      <c r="AJ104" s="11"/>
      <c r="AK104" s="11"/>
      <c r="AL104" s="11"/>
    </row>
    <row r="105" spans="1:38" x14ac:dyDescent="0.15">
      <c r="A105" s="27">
        <v>95</v>
      </c>
      <c r="B105" s="26"/>
      <c r="C105" s="28"/>
      <c r="D105" s="24"/>
      <c r="E105" s="25"/>
      <c r="F105" s="9" t="str">
        <f t="shared" si="9"/>
        <v/>
      </c>
      <c r="G105" s="4"/>
      <c r="H105" s="4"/>
      <c r="I105" s="11"/>
      <c r="J105" s="11"/>
      <c r="K105" s="9" t="str">
        <f t="shared" ca="1" si="8"/>
        <v/>
      </c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41"/>
      <c r="W105" s="44"/>
      <c r="X105" s="11"/>
      <c r="Y105" s="11"/>
      <c r="Z105" s="11"/>
      <c r="AA105" s="41"/>
      <c r="AB105" s="38"/>
      <c r="AC105" s="11"/>
      <c r="AD105" s="11"/>
      <c r="AE105" s="11"/>
      <c r="AF105" s="11"/>
      <c r="AG105" s="41"/>
      <c r="AH105" s="38"/>
      <c r="AI105" s="11"/>
      <c r="AJ105" s="11"/>
      <c r="AK105" s="11"/>
      <c r="AL105" s="11"/>
    </row>
    <row r="106" spans="1:38" x14ac:dyDescent="0.15">
      <c r="A106" s="27">
        <v>96</v>
      </c>
      <c r="B106" s="19"/>
      <c r="C106" s="28"/>
      <c r="D106" s="24"/>
      <c r="E106" s="25"/>
      <c r="F106" s="9" t="str">
        <f t="shared" si="9"/>
        <v/>
      </c>
      <c r="G106" s="4"/>
      <c r="H106" s="4"/>
      <c r="I106" s="11"/>
      <c r="J106" s="11"/>
      <c r="K106" s="9" t="str">
        <f t="shared" ca="1" si="8"/>
        <v/>
      </c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41"/>
      <c r="W106" s="44"/>
      <c r="X106" s="11"/>
      <c r="Y106" s="11"/>
      <c r="Z106" s="11"/>
      <c r="AA106" s="41"/>
      <c r="AB106" s="38"/>
      <c r="AC106" s="11"/>
      <c r="AD106" s="11"/>
      <c r="AE106" s="11"/>
      <c r="AF106" s="11"/>
      <c r="AG106" s="41"/>
      <c r="AH106" s="38"/>
      <c r="AI106" s="11"/>
      <c r="AJ106" s="11"/>
      <c r="AK106" s="11"/>
      <c r="AL106" s="11"/>
    </row>
    <row r="107" spans="1:38" x14ac:dyDescent="0.15">
      <c r="A107" s="27">
        <v>97</v>
      </c>
      <c r="B107" s="19"/>
      <c r="C107" s="28"/>
      <c r="D107" s="24"/>
      <c r="E107" s="25"/>
      <c r="F107" s="9" t="str">
        <f t="shared" si="9"/>
        <v/>
      </c>
      <c r="G107" s="4"/>
      <c r="H107" s="4"/>
      <c r="I107" s="11"/>
      <c r="J107" s="11"/>
      <c r="K107" s="9" t="str">
        <f t="shared" ref="K107:K110" ca="1" si="10">IF(ISBLANK(L107)=FALSE,OFFSET(K107,0,COUNTA(L107:AL107)),"")</f>
        <v/>
      </c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41"/>
      <c r="W107" s="44"/>
      <c r="X107" s="11"/>
      <c r="Y107" s="11"/>
      <c r="Z107" s="11"/>
      <c r="AA107" s="41"/>
      <c r="AB107" s="38"/>
      <c r="AC107" s="11"/>
      <c r="AD107" s="11"/>
      <c r="AE107" s="11"/>
      <c r="AF107" s="11"/>
      <c r="AG107" s="41"/>
      <c r="AH107" s="38"/>
      <c r="AI107" s="11"/>
      <c r="AJ107" s="11"/>
      <c r="AK107" s="11"/>
      <c r="AL107" s="11"/>
    </row>
    <row r="108" spans="1:38" x14ac:dyDescent="0.15">
      <c r="A108" s="27">
        <v>98</v>
      </c>
      <c r="B108" s="19"/>
      <c r="C108" s="28"/>
      <c r="D108" s="24"/>
      <c r="E108" s="25"/>
      <c r="F108" s="9" t="str">
        <f t="shared" si="9"/>
        <v/>
      </c>
      <c r="G108" s="4"/>
      <c r="H108" s="4"/>
      <c r="I108" s="11"/>
      <c r="J108" s="11"/>
      <c r="K108" s="9" t="str">
        <f t="shared" ca="1" si="10"/>
        <v/>
      </c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41"/>
      <c r="W108" s="44"/>
      <c r="X108" s="11"/>
      <c r="Y108" s="11"/>
      <c r="Z108" s="11"/>
      <c r="AA108" s="41"/>
      <c r="AB108" s="38"/>
      <c r="AC108" s="11"/>
      <c r="AD108" s="11"/>
      <c r="AE108" s="11"/>
      <c r="AF108" s="11"/>
      <c r="AG108" s="41"/>
      <c r="AH108" s="38"/>
      <c r="AI108" s="11"/>
      <c r="AJ108" s="11"/>
      <c r="AK108" s="11"/>
      <c r="AL108" s="11"/>
    </row>
    <row r="109" spans="1:38" x14ac:dyDescent="0.15">
      <c r="A109" s="27">
        <v>99</v>
      </c>
      <c r="B109" s="19"/>
      <c r="C109" s="28"/>
      <c r="D109" s="24"/>
      <c r="E109" s="25"/>
      <c r="F109" s="9" t="str">
        <f t="shared" si="9"/>
        <v/>
      </c>
      <c r="G109" s="4"/>
      <c r="H109" s="4"/>
      <c r="I109" s="11"/>
      <c r="J109" s="11"/>
      <c r="K109" s="9" t="str">
        <f t="shared" ca="1" si="10"/>
        <v/>
      </c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41"/>
      <c r="W109" s="44"/>
      <c r="X109" s="11"/>
      <c r="Y109" s="11"/>
      <c r="Z109" s="11"/>
      <c r="AA109" s="41"/>
      <c r="AB109" s="38"/>
      <c r="AC109" s="11"/>
      <c r="AD109" s="11"/>
      <c r="AE109" s="11"/>
      <c r="AF109" s="11"/>
      <c r="AG109" s="41"/>
      <c r="AH109" s="38"/>
      <c r="AI109" s="11"/>
      <c r="AJ109" s="11"/>
      <c r="AK109" s="11"/>
      <c r="AL109" s="11"/>
    </row>
    <row r="110" spans="1:38" ht="15" thickBot="1" x14ac:dyDescent="0.2">
      <c r="A110" s="27">
        <v>100</v>
      </c>
      <c r="B110" s="19"/>
      <c r="C110" s="28"/>
      <c r="D110" s="24"/>
      <c r="E110" s="25"/>
      <c r="F110" s="9" t="str">
        <f t="shared" si="9"/>
        <v/>
      </c>
      <c r="G110" s="4"/>
      <c r="H110" s="4"/>
      <c r="I110" s="11"/>
      <c r="J110" s="11"/>
      <c r="K110" s="9" t="str">
        <f t="shared" ca="1" si="10"/>
        <v/>
      </c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41"/>
      <c r="W110" s="45"/>
      <c r="X110" s="46"/>
      <c r="Y110" s="46"/>
      <c r="Z110" s="46"/>
      <c r="AA110" s="47"/>
      <c r="AB110" s="48"/>
      <c r="AC110" s="46"/>
      <c r="AD110" s="11"/>
      <c r="AE110" s="11"/>
      <c r="AF110" s="11"/>
      <c r="AG110" s="41"/>
      <c r="AH110" s="38"/>
      <c r="AI110" s="11"/>
      <c r="AJ110" s="11"/>
      <c r="AK110" s="11"/>
      <c r="AL110" s="11"/>
    </row>
    <row r="111" spans="1:38" ht="14.45" customHeight="1" thickTop="1" x14ac:dyDescent="0.15">
      <c r="B111" s="19"/>
      <c r="C111"/>
      <c r="D111"/>
      <c r="E111"/>
      <c r="F111" s="9" t="str">
        <f t="shared" si="9"/>
        <v/>
      </c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</row>
    <row r="112" spans="1:38" ht="13.5" x14ac:dyDescent="0.1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</row>
    <row r="113" spans="2:38" ht="13.5" x14ac:dyDescent="0.1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</row>
    <row r="114" spans="2:38" ht="13.5" x14ac:dyDescent="0.1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</row>
    <row r="115" spans="2:38" ht="13.5" x14ac:dyDescent="0.15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2:38" ht="13.5" x14ac:dyDescent="0.15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</row>
    <row r="117" spans="2:38" ht="13.5" x14ac:dyDescent="0.1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</row>
    <row r="118" spans="2:38" ht="13.5" x14ac:dyDescent="0.15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</row>
    <row r="119" spans="2:38" ht="13.5" x14ac:dyDescent="0.1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</row>
    <row r="120" spans="2:38" ht="13.5" x14ac:dyDescent="0.1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</row>
    <row r="121" spans="2:38" ht="13.5" x14ac:dyDescent="0.15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</row>
    <row r="122" spans="2:38" ht="13.5" x14ac:dyDescent="0.1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</row>
    <row r="123" spans="2:38" ht="13.5" x14ac:dyDescent="0.1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</row>
    <row r="124" spans="2:38" ht="13.5" x14ac:dyDescent="0.1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</row>
    <row r="125" spans="2:38" ht="13.5" x14ac:dyDescent="0.1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</row>
    <row r="126" spans="2:38" ht="13.5" x14ac:dyDescent="0.1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</row>
    <row r="127" spans="2:38" ht="13.5" x14ac:dyDescent="0.1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</row>
    <row r="128" spans="2:38" ht="13.5" x14ac:dyDescent="0.1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</row>
    <row r="129" spans="2:38" ht="13.5" x14ac:dyDescent="0.1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</row>
    <row r="130" spans="2:38" ht="13.5" x14ac:dyDescent="0.1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</row>
    <row r="131" spans="2:38" ht="13.5" x14ac:dyDescent="0.1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</row>
    <row r="132" spans="2:38" ht="13.5" x14ac:dyDescent="0.1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</row>
    <row r="133" spans="2:38" ht="13.5" x14ac:dyDescent="0.1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</row>
    <row r="134" spans="2:38" ht="13.5" x14ac:dyDescent="0.1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</row>
    <row r="135" spans="2:38" ht="13.5" x14ac:dyDescent="0.1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</row>
    <row r="136" spans="2:38" ht="13.5" x14ac:dyDescent="0.1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</row>
    <row r="137" spans="2:38" ht="13.5" x14ac:dyDescent="0.1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</row>
    <row r="138" spans="2:38" ht="13.5" x14ac:dyDescent="0.1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</row>
    <row r="139" spans="2:38" ht="13.5" x14ac:dyDescent="0.1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</row>
    <row r="140" spans="2:38" ht="13.5" x14ac:dyDescent="0.1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</row>
    <row r="141" spans="2:38" ht="13.5" x14ac:dyDescent="0.1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</row>
    <row r="142" spans="2:38" ht="13.5" x14ac:dyDescent="0.1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</row>
    <row r="143" spans="2:38" ht="13.5" x14ac:dyDescent="0.15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</row>
    <row r="144" spans="2:38" ht="13.5" x14ac:dyDescent="0.1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</row>
    <row r="145" spans="2:38" ht="13.5" x14ac:dyDescent="0.1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</row>
    <row r="146" spans="2:38" ht="13.5" x14ac:dyDescent="0.1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</row>
    <row r="147" spans="2:38" ht="13.5" x14ac:dyDescent="0.1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</row>
    <row r="148" spans="2:38" ht="13.5" x14ac:dyDescent="0.15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</row>
    <row r="149" spans="2:38" ht="13.5" x14ac:dyDescent="0.15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</row>
    <row r="150" spans="2:38" ht="13.5" x14ac:dyDescent="0.1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</row>
    <row r="151" spans="2:38" ht="13.5" x14ac:dyDescent="0.15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</row>
    <row r="152" spans="2:38" ht="13.5" x14ac:dyDescent="0.1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</row>
    <row r="153" spans="2:38" ht="13.5" x14ac:dyDescent="0.15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</row>
    <row r="154" spans="2:38" ht="13.5" x14ac:dyDescent="0.15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</row>
    <row r="155" spans="2:38" ht="13.5" x14ac:dyDescent="0.15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</row>
    <row r="156" spans="2:38" ht="13.5" x14ac:dyDescent="0.15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</row>
    <row r="157" spans="2:38" ht="13.5" x14ac:dyDescent="0.1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</row>
    <row r="158" spans="2:38" ht="13.5" x14ac:dyDescent="0.1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</row>
    <row r="159" spans="2:38" ht="13.5" x14ac:dyDescent="0.1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</row>
    <row r="160" spans="2:38" ht="13.5" x14ac:dyDescent="0.1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</row>
    <row r="161" spans="2:38" ht="13.5" x14ac:dyDescent="0.15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</row>
    <row r="162" spans="2:38" ht="13.5" x14ac:dyDescent="0.15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</row>
    <row r="163" spans="2:38" ht="13.5" x14ac:dyDescent="0.15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</row>
    <row r="164" spans="2:38" ht="13.5" x14ac:dyDescent="0.15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</row>
    <row r="165" spans="2:38" ht="13.5" x14ac:dyDescent="0.15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</row>
    <row r="166" spans="2:38" ht="13.5" x14ac:dyDescent="0.15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</row>
    <row r="167" spans="2:38" ht="13.5" x14ac:dyDescent="0.15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</row>
    <row r="168" spans="2:38" ht="13.5" x14ac:dyDescent="0.15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</row>
    <row r="169" spans="2:38" ht="13.5" x14ac:dyDescent="0.15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</row>
    <row r="170" spans="2:38" ht="13.5" x14ac:dyDescent="0.15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</row>
    <row r="171" spans="2:38" ht="13.5" x14ac:dyDescent="0.15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</row>
    <row r="172" spans="2:38" ht="13.5" x14ac:dyDescent="0.15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</row>
    <row r="173" spans="2:38" ht="13.5" x14ac:dyDescent="0.15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</row>
    <row r="174" spans="2:38" ht="13.5" x14ac:dyDescent="0.15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</row>
    <row r="175" spans="2:38" ht="13.5" x14ac:dyDescent="0.15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</row>
    <row r="176" spans="2:38" ht="13.5" x14ac:dyDescent="0.15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</row>
    <row r="177" spans="2:38" ht="13.5" x14ac:dyDescent="0.15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</row>
    <row r="178" spans="2:38" ht="13.5" x14ac:dyDescent="0.15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</row>
    <row r="179" spans="2:38" ht="13.5" x14ac:dyDescent="0.15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</row>
    <row r="180" spans="2:38" ht="13.5" x14ac:dyDescent="0.15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</row>
    <row r="181" spans="2:38" ht="13.5" x14ac:dyDescent="0.15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</row>
    <row r="182" spans="2:38" ht="13.5" x14ac:dyDescent="0.15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</row>
    <row r="183" spans="2:38" ht="13.5" x14ac:dyDescent="0.15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</row>
    <row r="184" spans="2:38" ht="13.5" x14ac:dyDescent="0.15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</row>
    <row r="185" spans="2:38" ht="13.5" x14ac:dyDescent="0.15"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</row>
    <row r="186" spans="2:38" ht="13.5" x14ac:dyDescent="0.15"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</row>
    <row r="187" spans="2:38" ht="13.5" x14ac:dyDescent="0.15"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</row>
    <row r="188" spans="2:38" ht="13.5" x14ac:dyDescent="0.15"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</row>
    <row r="189" spans="2:38" ht="13.5" x14ac:dyDescent="0.15"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</row>
    <row r="190" spans="2:38" ht="13.5" x14ac:dyDescent="0.15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</row>
    <row r="191" spans="2:38" ht="13.5" x14ac:dyDescent="0.15"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</row>
    <row r="192" spans="2:38" ht="13.5" x14ac:dyDescent="0.15"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</row>
    <row r="193" spans="2:38" ht="13.5" x14ac:dyDescent="0.15"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</row>
    <row r="194" spans="2:38" ht="13.5" x14ac:dyDescent="0.15"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</row>
    <row r="195" spans="2:38" ht="13.5" x14ac:dyDescent="0.15"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</row>
    <row r="196" spans="2:38" ht="13.5" x14ac:dyDescent="0.15"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</row>
    <row r="197" spans="2:38" ht="13.5" x14ac:dyDescent="0.15"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</row>
    <row r="198" spans="2:38" ht="13.5" x14ac:dyDescent="0.15"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</row>
    <row r="199" spans="2:38" ht="13.5" x14ac:dyDescent="0.15"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</row>
    <row r="200" spans="2:38" ht="13.5" x14ac:dyDescent="0.15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</row>
    <row r="201" spans="2:38" ht="13.5" x14ac:dyDescent="0.15"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</row>
    <row r="202" spans="2:38" ht="13.5" x14ac:dyDescent="0.15"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</row>
    <row r="203" spans="2:38" ht="13.5" x14ac:dyDescent="0.15"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</row>
    <row r="204" spans="2:38" ht="13.5" x14ac:dyDescent="0.15"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</row>
    <row r="205" spans="2:38" ht="13.5" x14ac:dyDescent="0.15"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</row>
    <row r="206" spans="2:38" ht="13.5" x14ac:dyDescent="0.15"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</row>
    <row r="207" spans="2:38" ht="13.5" x14ac:dyDescent="0.15"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</row>
    <row r="208" spans="2:38" ht="13.5" x14ac:dyDescent="0.15"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</row>
    <row r="209" spans="2:38" ht="13.5" x14ac:dyDescent="0.15"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</row>
    <row r="210" spans="2:38" ht="13.5" x14ac:dyDescent="0.15"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</row>
    <row r="211" spans="2:38" ht="13.5" x14ac:dyDescent="0.15"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</row>
    <row r="212" spans="2:38" ht="13.5" x14ac:dyDescent="0.15"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</row>
    <row r="213" spans="2:38" ht="13.5" x14ac:dyDescent="0.15"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</row>
    <row r="214" spans="2:38" ht="13.5" x14ac:dyDescent="0.15"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</row>
    <row r="215" spans="2:38" ht="13.5" x14ac:dyDescent="0.15"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</row>
    <row r="216" spans="2:38" ht="13.5" x14ac:dyDescent="0.15"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</row>
    <row r="217" spans="2:38" ht="13.5" x14ac:dyDescent="0.15"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</row>
    <row r="218" spans="2:38" ht="13.5" x14ac:dyDescent="0.15"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</row>
    <row r="219" spans="2:38" ht="13.5" x14ac:dyDescent="0.15"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</row>
    <row r="220" spans="2:38" ht="13.5" x14ac:dyDescent="0.15"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</row>
    <row r="221" spans="2:38" ht="13.5" x14ac:dyDescent="0.15"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</row>
    <row r="222" spans="2:38" ht="13.5" x14ac:dyDescent="0.15"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</row>
    <row r="223" spans="2:38" ht="13.5" x14ac:dyDescent="0.15"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</row>
    <row r="224" spans="2:38" ht="13.5" x14ac:dyDescent="0.15"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</row>
    <row r="225" spans="2:38" ht="13.5" x14ac:dyDescent="0.15"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</row>
    <row r="226" spans="2:38" ht="13.5" x14ac:dyDescent="0.15"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</row>
    <row r="227" spans="2:38" ht="13.5" x14ac:dyDescent="0.15"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</row>
    <row r="228" spans="2:38" ht="13.5" x14ac:dyDescent="0.15"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</row>
    <row r="229" spans="2:38" ht="13.5" x14ac:dyDescent="0.15"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</row>
    <row r="230" spans="2:38" ht="13.5" x14ac:dyDescent="0.15"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</row>
    <row r="231" spans="2:38" ht="13.5" x14ac:dyDescent="0.15"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</row>
    <row r="232" spans="2:38" ht="13.5" x14ac:dyDescent="0.15"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</row>
    <row r="233" spans="2:38" ht="13.5" x14ac:dyDescent="0.15"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</row>
    <row r="234" spans="2:38" ht="13.5" x14ac:dyDescent="0.15"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</row>
    <row r="235" spans="2:38" ht="13.5" x14ac:dyDescent="0.15"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</row>
    <row r="236" spans="2:38" ht="13.5" x14ac:dyDescent="0.15"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</row>
    <row r="237" spans="2:38" ht="13.5" x14ac:dyDescent="0.15"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</row>
    <row r="238" spans="2:38" ht="13.5" x14ac:dyDescent="0.15"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</row>
    <row r="239" spans="2:38" ht="13.5" x14ac:dyDescent="0.15"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</row>
    <row r="240" spans="2:38" ht="13.5" x14ac:dyDescent="0.15"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</row>
    <row r="241" spans="2:38" ht="13.5" x14ac:dyDescent="0.15"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</row>
    <row r="242" spans="2:38" ht="13.5" x14ac:dyDescent="0.15"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</row>
    <row r="243" spans="2:38" ht="13.5" x14ac:dyDescent="0.15"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</row>
    <row r="244" spans="2:38" ht="13.5" x14ac:dyDescent="0.15"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</row>
    <row r="245" spans="2:38" ht="13.5" x14ac:dyDescent="0.15"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</row>
    <row r="246" spans="2:38" ht="13.5" x14ac:dyDescent="0.15"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</row>
    <row r="247" spans="2:38" ht="13.5" x14ac:dyDescent="0.15"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</row>
    <row r="248" spans="2:38" ht="13.5" x14ac:dyDescent="0.15"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</row>
    <row r="249" spans="2:38" ht="13.5" x14ac:dyDescent="0.15"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</row>
    <row r="250" spans="2:38" ht="13.5" x14ac:dyDescent="0.15"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</row>
    <row r="251" spans="2:38" ht="13.5" x14ac:dyDescent="0.15"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</row>
    <row r="252" spans="2:38" ht="13.5" x14ac:dyDescent="0.15"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</row>
    <row r="253" spans="2:38" ht="13.5" x14ac:dyDescent="0.15"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</row>
    <row r="254" spans="2:38" ht="13.5" x14ac:dyDescent="0.15"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</row>
    <row r="255" spans="2:38" ht="13.5" x14ac:dyDescent="0.15"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</row>
    <row r="256" spans="2:38" ht="13.5" x14ac:dyDescent="0.15"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</row>
    <row r="257" spans="2:38" ht="13.5" x14ac:dyDescent="0.15"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</row>
    <row r="258" spans="2:38" ht="13.5" x14ac:dyDescent="0.15"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</row>
    <row r="259" spans="2:38" ht="13.5" x14ac:dyDescent="0.15"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</row>
    <row r="260" spans="2:38" ht="13.5" x14ac:dyDescent="0.15"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</row>
    <row r="261" spans="2:38" ht="13.5" x14ac:dyDescent="0.15"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</row>
    <row r="262" spans="2:38" ht="13.5" x14ac:dyDescent="0.15"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</row>
    <row r="263" spans="2:38" ht="13.5" x14ac:dyDescent="0.15"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</row>
    <row r="264" spans="2:38" ht="13.5" x14ac:dyDescent="0.15"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</row>
    <row r="265" spans="2:38" ht="13.5" x14ac:dyDescent="0.15"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</row>
    <row r="266" spans="2:38" ht="13.5" x14ac:dyDescent="0.15"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</row>
    <row r="267" spans="2:38" ht="13.5" x14ac:dyDescent="0.15"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</row>
    <row r="268" spans="2:38" ht="13.5" x14ac:dyDescent="0.15"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</row>
    <row r="269" spans="2:38" ht="13.5" x14ac:dyDescent="0.15"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</row>
    <row r="270" spans="2:38" ht="13.5" x14ac:dyDescent="0.15"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</row>
    <row r="271" spans="2:38" ht="13.5" x14ac:dyDescent="0.15"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</row>
    <row r="272" spans="2:38" ht="13.5" x14ac:dyDescent="0.15"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</row>
    <row r="273" spans="2:38" ht="13.5" x14ac:dyDescent="0.15"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</row>
    <row r="274" spans="2:38" ht="13.5" x14ac:dyDescent="0.15"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</row>
    <row r="275" spans="2:38" ht="13.5" x14ac:dyDescent="0.15"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</row>
    <row r="276" spans="2:38" ht="13.5" x14ac:dyDescent="0.15"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</row>
    <row r="277" spans="2:38" ht="13.5" x14ac:dyDescent="0.15"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</row>
    <row r="278" spans="2:38" ht="13.5" x14ac:dyDescent="0.15"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</row>
    <row r="279" spans="2:38" ht="13.5" x14ac:dyDescent="0.15"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</row>
    <row r="280" spans="2:38" ht="13.5" x14ac:dyDescent="0.15"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</row>
    <row r="281" spans="2:38" ht="13.5" x14ac:dyDescent="0.15"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</row>
    <row r="282" spans="2:38" ht="13.5" x14ac:dyDescent="0.15"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</row>
    <row r="283" spans="2:38" ht="13.5" x14ac:dyDescent="0.15"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</row>
    <row r="284" spans="2:38" ht="13.5" x14ac:dyDescent="0.15"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</row>
    <row r="285" spans="2:38" ht="13.5" x14ac:dyDescent="0.15"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</row>
    <row r="286" spans="2:38" ht="13.5" x14ac:dyDescent="0.15"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</row>
    <row r="287" spans="2:38" ht="13.5" x14ac:dyDescent="0.15"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</row>
    <row r="288" spans="2:38" ht="13.5" x14ac:dyDescent="0.15"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</row>
    <row r="289" spans="2:38" ht="13.5" x14ac:dyDescent="0.15"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</row>
    <row r="290" spans="2:38" ht="13.5" x14ac:dyDescent="0.15"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</row>
    <row r="291" spans="2:38" ht="13.5" x14ac:dyDescent="0.15"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</row>
    <row r="292" spans="2:38" ht="13.5" x14ac:dyDescent="0.15"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</row>
    <row r="293" spans="2:38" ht="13.5" x14ac:dyDescent="0.15"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</row>
    <row r="294" spans="2:38" ht="13.5" x14ac:dyDescent="0.15"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</row>
    <row r="295" spans="2:38" ht="13.5" x14ac:dyDescent="0.15"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</row>
    <row r="296" spans="2:38" ht="13.5" x14ac:dyDescent="0.15"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</row>
    <row r="297" spans="2:38" ht="13.5" x14ac:dyDescent="0.15"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</row>
    <row r="298" spans="2:38" ht="13.5" x14ac:dyDescent="0.15"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</row>
    <row r="299" spans="2:38" ht="13.5" x14ac:dyDescent="0.15"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</row>
    <row r="300" spans="2:38" ht="13.5" x14ac:dyDescent="0.15"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</row>
    <row r="301" spans="2:38" ht="13.5" x14ac:dyDescent="0.15"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</row>
    <row r="302" spans="2:38" ht="13.5" x14ac:dyDescent="0.15"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</row>
    <row r="303" spans="2:38" ht="13.5" x14ac:dyDescent="0.15"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</row>
    <row r="304" spans="2:38" ht="13.5" x14ac:dyDescent="0.15"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</row>
    <row r="305" spans="2:38" ht="13.5" x14ac:dyDescent="0.15"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</row>
    <row r="306" spans="2:38" ht="13.5" x14ac:dyDescent="0.15"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</row>
    <row r="307" spans="2:38" ht="13.5" x14ac:dyDescent="0.15"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</row>
    <row r="308" spans="2:38" ht="13.5" x14ac:dyDescent="0.15"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</row>
    <row r="309" spans="2:38" ht="13.5" x14ac:dyDescent="0.15"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</row>
    <row r="310" spans="2:38" ht="13.5" x14ac:dyDescent="0.15"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</row>
    <row r="311" spans="2:38" ht="13.5" x14ac:dyDescent="0.15"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</row>
    <row r="312" spans="2:38" ht="13.5" x14ac:dyDescent="0.15"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</row>
    <row r="313" spans="2:38" ht="13.5" x14ac:dyDescent="0.15"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</row>
    <row r="314" spans="2:38" ht="13.5" x14ac:dyDescent="0.15"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</row>
    <row r="315" spans="2:38" ht="13.5" x14ac:dyDescent="0.15"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</row>
    <row r="316" spans="2:38" ht="13.5" x14ac:dyDescent="0.15"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</row>
    <row r="317" spans="2:38" ht="13.5" x14ac:dyDescent="0.15"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</row>
    <row r="318" spans="2:38" ht="13.5" x14ac:dyDescent="0.15"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</row>
    <row r="319" spans="2:38" ht="13.5" x14ac:dyDescent="0.15"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</row>
    <row r="320" spans="2:38" ht="13.5" x14ac:dyDescent="0.15"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</row>
    <row r="321" spans="2:38" ht="13.5" x14ac:dyDescent="0.15"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</row>
    <row r="322" spans="2:38" ht="13.5" x14ac:dyDescent="0.15"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</row>
    <row r="323" spans="2:38" ht="13.5" x14ac:dyDescent="0.15"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</row>
    <row r="324" spans="2:38" ht="13.5" x14ac:dyDescent="0.15"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</row>
    <row r="325" spans="2:38" ht="13.5" x14ac:dyDescent="0.15"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</row>
    <row r="326" spans="2:38" ht="13.5" x14ac:dyDescent="0.15"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</row>
    <row r="327" spans="2:38" ht="13.5" x14ac:dyDescent="0.15"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</row>
    <row r="328" spans="2:38" ht="13.5" x14ac:dyDescent="0.15"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</row>
    <row r="329" spans="2:38" ht="13.5" x14ac:dyDescent="0.15"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</row>
    <row r="330" spans="2:38" ht="13.5" x14ac:dyDescent="0.15"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</row>
    <row r="331" spans="2:38" ht="13.5" x14ac:dyDescent="0.15"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</row>
    <row r="332" spans="2:38" ht="13.5" x14ac:dyDescent="0.15"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</row>
    <row r="333" spans="2:38" ht="13.5" x14ac:dyDescent="0.15"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</row>
    <row r="334" spans="2:38" ht="13.5" x14ac:dyDescent="0.15"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</row>
    <row r="335" spans="2:38" ht="13.5" x14ac:dyDescent="0.15"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</row>
    <row r="336" spans="2:38" ht="13.5" x14ac:dyDescent="0.15"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</row>
    <row r="337" spans="2:38" ht="13.5" x14ac:dyDescent="0.15"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</row>
    <row r="338" spans="2:38" ht="13.5" x14ac:dyDescent="0.15"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</row>
    <row r="339" spans="2:38" ht="13.5" x14ac:dyDescent="0.15"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</row>
    <row r="340" spans="2:38" ht="13.5" x14ac:dyDescent="0.15"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</row>
    <row r="341" spans="2:38" ht="13.5" x14ac:dyDescent="0.15"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</row>
    <row r="342" spans="2:38" ht="13.5" x14ac:dyDescent="0.15"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</row>
    <row r="343" spans="2:38" ht="13.5" x14ac:dyDescent="0.15"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</row>
    <row r="344" spans="2:38" ht="13.5" x14ac:dyDescent="0.15"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</row>
    <row r="345" spans="2:38" ht="13.5" x14ac:dyDescent="0.15"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</row>
    <row r="346" spans="2:38" ht="13.5" x14ac:dyDescent="0.15"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</row>
    <row r="347" spans="2:38" ht="13.5" x14ac:dyDescent="0.15"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</row>
    <row r="348" spans="2:38" ht="13.5" x14ac:dyDescent="0.15"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</row>
    <row r="349" spans="2:38" ht="13.5" x14ac:dyDescent="0.15"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</row>
    <row r="350" spans="2:38" ht="13.5" x14ac:dyDescent="0.15"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</row>
    <row r="351" spans="2:38" ht="13.5" x14ac:dyDescent="0.15"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</row>
    <row r="352" spans="2:38" ht="13.5" x14ac:dyDescent="0.15"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</row>
    <row r="353" spans="2:38" ht="13.5" x14ac:dyDescent="0.15"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</row>
    <row r="354" spans="2:38" ht="13.5" x14ac:dyDescent="0.15"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</row>
    <row r="355" spans="2:38" ht="13.5" x14ac:dyDescent="0.15"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</row>
    <row r="356" spans="2:38" ht="13.5" x14ac:dyDescent="0.15"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</row>
    <row r="357" spans="2:38" ht="13.5" x14ac:dyDescent="0.15"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</row>
    <row r="358" spans="2:38" ht="13.5" x14ac:dyDescent="0.15"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</row>
    <row r="359" spans="2:38" ht="13.5" x14ac:dyDescent="0.15"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</row>
    <row r="360" spans="2:38" ht="13.5" x14ac:dyDescent="0.15"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</row>
    <row r="361" spans="2:38" ht="13.5" x14ac:dyDescent="0.15"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</row>
    <row r="362" spans="2:38" ht="13.5" x14ac:dyDescent="0.15"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</row>
    <row r="363" spans="2:38" ht="13.5" x14ac:dyDescent="0.15"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</row>
    <row r="364" spans="2:38" ht="13.5" x14ac:dyDescent="0.15"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</row>
    <row r="365" spans="2:38" ht="13.5" x14ac:dyDescent="0.15"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</row>
    <row r="366" spans="2:38" ht="13.5" x14ac:dyDescent="0.15"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</row>
    <row r="367" spans="2:38" ht="13.5" x14ac:dyDescent="0.15"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</row>
    <row r="368" spans="2:38" ht="13.5" x14ac:dyDescent="0.15"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</row>
    <row r="369" spans="2:38" ht="13.5" x14ac:dyDescent="0.15"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</row>
    <row r="370" spans="2:38" ht="13.5" x14ac:dyDescent="0.15"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</row>
    <row r="371" spans="2:38" ht="13.5" x14ac:dyDescent="0.15"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</row>
    <row r="372" spans="2:38" ht="13.5" x14ac:dyDescent="0.15"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</row>
    <row r="373" spans="2:38" ht="13.5" x14ac:dyDescent="0.15"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</row>
    <row r="374" spans="2:38" ht="13.5" x14ac:dyDescent="0.15"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</row>
    <row r="375" spans="2:38" ht="13.5" x14ac:dyDescent="0.15"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</row>
    <row r="376" spans="2:38" ht="13.5" x14ac:dyDescent="0.15"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</row>
    <row r="377" spans="2:38" ht="13.5" x14ac:dyDescent="0.15"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</row>
    <row r="378" spans="2:38" ht="13.5" x14ac:dyDescent="0.15"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</row>
    <row r="379" spans="2:38" ht="13.5" x14ac:dyDescent="0.15"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</row>
    <row r="380" spans="2:38" ht="13.5" x14ac:dyDescent="0.15"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</row>
    <row r="381" spans="2:38" ht="13.5" x14ac:dyDescent="0.15"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</row>
    <row r="382" spans="2:38" ht="13.5" x14ac:dyDescent="0.15"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</row>
    <row r="383" spans="2:38" ht="13.5" x14ac:dyDescent="0.15"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</row>
    <row r="384" spans="2:38" ht="13.5" x14ac:dyDescent="0.15"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</row>
    <row r="385" spans="2:38" ht="13.5" x14ac:dyDescent="0.15"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</row>
    <row r="386" spans="2:38" ht="13.5" x14ac:dyDescent="0.15"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</row>
    <row r="387" spans="2:38" ht="13.5" x14ac:dyDescent="0.15"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</row>
    <row r="388" spans="2:38" ht="13.5" x14ac:dyDescent="0.15"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</row>
    <row r="389" spans="2:38" ht="13.5" x14ac:dyDescent="0.15"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</row>
    <row r="390" spans="2:38" ht="13.5" x14ac:dyDescent="0.15"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</row>
    <row r="391" spans="2:38" ht="13.5" x14ac:dyDescent="0.15"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</row>
    <row r="392" spans="2:38" ht="13.5" x14ac:dyDescent="0.15"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</row>
    <row r="393" spans="2:38" ht="13.5" x14ac:dyDescent="0.15"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</row>
    <row r="394" spans="2:38" ht="13.5" x14ac:dyDescent="0.15"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</row>
    <row r="395" spans="2:38" ht="13.5" x14ac:dyDescent="0.15"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</row>
    <row r="396" spans="2:38" ht="13.5" x14ac:dyDescent="0.15"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</row>
    <row r="397" spans="2:38" ht="13.5" x14ac:dyDescent="0.15"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</row>
    <row r="398" spans="2:38" ht="13.5" x14ac:dyDescent="0.15"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</row>
    <row r="399" spans="2:38" ht="13.5" x14ac:dyDescent="0.15"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</row>
    <row r="400" spans="2:38" ht="13.5" x14ac:dyDescent="0.15"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</row>
    <row r="401" spans="2:38" ht="13.5" x14ac:dyDescent="0.15"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</row>
    <row r="402" spans="2:38" ht="13.5" x14ac:dyDescent="0.15"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</row>
    <row r="403" spans="2:38" ht="13.5" x14ac:dyDescent="0.15"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</row>
    <row r="404" spans="2:38" ht="13.5" x14ac:dyDescent="0.15"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</row>
    <row r="405" spans="2:38" ht="13.5" x14ac:dyDescent="0.15"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</row>
    <row r="406" spans="2:38" ht="13.5" x14ac:dyDescent="0.15"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</row>
    <row r="407" spans="2:38" ht="13.5" x14ac:dyDescent="0.15"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</row>
    <row r="408" spans="2:38" ht="13.5" x14ac:dyDescent="0.15"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</row>
    <row r="409" spans="2:38" ht="13.5" x14ac:dyDescent="0.15"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</row>
    <row r="410" spans="2:38" ht="13.5" x14ac:dyDescent="0.15"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</row>
    <row r="411" spans="2:38" ht="13.5" x14ac:dyDescent="0.15"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</row>
    <row r="412" spans="2:38" ht="13.5" x14ac:dyDescent="0.15"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</row>
    <row r="413" spans="2:38" ht="13.5" x14ac:dyDescent="0.15"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</row>
    <row r="414" spans="2:38" ht="13.5" x14ac:dyDescent="0.15"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</row>
    <row r="415" spans="2:38" ht="13.5" x14ac:dyDescent="0.15"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</row>
    <row r="416" spans="2:38" ht="13.5" x14ac:dyDescent="0.15"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</row>
    <row r="417" spans="2:6" ht="13.5" x14ac:dyDescent="0.15">
      <c r="B417"/>
      <c r="F417"/>
    </row>
  </sheetData>
  <autoFilter ref="A1:AL416">
    <filterColumn colId="11" showButton="0"/>
    <filterColumn colId="12" showButton="0"/>
    <filterColumn colId="13" hiddenButton="1" showButton="0"/>
    <filterColumn colId="14" hiddenButton="1" showButton="0"/>
    <filterColumn colId="15" hiddenButton="1" showButton="0"/>
    <filterColumn colId="16" hiddenButton="1" showButton="0"/>
    <filterColumn colId="17" hiddenButton="1" showButton="0"/>
    <filterColumn colId="18" hiddenButton="1" showButton="0"/>
    <filterColumn colId="19" hiddenButton="1" showButton="0"/>
    <filterColumn colId="20" hiddenButton="1" showButton="0"/>
    <filterColumn colId="21" hiddenButton="1" showButton="0"/>
    <filterColumn colId="22" hiddenButton="1" showButton="0"/>
    <filterColumn colId="23" hiddenButton="1" showButton="0"/>
    <filterColumn colId="24" hiddenButton="1" showButton="0"/>
    <filterColumn colId="25" hiddenButton="1" showButton="0"/>
    <filterColumn colId="26" hiddenButton="1" showButton="0"/>
    <filterColumn colId="27" hiddenButton="1" showButton="0"/>
    <filterColumn colId="28" hiddenButton="1" showButton="0"/>
    <filterColumn colId="29" hiddenButton="1" showButton="0"/>
    <filterColumn colId="30" hiddenButton="1" showButton="0"/>
    <filterColumn colId="31" hiddenButton="1" showButton="0"/>
    <filterColumn colId="32" hiddenButton="1" showButton="0"/>
    <filterColumn colId="33" hiddenButton="1" showButton="0"/>
    <filterColumn colId="34" hiddenButton="1" showButton="0"/>
    <filterColumn colId="35" hiddenButton="1" showButton="0"/>
    <filterColumn colId="36" hiddenButton="1" showButton="0"/>
  </autoFilter>
  <dataConsolidate/>
  <mergeCells count="12">
    <mergeCell ref="G1:G4"/>
    <mergeCell ref="A1:A4"/>
    <mergeCell ref="B1:B4"/>
    <mergeCell ref="D1:D4"/>
    <mergeCell ref="E1:E4"/>
    <mergeCell ref="F1:F4"/>
    <mergeCell ref="C1:C4"/>
    <mergeCell ref="H1:H4"/>
    <mergeCell ref="I1:I4"/>
    <mergeCell ref="J1:J4"/>
    <mergeCell ref="K1:K4"/>
    <mergeCell ref="L1:AL1"/>
  </mergeCells>
  <phoneticPr fontId="3"/>
  <conditionalFormatting sqref="F418:F65543">
    <cfRule type="expression" dxfId="487" priority="2652" stopIfTrue="1">
      <formula>F418="未着手"</formula>
    </cfRule>
    <cfRule type="expression" dxfId="486" priority="2653" stopIfTrue="1">
      <formula>F418="作業中"</formula>
    </cfRule>
    <cfRule type="expression" dxfId="485" priority="2654" stopIfTrue="1">
      <formula>OR(F418="終了",F418="完了")</formula>
    </cfRule>
  </conditionalFormatting>
  <conditionalFormatting sqref="F5:K5 J18:J19 AM5:AM10 AT5:JT10 D16 G37:J37 D20:D22 J6:J15 B6:B10 J38:J40 G38:H40 B73:B74 B94:B96 B91:B92 B42:B45 B66:B69 I39:I40 L39:AK40 AM11:JT28 A5:A28 AL5:AL28 AL37:JT40 G20:J28 D27:D28 D37:D40 D32:D35 G32:J35 B36 G6:H15 G16:J16 G17:H19 F64:F111 L7:AK16 L32:JT35 L20:AK28 L37:AK37 K6:K30 F6:F30 F32:F52 K32:K63">
    <cfRule type="expression" dxfId="484" priority="2655" stopIfTrue="1">
      <formula>$F5="未着手"</formula>
    </cfRule>
    <cfRule type="expression" dxfId="483" priority="2656" stopIfTrue="1">
      <formula>$F5="作業中"</formula>
    </cfRule>
    <cfRule type="expression" dxfId="482" priority="2657" stopIfTrue="1">
      <formula>OR($F5="終了",$F5="完了")</formula>
    </cfRule>
  </conditionalFormatting>
  <conditionalFormatting sqref="D417:D65542">
    <cfRule type="expression" dxfId="481" priority="2658" stopIfTrue="1">
      <formula>G417="未着手"</formula>
    </cfRule>
    <cfRule type="expression" dxfId="480" priority="2659" stopIfTrue="1">
      <formula>G417="作業中"</formula>
    </cfRule>
    <cfRule type="expression" dxfId="479" priority="2660" stopIfTrue="1">
      <formula>OR(G417="終了",G417="完了")</formula>
    </cfRule>
  </conditionalFormatting>
  <conditionalFormatting sqref="E417:E65542">
    <cfRule type="expression" dxfId="478" priority="2661" stopIfTrue="1">
      <formula>F418="未着手"</formula>
    </cfRule>
    <cfRule type="expression" dxfId="477" priority="2662" stopIfTrue="1">
      <formula>F418="作業中"</formula>
    </cfRule>
    <cfRule type="expression" dxfId="476" priority="2663" stopIfTrue="1">
      <formula>OR(F418="終了",F418="完了")</formula>
    </cfRule>
  </conditionalFormatting>
  <conditionalFormatting sqref="G417:AL65542">
    <cfRule type="expression" dxfId="475" priority="2664" stopIfTrue="1">
      <formula>$F418="未着手"</formula>
    </cfRule>
    <cfRule type="expression" dxfId="474" priority="2665" stopIfTrue="1">
      <formula>$F418="作業中"</formula>
    </cfRule>
    <cfRule type="expression" dxfId="473" priority="2666" stopIfTrue="1">
      <formula>OR($F418="終了",$F418="完了")</formula>
    </cfRule>
  </conditionalFormatting>
  <conditionalFormatting sqref="D1:D4 C1">
    <cfRule type="containsText" dxfId="472" priority="2643" operator="containsText" text="低">
      <formula>NOT(ISERROR(SEARCH("低",C1)))</formula>
    </cfRule>
    <cfRule type="containsText" dxfId="471" priority="2644" operator="containsText" text="中">
      <formula>NOT(ISERROR(SEARCH("中",C1)))</formula>
    </cfRule>
    <cfRule type="containsText" dxfId="470" priority="2645" operator="containsText" text="高">
      <formula>NOT(ISERROR(SEARCH("高",C1)))</formula>
    </cfRule>
  </conditionalFormatting>
  <conditionalFormatting sqref="D5">
    <cfRule type="expression" dxfId="469" priority="2640" stopIfTrue="1">
      <formula>$F5="未着手"</formula>
    </cfRule>
    <cfRule type="expression" dxfId="468" priority="2641" stopIfTrue="1">
      <formula>$F5="作業中"</formula>
    </cfRule>
    <cfRule type="expression" dxfId="467" priority="2642" stopIfTrue="1">
      <formula>OR($F5="終了",$F5="完了")</formula>
    </cfRule>
  </conditionalFormatting>
  <conditionalFormatting sqref="E5 E16 E20:E22 E42:E45 E52 E66:E68 E72:E73 E92:E110">
    <cfRule type="containsText" dxfId="466" priority="2635" stopIfTrue="1" operator="containsText" text="幸野">
      <formula>NOT(ISERROR(SEARCH("幸野",E5)))</formula>
    </cfRule>
    <cfRule type="containsText" dxfId="465" priority="2636" stopIfTrue="1" operator="containsText" text="飯島">
      <formula>NOT(ISERROR(SEARCH("飯島",E5)))</formula>
    </cfRule>
    <cfRule type="containsText" dxfId="464" priority="2637" stopIfTrue="1" operator="containsText" text="大高">
      <formula>NOT(ISERROR(SEARCH("大高",E5)))</formula>
    </cfRule>
    <cfRule type="containsText" dxfId="463" priority="2638" stopIfTrue="1" operator="containsText" text="斉藤">
      <formula>NOT(ISERROR(SEARCH("斉藤",E5)))</formula>
    </cfRule>
    <cfRule type="containsText" dxfId="462" priority="2639" stopIfTrue="1" operator="containsText" text="金城">
      <formula>NOT(ISERROR(SEARCH("金城",E5)))</formula>
    </cfRule>
  </conditionalFormatting>
  <conditionalFormatting sqref="E5 E16 E20:E22 E42:E45 E52 E66:E68 E72:E73 E92:E110">
    <cfRule type="containsText" dxfId="461" priority="2633" operator="containsText" text="佐藤">
      <formula>NOT(ISERROR(SEARCH("佐藤",E5)))</formula>
    </cfRule>
    <cfRule type="containsText" dxfId="460" priority="2634" operator="containsText" text="阿曽">
      <formula>NOT(ISERROR(SEARCH("阿曽",E5)))</formula>
    </cfRule>
  </conditionalFormatting>
  <conditionalFormatting sqref="D5 D16 D20:D22 D42:D45 D52 D66:D68 D72:D73 D92:D110">
    <cfRule type="containsText" dxfId="459" priority="2630" operator="containsText" text="低">
      <formula>NOT(ISERROR(SEARCH("低",D5)))</formula>
    </cfRule>
    <cfRule type="containsText" dxfId="458" priority="2631" operator="containsText" text="中">
      <formula>NOT(ISERROR(SEARCH("中",D5)))</formula>
    </cfRule>
    <cfRule type="containsText" dxfId="457" priority="2632" operator="containsText" text="高">
      <formula>NOT(ISERROR(SEARCH("高",D5)))</formula>
    </cfRule>
  </conditionalFormatting>
  <conditionalFormatting sqref="E5 E16 E20:E22 E42:E45 E52 E66:E68 E72:E73 E92:E110">
    <cfRule type="containsText" dxfId="456" priority="2629" operator="containsText" text="未定">
      <formula>NOT(ISERROR(SEARCH("未定",E5)))</formula>
    </cfRule>
  </conditionalFormatting>
  <conditionalFormatting sqref="B15:B18">
    <cfRule type="expression" dxfId="455" priority="2619" stopIfTrue="1">
      <formula>$F13="未着手"</formula>
    </cfRule>
    <cfRule type="expression" dxfId="454" priority="2620" stopIfTrue="1">
      <formula>$F13="作業中"</formula>
    </cfRule>
    <cfRule type="expression" dxfId="453" priority="2621" stopIfTrue="1">
      <formula>OR($F13="終了",$F13="完了")</formula>
    </cfRule>
  </conditionalFormatting>
  <conditionalFormatting sqref="B21:B22 B11:B13 B27:B28 B39:B41">
    <cfRule type="expression" dxfId="452" priority="2610" stopIfTrue="1">
      <formula>$F10="未着手"</formula>
    </cfRule>
    <cfRule type="expression" dxfId="451" priority="2611" stopIfTrue="1">
      <formula>$F10="作業中"</formula>
    </cfRule>
    <cfRule type="expression" dxfId="450" priority="2612" stopIfTrue="1">
      <formula>OR($F10="終了",$F10="完了")</formula>
    </cfRule>
  </conditionalFormatting>
  <conditionalFormatting sqref="B67:B68">
    <cfRule type="expression" dxfId="449" priority="2607" stopIfTrue="1">
      <formula>$F67="未着手"</formula>
    </cfRule>
    <cfRule type="expression" dxfId="448" priority="2608" stopIfTrue="1">
      <formula>$F67="作業中"</formula>
    </cfRule>
    <cfRule type="expression" dxfId="447" priority="2609" stopIfTrue="1">
      <formula>OR($F67="終了",$F67="完了")</formula>
    </cfRule>
  </conditionalFormatting>
  <conditionalFormatting sqref="B73">
    <cfRule type="expression" dxfId="446" priority="2601" stopIfTrue="1">
      <formula>$F73="未着手"</formula>
    </cfRule>
    <cfRule type="expression" dxfId="445" priority="2602" stopIfTrue="1">
      <formula>$F73="作業中"</formula>
    </cfRule>
    <cfRule type="expression" dxfId="444" priority="2603" stopIfTrue="1">
      <formula>OR($F73="終了",$F73="完了")</formula>
    </cfRule>
  </conditionalFormatting>
  <conditionalFormatting sqref="B93">
    <cfRule type="expression" dxfId="443" priority="2589" stopIfTrue="1">
      <formula>$F93="未着手"</formula>
    </cfRule>
    <cfRule type="expression" dxfId="442" priority="2590" stopIfTrue="1">
      <formula>$F93="作業中"</formula>
    </cfRule>
    <cfRule type="expression" dxfId="441" priority="2591" stopIfTrue="1">
      <formula>OR($F93="終了",$F93="完了")</formula>
    </cfRule>
  </conditionalFormatting>
  <conditionalFormatting sqref="B106:B109">
    <cfRule type="expression" dxfId="440" priority="2586" stopIfTrue="1">
      <formula>$F106="未着手"</formula>
    </cfRule>
    <cfRule type="expression" dxfId="439" priority="2587" stopIfTrue="1">
      <formula>$F106="作業中"</formula>
    </cfRule>
    <cfRule type="expression" dxfId="438" priority="2588" stopIfTrue="1">
      <formula>OR($F106="終了",$F106="完了")</formula>
    </cfRule>
  </conditionalFormatting>
  <conditionalFormatting sqref="B110:B111">
    <cfRule type="expression" dxfId="437" priority="2583" stopIfTrue="1">
      <formula>$F110="未着手"</formula>
    </cfRule>
    <cfRule type="expression" dxfId="436" priority="2584" stopIfTrue="1">
      <formula>$F110="作業中"</formula>
    </cfRule>
    <cfRule type="expression" dxfId="435" priority="2585" stopIfTrue="1">
      <formula>OR($F110="終了",$F110="完了")</formula>
    </cfRule>
  </conditionalFormatting>
  <conditionalFormatting sqref="B111">
    <cfRule type="expression" dxfId="434" priority="2580" stopIfTrue="1">
      <formula>$F111="未着手"</formula>
    </cfRule>
    <cfRule type="expression" dxfId="433" priority="2581" stopIfTrue="1">
      <formula>$F111="作業中"</formula>
    </cfRule>
    <cfRule type="expression" dxfId="432" priority="2582" stopIfTrue="1">
      <formula>OR($F111="終了",$F111="完了")</formula>
    </cfRule>
  </conditionalFormatting>
  <conditionalFormatting sqref="B74">
    <cfRule type="expression" dxfId="431" priority="2478" stopIfTrue="1">
      <formula>$F74="未着手"</formula>
    </cfRule>
    <cfRule type="expression" dxfId="430" priority="2479" stopIfTrue="1">
      <formula>$F74="作業中"</formula>
    </cfRule>
    <cfRule type="expression" dxfId="429" priority="2480" stopIfTrue="1">
      <formula>OR($F74="終了",$F74="完了")</formula>
    </cfRule>
  </conditionalFormatting>
  <conditionalFormatting sqref="B73">
    <cfRule type="expression" dxfId="428" priority="2475" stopIfTrue="1">
      <formula>$F73="未着手"</formula>
    </cfRule>
    <cfRule type="expression" dxfId="427" priority="2476" stopIfTrue="1">
      <formula>$F73="作業中"</formula>
    </cfRule>
    <cfRule type="expression" dxfId="426" priority="2477" stopIfTrue="1">
      <formula>OR($F73="終了",$F73="完了")</formula>
    </cfRule>
  </conditionalFormatting>
  <conditionalFormatting sqref="B67">
    <cfRule type="expression" dxfId="425" priority="2469" stopIfTrue="1">
      <formula>$F67="未着手"</formula>
    </cfRule>
    <cfRule type="expression" dxfId="424" priority="2470" stopIfTrue="1">
      <formula>$F67="作業中"</formula>
    </cfRule>
    <cfRule type="expression" dxfId="423" priority="2471" stopIfTrue="1">
      <formula>OR($F67="終了",$F67="完了")</formula>
    </cfRule>
  </conditionalFormatting>
  <conditionalFormatting sqref="B67:B68">
    <cfRule type="expression" dxfId="422" priority="2466" stopIfTrue="1">
      <formula>$F67="未着手"</formula>
    </cfRule>
    <cfRule type="expression" dxfId="421" priority="2467" stopIfTrue="1">
      <formula>$F67="作業中"</formula>
    </cfRule>
    <cfRule type="expression" dxfId="420" priority="2468" stopIfTrue="1">
      <formula>OR($F67="終了",$F67="完了")</formula>
    </cfRule>
  </conditionalFormatting>
  <conditionalFormatting sqref="D6:D15">
    <cfRule type="expression" dxfId="419" priority="1413" stopIfTrue="1">
      <formula>$F6="未着手"</formula>
    </cfRule>
    <cfRule type="expression" dxfId="418" priority="1414" stopIfTrue="1">
      <formula>$F6="作業中"</formula>
    </cfRule>
    <cfRule type="expression" dxfId="417" priority="1415" stopIfTrue="1">
      <formula>OR($F6="終了",$F6="完了")</formula>
    </cfRule>
  </conditionalFormatting>
  <conditionalFormatting sqref="E6:E16">
    <cfRule type="containsText" dxfId="416" priority="1408" stopIfTrue="1" operator="containsText" text="幸野">
      <formula>NOT(ISERROR(SEARCH("幸野",E6)))</formula>
    </cfRule>
    <cfRule type="containsText" dxfId="415" priority="1409" stopIfTrue="1" operator="containsText" text="飯島">
      <formula>NOT(ISERROR(SEARCH("飯島",E6)))</formula>
    </cfRule>
    <cfRule type="containsText" dxfId="414" priority="1410" stopIfTrue="1" operator="containsText" text="大高">
      <formula>NOT(ISERROR(SEARCH("大高",E6)))</formula>
    </cfRule>
    <cfRule type="containsText" dxfId="413" priority="1411" stopIfTrue="1" operator="containsText" text="斉藤">
      <formula>NOT(ISERROR(SEARCH("斉藤",E6)))</formula>
    </cfRule>
    <cfRule type="containsText" dxfId="412" priority="1412" stopIfTrue="1" operator="containsText" text="金城">
      <formula>NOT(ISERROR(SEARCH("金城",E6)))</formula>
    </cfRule>
  </conditionalFormatting>
  <conditionalFormatting sqref="E6:E16">
    <cfRule type="containsText" dxfId="411" priority="1406" operator="containsText" text="佐藤">
      <formula>NOT(ISERROR(SEARCH("佐藤",E6)))</formula>
    </cfRule>
    <cfRule type="containsText" dxfId="410" priority="1407" operator="containsText" text="阿曽">
      <formula>NOT(ISERROR(SEARCH("阿曽",E6)))</formula>
    </cfRule>
  </conditionalFormatting>
  <conditionalFormatting sqref="D6:D15">
    <cfRule type="containsText" dxfId="409" priority="1403" operator="containsText" text="低">
      <formula>NOT(ISERROR(SEARCH("低",D6)))</formula>
    </cfRule>
    <cfRule type="containsText" dxfId="408" priority="1404" operator="containsText" text="中">
      <formula>NOT(ISERROR(SEARCH("中",D6)))</formula>
    </cfRule>
    <cfRule type="containsText" dxfId="407" priority="1405" operator="containsText" text="高">
      <formula>NOT(ISERROR(SEARCH("高",D6)))</formula>
    </cfRule>
  </conditionalFormatting>
  <conditionalFormatting sqref="E6:E16">
    <cfRule type="containsText" dxfId="406" priority="1402" operator="containsText" text="未定">
      <formula>NOT(ISERROR(SEARCH("未定",E6)))</formula>
    </cfRule>
  </conditionalFormatting>
  <conditionalFormatting sqref="D17">
    <cfRule type="expression" dxfId="405" priority="1396" stopIfTrue="1">
      <formula>$F17="未着手"</formula>
    </cfRule>
    <cfRule type="expression" dxfId="404" priority="1397" stopIfTrue="1">
      <formula>$F17="作業中"</formula>
    </cfRule>
    <cfRule type="expression" dxfId="403" priority="1398" stopIfTrue="1">
      <formula>OR($F17="終了",$F17="完了")</formula>
    </cfRule>
  </conditionalFormatting>
  <conditionalFormatting sqref="E17">
    <cfRule type="containsText" dxfId="402" priority="1391" stopIfTrue="1" operator="containsText" text="幸野">
      <formula>NOT(ISERROR(SEARCH("幸野",E17)))</formula>
    </cfRule>
    <cfRule type="containsText" dxfId="401" priority="1392" stopIfTrue="1" operator="containsText" text="飯島">
      <formula>NOT(ISERROR(SEARCH("飯島",E17)))</formula>
    </cfRule>
    <cfRule type="containsText" dxfId="400" priority="1393" stopIfTrue="1" operator="containsText" text="大高">
      <formula>NOT(ISERROR(SEARCH("大高",E17)))</formula>
    </cfRule>
    <cfRule type="containsText" dxfId="399" priority="1394" stopIfTrue="1" operator="containsText" text="斉藤">
      <formula>NOT(ISERROR(SEARCH("斉藤",E17)))</formula>
    </cfRule>
    <cfRule type="containsText" dxfId="398" priority="1395" stopIfTrue="1" operator="containsText" text="金城">
      <formula>NOT(ISERROR(SEARCH("金城",E17)))</formula>
    </cfRule>
  </conditionalFormatting>
  <conditionalFormatting sqref="E17">
    <cfRule type="containsText" dxfId="397" priority="1389" operator="containsText" text="佐藤">
      <formula>NOT(ISERROR(SEARCH("佐藤",E17)))</formula>
    </cfRule>
    <cfRule type="containsText" dxfId="396" priority="1390" operator="containsText" text="阿曽">
      <formula>NOT(ISERROR(SEARCH("阿曽",E17)))</formula>
    </cfRule>
  </conditionalFormatting>
  <conditionalFormatting sqref="D17">
    <cfRule type="containsText" dxfId="395" priority="1386" operator="containsText" text="低">
      <formula>NOT(ISERROR(SEARCH("低",D17)))</formula>
    </cfRule>
    <cfRule type="containsText" dxfId="394" priority="1387" operator="containsText" text="中">
      <formula>NOT(ISERROR(SEARCH("中",D17)))</formula>
    </cfRule>
    <cfRule type="containsText" dxfId="393" priority="1388" operator="containsText" text="高">
      <formula>NOT(ISERROR(SEARCH("高",D17)))</formula>
    </cfRule>
  </conditionalFormatting>
  <conditionalFormatting sqref="E17">
    <cfRule type="containsText" dxfId="392" priority="1385" operator="containsText" text="未定">
      <formula>NOT(ISERROR(SEARCH("未定",E17)))</formula>
    </cfRule>
  </conditionalFormatting>
  <conditionalFormatting sqref="D18:D19">
    <cfRule type="expression" dxfId="391" priority="1379" stopIfTrue="1">
      <formula>$F18="未着手"</formula>
    </cfRule>
    <cfRule type="expression" dxfId="390" priority="1380" stopIfTrue="1">
      <formula>$F18="作業中"</formula>
    </cfRule>
    <cfRule type="expression" dxfId="389" priority="1381" stopIfTrue="1">
      <formula>OR($F18="終了",$F18="完了")</formula>
    </cfRule>
  </conditionalFormatting>
  <conditionalFormatting sqref="E18:E19">
    <cfRule type="containsText" dxfId="388" priority="1374" stopIfTrue="1" operator="containsText" text="幸野">
      <formula>NOT(ISERROR(SEARCH("幸野",E18)))</formula>
    </cfRule>
    <cfRule type="containsText" dxfId="387" priority="1375" stopIfTrue="1" operator="containsText" text="飯島">
      <formula>NOT(ISERROR(SEARCH("飯島",E18)))</formula>
    </cfRule>
    <cfRule type="containsText" dxfId="386" priority="1376" stopIfTrue="1" operator="containsText" text="大高">
      <formula>NOT(ISERROR(SEARCH("大高",E18)))</formula>
    </cfRule>
    <cfRule type="containsText" dxfId="385" priority="1377" stopIfTrue="1" operator="containsText" text="斉藤">
      <formula>NOT(ISERROR(SEARCH("斉藤",E18)))</formula>
    </cfRule>
    <cfRule type="containsText" dxfId="384" priority="1378" stopIfTrue="1" operator="containsText" text="金城">
      <formula>NOT(ISERROR(SEARCH("金城",E18)))</formula>
    </cfRule>
  </conditionalFormatting>
  <conditionalFormatting sqref="E18:E19">
    <cfRule type="containsText" dxfId="383" priority="1372" operator="containsText" text="佐藤">
      <formula>NOT(ISERROR(SEARCH("佐藤",E18)))</formula>
    </cfRule>
    <cfRule type="containsText" dxfId="382" priority="1373" operator="containsText" text="阿曽">
      <formula>NOT(ISERROR(SEARCH("阿曽",E18)))</formula>
    </cfRule>
  </conditionalFormatting>
  <conditionalFormatting sqref="D18:D19">
    <cfRule type="containsText" dxfId="381" priority="1369" operator="containsText" text="低">
      <formula>NOT(ISERROR(SEARCH("低",D18)))</formula>
    </cfRule>
    <cfRule type="containsText" dxfId="380" priority="1370" operator="containsText" text="中">
      <formula>NOT(ISERROR(SEARCH("中",D18)))</formula>
    </cfRule>
    <cfRule type="containsText" dxfId="379" priority="1371" operator="containsText" text="高">
      <formula>NOT(ISERROR(SEARCH("高",D18)))</formula>
    </cfRule>
  </conditionalFormatting>
  <conditionalFormatting sqref="E18:E19">
    <cfRule type="containsText" dxfId="378" priority="1368" operator="containsText" text="未定">
      <formula>NOT(ISERROR(SEARCH("未定",E18)))</formula>
    </cfRule>
  </conditionalFormatting>
  <conditionalFormatting sqref="B19:B20">
    <cfRule type="expression" dxfId="377" priority="1365" stopIfTrue="1">
      <formula>$F18="未着手"</formula>
    </cfRule>
    <cfRule type="expression" dxfId="376" priority="1366" stopIfTrue="1">
      <formula>$F18="作業中"</formula>
    </cfRule>
    <cfRule type="expression" dxfId="375" priority="1367" stopIfTrue="1">
      <formula>OR($F18="終了",$F18="完了")</formula>
    </cfRule>
  </conditionalFormatting>
  <conditionalFormatting sqref="E27:E30 E32:E38">
    <cfRule type="containsText" dxfId="374" priority="1340" stopIfTrue="1" operator="containsText" text="幸野">
      <formula>NOT(ISERROR(SEARCH("幸野",E27)))</formula>
    </cfRule>
    <cfRule type="containsText" dxfId="373" priority="1341" stopIfTrue="1" operator="containsText" text="飯島">
      <formula>NOT(ISERROR(SEARCH("飯島",E27)))</formula>
    </cfRule>
    <cfRule type="containsText" dxfId="372" priority="1342" stopIfTrue="1" operator="containsText" text="大高">
      <formula>NOT(ISERROR(SEARCH("大高",E27)))</formula>
    </cfRule>
    <cfRule type="containsText" dxfId="371" priority="1343" stopIfTrue="1" operator="containsText" text="斉藤">
      <formula>NOT(ISERROR(SEARCH("斉藤",E27)))</formula>
    </cfRule>
    <cfRule type="containsText" dxfId="370" priority="1344" stopIfTrue="1" operator="containsText" text="金城">
      <formula>NOT(ISERROR(SEARCH("金城",E27)))</formula>
    </cfRule>
  </conditionalFormatting>
  <conditionalFormatting sqref="E27:E30 E32:E38">
    <cfRule type="containsText" dxfId="369" priority="1338" operator="containsText" text="佐藤">
      <formula>NOT(ISERROR(SEARCH("佐藤",E27)))</formula>
    </cfRule>
    <cfRule type="containsText" dxfId="368" priority="1339" operator="containsText" text="阿曽">
      <formula>NOT(ISERROR(SEARCH("阿曽",E27)))</formula>
    </cfRule>
  </conditionalFormatting>
  <conditionalFormatting sqref="D27:D30 D32:D38">
    <cfRule type="containsText" dxfId="367" priority="1335" operator="containsText" text="低">
      <formula>NOT(ISERROR(SEARCH("低",D27)))</formula>
    </cfRule>
    <cfRule type="containsText" dxfId="366" priority="1336" operator="containsText" text="中">
      <formula>NOT(ISERROR(SEARCH("中",D27)))</formula>
    </cfRule>
    <cfRule type="containsText" dxfId="365" priority="1337" operator="containsText" text="高">
      <formula>NOT(ISERROR(SEARCH("高",D27)))</formula>
    </cfRule>
  </conditionalFormatting>
  <conditionalFormatting sqref="E27:E30 E32:E38">
    <cfRule type="containsText" dxfId="364" priority="1334" operator="containsText" text="未定">
      <formula>NOT(ISERROR(SEARCH("未定",E27)))</formula>
    </cfRule>
  </conditionalFormatting>
  <conditionalFormatting sqref="E39:E41">
    <cfRule type="containsText" dxfId="363" priority="1323" stopIfTrue="1" operator="containsText" text="幸野">
      <formula>NOT(ISERROR(SEARCH("幸野",E39)))</formula>
    </cfRule>
    <cfRule type="containsText" dxfId="362" priority="1324" stopIfTrue="1" operator="containsText" text="飯島">
      <formula>NOT(ISERROR(SEARCH("飯島",E39)))</formula>
    </cfRule>
    <cfRule type="containsText" dxfId="361" priority="1325" stopIfTrue="1" operator="containsText" text="大高">
      <formula>NOT(ISERROR(SEARCH("大高",E39)))</formula>
    </cfRule>
    <cfRule type="containsText" dxfId="360" priority="1326" stopIfTrue="1" operator="containsText" text="斉藤">
      <formula>NOT(ISERROR(SEARCH("斉藤",E39)))</formula>
    </cfRule>
    <cfRule type="containsText" dxfId="359" priority="1327" stopIfTrue="1" operator="containsText" text="金城">
      <formula>NOT(ISERROR(SEARCH("金城",E39)))</formula>
    </cfRule>
  </conditionalFormatting>
  <conditionalFormatting sqref="E39:E41">
    <cfRule type="containsText" dxfId="358" priority="1321" operator="containsText" text="佐藤">
      <formula>NOT(ISERROR(SEARCH("佐藤",E39)))</formula>
    </cfRule>
    <cfRule type="containsText" dxfId="357" priority="1322" operator="containsText" text="阿曽">
      <formula>NOT(ISERROR(SEARCH("阿曽",E39)))</formula>
    </cfRule>
  </conditionalFormatting>
  <conditionalFormatting sqref="D39:D41">
    <cfRule type="containsText" dxfId="356" priority="1318" operator="containsText" text="低">
      <formula>NOT(ISERROR(SEARCH("低",D39)))</formula>
    </cfRule>
    <cfRule type="containsText" dxfId="355" priority="1319" operator="containsText" text="中">
      <formula>NOT(ISERROR(SEARCH("中",D39)))</formula>
    </cfRule>
    <cfRule type="containsText" dxfId="354" priority="1320" operator="containsText" text="高">
      <formula>NOT(ISERROR(SEARCH("高",D39)))</formula>
    </cfRule>
  </conditionalFormatting>
  <conditionalFormatting sqref="E39:E41">
    <cfRule type="containsText" dxfId="353" priority="1317" operator="containsText" text="未定">
      <formula>NOT(ISERROR(SEARCH("未定",E39)))</formula>
    </cfRule>
  </conditionalFormatting>
  <conditionalFormatting sqref="AM65:AM75 AT65:JT75 G66:K68 J64:K65 K75:K91 G46:H51 G64:H65 G75:H91 G69:H71 A89:A110 D92:D110 J46:J51 J69:K71 G52:J52 L58:AK60 G72:AK74 G92:AK110 L65:AK68 D72:D73 D66:D68 AM76:JT110 L52:AK54 AM44:JT64 AL44:AL110 D41 D44:D52 G41:J41 G44:J45 L41:JT41 L44:AK45">
    <cfRule type="expression" dxfId="352" priority="1308" stopIfTrue="1">
      <formula>$F42="未着手"</formula>
    </cfRule>
    <cfRule type="expression" dxfId="351" priority="1309" stopIfTrue="1">
      <formula>$F42="作業中"</formula>
    </cfRule>
    <cfRule type="expression" dxfId="350" priority="1310" stopIfTrue="1">
      <formula>OR($F42="終了",$F42="完了")</formula>
    </cfRule>
  </conditionalFormatting>
  <conditionalFormatting sqref="E46:E51">
    <cfRule type="containsText" dxfId="349" priority="1303" stopIfTrue="1" operator="containsText" text="幸野">
      <formula>NOT(ISERROR(SEARCH("幸野",E46)))</formula>
    </cfRule>
    <cfRule type="containsText" dxfId="348" priority="1304" stopIfTrue="1" operator="containsText" text="飯島">
      <formula>NOT(ISERROR(SEARCH("飯島",E46)))</formula>
    </cfRule>
    <cfRule type="containsText" dxfId="347" priority="1305" stopIfTrue="1" operator="containsText" text="大高">
      <formula>NOT(ISERROR(SEARCH("大高",E46)))</formula>
    </cfRule>
    <cfRule type="containsText" dxfId="346" priority="1306" stopIfTrue="1" operator="containsText" text="斉藤">
      <formula>NOT(ISERROR(SEARCH("斉藤",E46)))</formula>
    </cfRule>
    <cfRule type="containsText" dxfId="345" priority="1307" stopIfTrue="1" operator="containsText" text="金城">
      <formula>NOT(ISERROR(SEARCH("金城",E46)))</formula>
    </cfRule>
  </conditionalFormatting>
  <conditionalFormatting sqref="E46:E51">
    <cfRule type="containsText" dxfId="344" priority="1301" operator="containsText" text="佐藤">
      <formula>NOT(ISERROR(SEARCH("佐藤",E46)))</formula>
    </cfRule>
    <cfRule type="containsText" dxfId="343" priority="1302" operator="containsText" text="阿曽">
      <formula>NOT(ISERROR(SEARCH("阿曽",E46)))</formula>
    </cfRule>
  </conditionalFormatting>
  <conditionalFormatting sqref="D46:D51">
    <cfRule type="containsText" dxfId="342" priority="1298" operator="containsText" text="低">
      <formula>NOT(ISERROR(SEARCH("低",D46)))</formula>
    </cfRule>
    <cfRule type="containsText" dxfId="341" priority="1299" operator="containsText" text="中">
      <formula>NOT(ISERROR(SEARCH("中",D46)))</formula>
    </cfRule>
    <cfRule type="containsText" dxfId="340" priority="1300" operator="containsText" text="高">
      <formula>NOT(ISERROR(SEARCH("高",D46)))</formula>
    </cfRule>
  </conditionalFormatting>
  <conditionalFormatting sqref="E46:E51">
    <cfRule type="containsText" dxfId="339" priority="1297" operator="containsText" text="未定">
      <formula>NOT(ISERROR(SEARCH("未定",E46)))</formula>
    </cfRule>
  </conditionalFormatting>
  <conditionalFormatting sqref="D64:D65">
    <cfRule type="expression" dxfId="338" priority="1238" stopIfTrue="1">
      <formula>$F65="未着手"</formula>
    </cfRule>
    <cfRule type="expression" dxfId="337" priority="1239" stopIfTrue="1">
      <formula>$F65="作業中"</formula>
    </cfRule>
    <cfRule type="expression" dxfId="336" priority="1240" stopIfTrue="1">
      <formula>OR($F65="終了",$F65="完了")</formula>
    </cfRule>
  </conditionalFormatting>
  <conditionalFormatting sqref="E64:E65">
    <cfRule type="containsText" dxfId="335" priority="1233" stopIfTrue="1" operator="containsText" text="幸野">
      <formula>NOT(ISERROR(SEARCH("幸野",E64)))</formula>
    </cfRule>
    <cfRule type="containsText" dxfId="334" priority="1234" stopIfTrue="1" operator="containsText" text="飯島">
      <formula>NOT(ISERROR(SEARCH("飯島",E64)))</formula>
    </cfRule>
    <cfRule type="containsText" dxfId="333" priority="1235" stopIfTrue="1" operator="containsText" text="大高">
      <formula>NOT(ISERROR(SEARCH("大高",E64)))</formula>
    </cfRule>
    <cfRule type="containsText" dxfId="332" priority="1236" stopIfTrue="1" operator="containsText" text="斉藤">
      <formula>NOT(ISERROR(SEARCH("斉藤",E64)))</formula>
    </cfRule>
    <cfRule type="containsText" dxfId="331" priority="1237" stopIfTrue="1" operator="containsText" text="金城">
      <formula>NOT(ISERROR(SEARCH("金城",E64)))</formula>
    </cfRule>
  </conditionalFormatting>
  <conditionalFormatting sqref="E64:E65">
    <cfRule type="containsText" dxfId="330" priority="1231" operator="containsText" text="佐藤">
      <formula>NOT(ISERROR(SEARCH("佐藤",E64)))</formula>
    </cfRule>
    <cfRule type="containsText" dxfId="329" priority="1232" operator="containsText" text="阿曽">
      <formula>NOT(ISERROR(SEARCH("阿曽",E64)))</formula>
    </cfRule>
  </conditionalFormatting>
  <conditionalFormatting sqref="D64:D65">
    <cfRule type="containsText" dxfId="328" priority="1228" operator="containsText" text="低">
      <formula>NOT(ISERROR(SEARCH("低",D64)))</formula>
    </cfRule>
    <cfRule type="containsText" dxfId="327" priority="1229" operator="containsText" text="中">
      <formula>NOT(ISERROR(SEARCH("中",D64)))</formula>
    </cfRule>
    <cfRule type="containsText" dxfId="326" priority="1230" operator="containsText" text="高">
      <formula>NOT(ISERROR(SEARCH("高",D64)))</formula>
    </cfRule>
  </conditionalFormatting>
  <conditionalFormatting sqref="E64:E65">
    <cfRule type="containsText" dxfId="325" priority="1227" operator="containsText" text="未定">
      <formula>NOT(ISERROR(SEARCH("未定",E64)))</formula>
    </cfRule>
  </conditionalFormatting>
  <conditionalFormatting sqref="D69:D71">
    <cfRule type="expression" dxfId="324" priority="1224" stopIfTrue="1">
      <formula>$F70="未着手"</formula>
    </cfRule>
    <cfRule type="expression" dxfId="323" priority="1225" stopIfTrue="1">
      <formula>$F70="作業中"</formula>
    </cfRule>
    <cfRule type="expression" dxfId="322" priority="1226" stopIfTrue="1">
      <formula>OR($F70="終了",$F70="完了")</formula>
    </cfRule>
  </conditionalFormatting>
  <conditionalFormatting sqref="E69:E71">
    <cfRule type="containsText" dxfId="321" priority="1219" stopIfTrue="1" operator="containsText" text="幸野">
      <formula>NOT(ISERROR(SEARCH("幸野",E69)))</formula>
    </cfRule>
    <cfRule type="containsText" dxfId="320" priority="1220" stopIfTrue="1" operator="containsText" text="飯島">
      <formula>NOT(ISERROR(SEARCH("飯島",E69)))</formula>
    </cfRule>
    <cfRule type="containsText" dxfId="319" priority="1221" stopIfTrue="1" operator="containsText" text="大高">
      <formula>NOT(ISERROR(SEARCH("大高",E69)))</formula>
    </cfRule>
    <cfRule type="containsText" dxfId="318" priority="1222" stopIfTrue="1" operator="containsText" text="斉藤">
      <formula>NOT(ISERROR(SEARCH("斉藤",E69)))</formula>
    </cfRule>
    <cfRule type="containsText" dxfId="317" priority="1223" stopIfTrue="1" operator="containsText" text="金城">
      <formula>NOT(ISERROR(SEARCH("金城",E69)))</formula>
    </cfRule>
  </conditionalFormatting>
  <conditionalFormatting sqref="E69:E71">
    <cfRule type="containsText" dxfId="316" priority="1217" operator="containsText" text="佐藤">
      <formula>NOT(ISERROR(SEARCH("佐藤",E69)))</formula>
    </cfRule>
    <cfRule type="containsText" dxfId="315" priority="1218" operator="containsText" text="阿曽">
      <formula>NOT(ISERROR(SEARCH("阿曽",E69)))</formula>
    </cfRule>
  </conditionalFormatting>
  <conditionalFormatting sqref="D69:D71">
    <cfRule type="containsText" dxfId="314" priority="1214" operator="containsText" text="低">
      <formula>NOT(ISERROR(SEARCH("低",D69)))</formula>
    </cfRule>
    <cfRule type="containsText" dxfId="313" priority="1215" operator="containsText" text="中">
      <formula>NOT(ISERROR(SEARCH("中",D69)))</formula>
    </cfRule>
    <cfRule type="containsText" dxfId="312" priority="1216" operator="containsText" text="高">
      <formula>NOT(ISERROR(SEARCH("高",D69)))</formula>
    </cfRule>
  </conditionalFormatting>
  <conditionalFormatting sqref="E69:E71">
    <cfRule type="containsText" dxfId="311" priority="1213" operator="containsText" text="未定">
      <formula>NOT(ISERROR(SEARCH("未定",E69)))</formula>
    </cfRule>
  </conditionalFormatting>
  <conditionalFormatting sqref="B70:B72">
    <cfRule type="expression" dxfId="310" priority="1210" stopIfTrue="1">
      <formula>$F70="未着手"</formula>
    </cfRule>
    <cfRule type="expression" dxfId="309" priority="1211" stopIfTrue="1">
      <formula>$F70="作業中"</formula>
    </cfRule>
    <cfRule type="expression" dxfId="308" priority="1212" stopIfTrue="1">
      <formula>OR($F70="終了",$F70="完了")</formula>
    </cfRule>
  </conditionalFormatting>
  <conditionalFormatting sqref="D74:D91">
    <cfRule type="expression" dxfId="307" priority="1207" stopIfTrue="1">
      <formula>$F75="未着手"</formula>
    </cfRule>
    <cfRule type="expression" dxfId="306" priority="1208" stopIfTrue="1">
      <formula>$F75="作業中"</formula>
    </cfRule>
    <cfRule type="expression" dxfId="305" priority="1209" stopIfTrue="1">
      <formula>OR($F75="終了",$F75="完了")</formula>
    </cfRule>
  </conditionalFormatting>
  <conditionalFormatting sqref="E74:E91">
    <cfRule type="containsText" dxfId="304" priority="1202" stopIfTrue="1" operator="containsText" text="幸野">
      <formula>NOT(ISERROR(SEARCH("幸野",E74)))</formula>
    </cfRule>
    <cfRule type="containsText" dxfId="303" priority="1203" stopIfTrue="1" operator="containsText" text="飯島">
      <formula>NOT(ISERROR(SEARCH("飯島",E74)))</formula>
    </cfRule>
    <cfRule type="containsText" dxfId="302" priority="1204" stopIfTrue="1" operator="containsText" text="大高">
      <formula>NOT(ISERROR(SEARCH("大高",E74)))</formula>
    </cfRule>
    <cfRule type="containsText" dxfId="301" priority="1205" stopIfTrue="1" operator="containsText" text="斉藤">
      <formula>NOT(ISERROR(SEARCH("斉藤",E74)))</formula>
    </cfRule>
    <cfRule type="containsText" dxfId="300" priority="1206" stopIfTrue="1" operator="containsText" text="金城">
      <formula>NOT(ISERROR(SEARCH("金城",E74)))</formula>
    </cfRule>
  </conditionalFormatting>
  <conditionalFormatting sqref="E74:E91">
    <cfRule type="containsText" dxfId="299" priority="1200" operator="containsText" text="佐藤">
      <formula>NOT(ISERROR(SEARCH("佐藤",E74)))</formula>
    </cfRule>
    <cfRule type="containsText" dxfId="298" priority="1201" operator="containsText" text="阿曽">
      <formula>NOT(ISERROR(SEARCH("阿曽",E74)))</formula>
    </cfRule>
  </conditionalFormatting>
  <conditionalFormatting sqref="D74:D91">
    <cfRule type="containsText" dxfId="297" priority="1197" operator="containsText" text="低">
      <formula>NOT(ISERROR(SEARCH("低",D74)))</formula>
    </cfRule>
    <cfRule type="containsText" dxfId="296" priority="1198" operator="containsText" text="中">
      <formula>NOT(ISERROR(SEARCH("中",D74)))</formula>
    </cfRule>
    <cfRule type="containsText" dxfId="295" priority="1199" operator="containsText" text="高">
      <formula>NOT(ISERROR(SEARCH("高",D74)))</formula>
    </cfRule>
  </conditionalFormatting>
  <conditionalFormatting sqref="E74:E91">
    <cfRule type="containsText" dxfId="294" priority="1196" operator="containsText" text="未定">
      <formula>NOT(ISERROR(SEARCH("未定",E74)))</formula>
    </cfRule>
  </conditionalFormatting>
  <conditionalFormatting sqref="B75:B87">
    <cfRule type="expression" dxfId="293" priority="1193" stopIfTrue="1">
      <formula>$F75="未着手"</formula>
    </cfRule>
    <cfRule type="expression" dxfId="292" priority="1194" stopIfTrue="1">
      <formula>$F75="作業中"</formula>
    </cfRule>
    <cfRule type="expression" dxfId="291" priority="1195" stopIfTrue="1">
      <formula>OR($F75="終了",$F75="完了")</formula>
    </cfRule>
  </conditionalFormatting>
  <conditionalFormatting sqref="B88:B90">
    <cfRule type="expression" dxfId="290" priority="1190" stopIfTrue="1">
      <formula>$F88="未着手"</formula>
    </cfRule>
    <cfRule type="expression" dxfId="289" priority="1191" stopIfTrue="1">
      <formula>$F88="作業中"</formula>
    </cfRule>
    <cfRule type="expression" dxfId="288" priority="1192" stopIfTrue="1">
      <formula>OR($F88="終了",$F88="完了")</formula>
    </cfRule>
  </conditionalFormatting>
  <conditionalFormatting sqref="B89:B90">
    <cfRule type="expression" dxfId="287" priority="1187" stopIfTrue="1">
      <formula>$F89="未着手"</formula>
    </cfRule>
    <cfRule type="expression" dxfId="286" priority="1188" stopIfTrue="1">
      <formula>$F89="作業中"</formula>
    </cfRule>
    <cfRule type="expression" dxfId="285" priority="1189" stopIfTrue="1">
      <formula>OR($F89="終了",$F89="完了")</formula>
    </cfRule>
  </conditionalFormatting>
  <conditionalFormatting sqref="B97:B105 B418:B65543">
    <cfRule type="expression" dxfId="284" priority="1184" stopIfTrue="1">
      <formula>F97="未着手"</formula>
    </cfRule>
    <cfRule type="expression" dxfId="283" priority="1185" stopIfTrue="1">
      <formula>F97="作業中"</formula>
    </cfRule>
    <cfRule type="expression" dxfId="282" priority="1186" stopIfTrue="1">
      <formula>OR(F97="終了",F97="完了")</formula>
    </cfRule>
  </conditionalFormatting>
  <conditionalFormatting sqref="I6:I15">
    <cfRule type="expression" dxfId="281" priority="606" stopIfTrue="1">
      <formula>$F6="未着手"</formula>
    </cfRule>
    <cfRule type="expression" dxfId="280" priority="607" stopIfTrue="1">
      <formula>$F6="作業中"</formula>
    </cfRule>
    <cfRule type="expression" dxfId="279" priority="608" stopIfTrue="1">
      <formula>OR($F6="終了",$F6="完了")</formula>
    </cfRule>
  </conditionalFormatting>
  <conditionalFormatting sqref="I18:I19">
    <cfRule type="expression" dxfId="278" priority="603" stopIfTrue="1">
      <formula>$F18="未着手"</formula>
    </cfRule>
    <cfRule type="expression" dxfId="277" priority="604" stopIfTrue="1">
      <formula>$F18="作業中"</formula>
    </cfRule>
    <cfRule type="expression" dxfId="276" priority="605" stopIfTrue="1">
      <formula>OR($F18="終了",$F18="完了")</formula>
    </cfRule>
  </conditionalFormatting>
  <conditionalFormatting sqref="I17:J17">
    <cfRule type="expression" dxfId="275" priority="600" stopIfTrue="1">
      <formula>$F17="未着手"</formula>
    </cfRule>
    <cfRule type="expression" dxfId="274" priority="601" stopIfTrue="1">
      <formula>$F17="作業中"</formula>
    </cfRule>
    <cfRule type="expression" dxfId="273" priority="602" stopIfTrue="1">
      <formula>OR($F17="終了",$F17="完了")</formula>
    </cfRule>
  </conditionalFormatting>
  <conditionalFormatting sqref="I38">
    <cfRule type="expression" dxfId="272" priority="594" stopIfTrue="1">
      <formula>$F38="未着手"</formula>
    </cfRule>
    <cfRule type="expression" dxfId="271" priority="595" stopIfTrue="1">
      <formula>$F38="作業中"</formula>
    </cfRule>
    <cfRule type="expression" dxfId="270" priority="596" stopIfTrue="1">
      <formula>OR($F38="終了",$F38="完了")</formula>
    </cfRule>
  </conditionalFormatting>
  <conditionalFormatting sqref="I46:I51">
    <cfRule type="expression" dxfId="269" priority="588" stopIfTrue="1">
      <formula>$F47="未着手"</formula>
    </cfRule>
    <cfRule type="expression" dxfId="268" priority="589" stopIfTrue="1">
      <formula>$F47="作業中"</formula>
    </cfRule>
    <cfRule type="expression" dxfId="267" priority="590" stopIfTrue="1">
      <formula>OR($F47="終了",$F47="完了")</formula>
    </cfRule>
  </conditionalFormatting>
  <conditionalFormatting sqref="I64:I65">
    <cfRule type="expression" dxfId="266" priority="582" stopIfTrue="1">
      <formula>$F65="未着手"</formula>
    </cfRule>
    <cfRule type="expression" dxfId="265" priority="583" stopIfTrue="1">
      <formula>$F65="作業中"</formula>
    </cfRule>
    <cfRule type="expression" dxfId="264" priority="584" stopIfTrue="1">
      <formula>OR($F65="終了",$F65="完了")</formula>
    </cfRule>
  </conditionalFormatting>
  <conditionalFormatting sqref="I69:I71">
    <cfRule type="expression" dxfId="263" priority="579" stopIfTrue="1">
      <formula>$F70="未着手"</formula>
    </cfRule>
    <cfRule type="expression" dxfId="262" priority="580" stopIfTrue="1">
      <formula>$F70="作業中"</formula>
    </cfRule>
    <cfRule type="expression" dxfId="261" priority="581" stopIfTrue="1">
      <formula>OR($F70="終了",$F70="完了")</formula>
    </cfRule>
  </conditionalFormatting>
  <conditionalFormatting sqref="I75:J91">
    <cfRule type="expression" dxfId="260" priority="576" stopIfTrue="1">
      <formula>$F76="未着手"</formula>
    </cfRule>
    <cfRule type="expression" dxfId="259" priority="577" stopIfTrue="1">
      <formula>$F76="作業中"</formula>
    </cfRule>
    <cfRule type="expression" dxfId="258" priority="578" stopIfTrue="1">
      <formula>OR($F76="終了",$F76="完了")</formula>
    </cfRule>
  </conditionalFormatting>
  <conditionalFormatting sqref="L5:AK5">
    <cfRule type="expression" dxfId="257" priority="540" stopIfTrue="1">
      <formula>$F5="未着手"</formula>
    </cfRule>
    <cfRule type="expression" dxfId="256" priority="541" stopIfTrue="1">
      <formula>$F5="作業中"</formula>
    </cfRule>
    <cfRule type="expression" dxfId="255" priority="542" stopIfTrue="1">
      <formula>OR($F5="終了",$F5="完了")</formula>
    </cfRule>
  </conditionalFormatting>
  <conditionalFormatting sqref="L6:AK6">
    <cfRule type="expression" dxfId="254" priority="537" stopIfTrue="1">
      <formula>$F6="未着手"</formula>
    </cfRule>
    <cfRule type="expression" dxfId="253" priority="538" stopIfTrue="1">
      <formula>$F6="作業中"</formula>
    </cfRule>
    <cfRule type="expression" dxfId="252" priority="539" stopIfTrue="1">
      <formula>OR($F6="終了",$F6="完了")</formula>
    </cfRule>
  </conditionalFormatting>
  <conditionalFormatting sqref="L18:AK19">
    <cfRule type="expression" dxfId="251" priority="534" stopIfTrue="1">
      <formula>$F18="未着手"</formula>
    </cfRule>
    <cfRule type="expression" dxfId="250" priority="535" stopIfTrue="1">
      <formula>$F18="作業中"</formula>
    </cfRule>
    <cfRule type="expression" dxfId="249" priority="536" stopIfTrue="1">
      <formula>OR($F18="終了",$F18="完了")</formula>
    </cfRule>
  </conditionalFormatting>
  <conditionalFormatting sqref="L17:AK17">
    <cfRule type="expression" dxfId="248" priority="531" stopIfTrue="1">
      <formula>$F17="未着手"</formula>
    </cfRule>
    <cfRule type="expression" dxfId="247" priority="532" stopIfTrue="1">
      <formula>$F17="作業中"</formula>
    </cfRule>
    <cfRule type="expression" dxfId="246" priority="533" stopIfTrue="1">
      <formula>OR($F17="終了",$F17="完了")</formula>
    </cfRule>
  </conditionalFormatting>
  <conditionalFormatting sqref="L38:AK38">
    <cfRule type="expression" dxfId="245" priority="525" stopIfTrue="1">
      <formula>$F38="未着手"</formula>
    </cfRule>
    <cfRule type="expression" dxfId="244" priority="526" stopIfTrue="1">
      <formula>$F38="作業中"</formula>
    </cfRule>
    <cfRule type="expression" dxfId="243" priority="527" stopIfTrue="1">
      <formula>OR($F38="終了",$F38="完了")</formula>
    </cfRule>
  </conditionalFormatting>
  <conditionalFormatting sqref="L46:AK51">
    <cfRule type="expression" dxfId="242" priority="519" stopIfTrue="1">
      <formula>$F47="未着手"</formula>
    </cfRule>
    <cfRule type="expression" dxfId="241" priority="520" stopIfTrue="1">
      <formula>$F47="作業中"</formula>
    </cfRule>
    <cfRule type="expression" dxfId="240" priority="521" stopIfTrue="1">
      <formula>OR($F47="終了",$F47="完了")</formula>
    </cfRule>
  </conditionalFormatting>
  <conditionalFormatting sqref="L55:AK57">
    <cfRule type="expression" dxfId="239" priority="516" stopIfTrue="1">
      <formula>$F56="未着手"</formula>
    </cfRule>
    <cfRule type="expression" dxfId="238" priority="517" stopIfTrue="1">
      <formula>$F56="作業中"</formula>
    </cfRule>
    <cfRule type="expression" dxfId="237" priority="518" stopIfTrue="1">
      <formula>OR($F56="終了",$F56="完了")</formula>
    </cfRule>
  </conditionalFormatting>
  <conditionalFormatting sqref="L61:AK61">
    <cfRule type="expression" dxfId="236" priority="513" stopIfTrue="1">
      <formula>$F62="未着手"</formula>
    </cfRule>
    <cfRule type="expression" dxfId="235" priority="514" stopIfTrue="1">
      <formula>$F62="作業中"</formula>
    </cfRule>
    <cfRule type="expression" dxfId="234" priority="515" stopIfTrue="1">
      <formula>OR($F62="終了",$F62="完了")</formula>
    </cfRule>
  </conditionalFormatting>
  <conditionalFormatting sqref="L69:AK71">
    <cfRule type="expression" dxfId="233" priority="510" stopIfTrue="1">
      <formula>$F70="未着手"</formula>
    </cfRule>
    <cfRule type="expression" dxfId="232" priority="511" stopIfTrue="1">
      <formula>$F70="作業中"</formula>
    </cfRule>
    <cfRule type="expression" dxfId="231" priority="512" stopIfTrue="1">
      <formula>OR($F70="終了",$F70="完了")</formula>
    </cfRule>
  </conditionalFormatting>
  <conditionalFormatting sqref="L75:AK91">
    <cfRule type="expression" dxfId="230" priority="507" stopIfTrue="1">
      <formula>$F76="未着手"</formula>
    </cfRule>
    <cfRule type="expression" dxfId="229" priority="508" stopIfTrue="1">
      <formula>$F76="作業中"</formula>
    </cfRule>
    <cfRule type="expression" dxfId="228" priority="509" stopIfTrue="1">
      <formula>OR($F76="終了",$F76="完了")</formula>
    </cfRule>
  </conditionalFormatting>
  <conditionalFormatting sqref="L62:AK64">
    <cfRule type="expression" dxfId="227" priority="292" stopIfTrue="1">
      <formula>$F63="未着手"</formula>
    </cfRule>
    <cfRule type="expression" dxfId="226" priority="293" stopIfTrue="1">
      <formula>$F63="作業中"</formula>
    </cfRule>
    <cfRule type="expression" dxfId="225" priority="294" stopIfTrue="1">
      <formula>OR($F63="終了",$F63="完了")</formula>
    </cfRule>
  </conditionalFormatting>
  <conditionalFormatting sqref="E1:E22 E27:E30 E64:E1048576 E32:E52">
    <cfRule type="containsText" dxfId="224" priority="246" operator="containsText" text="佐藤">
      <formula>NOT(ISERROR(SEARCH("佐藤",E1)))</formula>
    </cfRule>
  </conditionalFormatting>
  <conditionalFormatting sqref="D1:D22 C111:C1048576 C1 D27:D30 D64:D1048576 D32:D52">
    <cfRule type="containsText" dxfId="223" priority="242" operator="containsText" text="絶">
      <formula>NOT(ISERROR(SEARCH("絶",C1)))</formula>
    </cfRule>
    <cfRule type="containsText" dxfId="222" priority="243" operator="containsText" text="絶">
      <formula>NOT(ISERROR(SEARCH("絶",C1)))</formula>
    </cfRule>
    <cfRule type="containsText" dxfId="221" priority="244" operator="containsText" text="無">
      <formula>NOT(ISERROR(SEARCH("無",C1)))</formula>
    </cfRule>
    <cfRule type="containsText" dxfId="220" priority="245" operator="containsText" text="絶">
      <formula>NOT(ISERROR(SEARCH("絶",C1)))</formula>
    </cfRule>
  </conditionalFormatting>
  <conditionalFormatting sqref="C5">
    <cfRule type="dataBar" priority="2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{104B7344-43E2-4E12-AB31-A3E945404326}</x14:id>
        </ext>
      </extLst>
    </cfRule>
  </conditionalFormatting>
  <conditionalFormatting sqref="C5:C9">
    <cfRule type="dataBar" priority="2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{46B751CE-E7C0-4C94-8DFB-D052885EF849}</x14:id>
        </ext>
      </extLst>
    </cfRule>
  </conditionalFormatting>
  <conditionalFormatting sqref="C5:C22 C27:C30 C64:C110 C32:C52">
    <cfRule type="dataBar" priority="2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{26496BFD-43F6-486B-BF9D-D32364338BC1}</x14:id>
        </ext>
      </extLst>
    </cfRule>
  </conditionalFormatting>
  <conditionalFormatting sqref="B5">
    <cfRule type="expression" dxfId="219" priority="236" stopIfTrue="1">
      <formula>$F5="未着手"</formula>
    </cfRule>
    <cfRule type="expression" dxfId="218" priority="237" stopIfTrue="1">
      <formula>$F5="作業中"</formula>
    </cfRule>
    <cfRule type="expression" dxfId="217" priority="238" stopIfTrue="1">
      <formula>OR($F5="終了",$F5="完了")</formula>
    </cfRule>
  </conditionalFormatting>
  <conditionalFormatting sqref="C417:C65542">
    <cfRule type="expression" dxfId="216" priority="2670" stopIfTrue="1">
      <formula>H417="未着手"</formula>
    </cfRule>
    <cfRule type="expression" dxfId="215" priority="2671" stopIfTrue="1">
      <formula>H417="作業中"</formula>
    </cfRule>
    <cfRule type="expression" dxfId="214" priority="2672" stopIfTrue="1">
      <formula>OR(H417="終了",H417="完了")</formula>
    </cfRule>
  </conditionalFormatting>
  <conditionalFormatting sqref="E17">
    <cfRule type="containsText" dxfId="213" priority="222" stopIfTrue="1" operator="containsText" text="幸野">
      <formula>NOT(ISERROR(SEARCH("幸野",E17)))</formula>
    </cfRule>
    <cfRule type="containsText" dxfId="212" priority="223" stopIfTrue="1" operator="containsText" text="飯島">
      <formula>NOT(ISERROR(SEARCH("飯島",E17)))</formula>
    </cfRule>
    <cfRule type="containsText" dxfId="211" priority="224" stopIfTrue="1" operator="containsText" text="大高">
      <formula>NOT(ISERROR(SEARCH("大高",E17)))</formula>
    </cfRule>
    <cfRule type="containsText" dxfId="210" priority="225" stopIfTrue="1" operator="containsText" text="斉藤">
      <formula>NOT(ISERROR(SEARCH("斉藤",E17)))</formula>
    </cfRule>
    <cfRule type="containsText" dxfId="209" priority="226" stopIfTrue="1" operator="containsText" text="金城">
      <formula>NOT(ISERROR(SEARCH("金城",E17)))</formula>
    </cfRule>
  </conditionalFormatting>
  <conditionalFormatting sqref="E17">
    <cfRule type="containsText" dxfId="208" priority="220" operator="containsText" text="佐藤">
      <formula>NOT(ISERROR(SEARCH("佐藤",E17)))</formula>
    </cfRule>
    <cfRule type="containsText" dxfId="207" priority="221" operator="containsText" text="阿曽">
      <formula>NOT(ISERROR(SEARCH("阿曽",E17)))</formula>
    </cfRule>
  </conditionalFormatting>
  <conditionalFormatting sqref="E17">
    <cfRule type="containsText" dxfId="206" priority="219" operator="containsText" text="未定">
      <formula>NOT(ISERROR(SEARCH("未定",E17)))</formula>
    </cfRule>
  </conditionalFormatting>
  <conditionalFormatting sqref="E18">
    <cfRule type="containsText" dxfId="205" priority="214" stopIfTrue="1" operator="containsText" text="幸野">
      <formula>NOT(ISERROR(SEARCH("幸野",E18)))</formula>
    </cfRule>
    <cfRule type="containsText" dxfId="204" priority="215" stopIfTrue="1" operator="containsText" text="飯島">
      <formula>NOT(ISERROR(SEARCH("飯島",E18)))</formula>
    </cfRule>
    <cfRule type="containsText" dxfId="203" priority="216" stopIfTrue="1" operator="containsText" text="大高">
      <formula>NOT(ISERROR(SEARCH("大高",E18)))</formula>
    </cfRule>
    <cfRule type="containsText" dxfId="202" priority="217" stopIfTrue="1" operator="containsText" text="斉藤">
      <formula>NOT(ISERROR(SEARCH("斉藤",E18)))</formula>
    </cfRule>
    <cfRule type="containsText" dxfId="201" priority="218" stopIfTrue="1" operator="containsText" text="金城">
      <formula>NOT(ISERROR(SEARCH("金城",E18)))</formula>
    </cfRule>
  </conditionalFormatting>
  <conditionalFormatting sqref="E18">
    <cfRule type="containsText" dxfId="200" priority="212" operator="containsText" text="佐藤">
      <formula>NOT(ISERROR(SEARCH("佐藤",E18)))</formula>
    </cfRule>
    <cfRule type="containsText" dxfId="199" priority="213" operator="containsText" text="阿曽">
      <formula>NOT(ISERROR(SEARCH("阿曽",E18)))</formula>
    </cfRule>
  </conditionalFormatting>
  <conditionalFormatting sqref="E18">
    <cfRule type="containsText" dxfId="198" priority="211" operator="containsText" text="未定">
      <formula>NOT(ISERROR(SEARCH("未定",E18)))</formula>
    </cfRule>
  </conditionalFormatting>
  <conditionalFormatting sqref="D24:D26">
    <cfRule type="expression" dxfId="197" priority="208" stopIfTrue="1">
      <formula>$F24="未着手"</formula>
    </cfRule>
    <cfRule type="expression" dxfId="196" priority="209" stopIfTrue="1">
      <formula>$F24="作業中"</formula>
    </cfRule>
    <cfRule type="expression" dxfId="195" priority="210" stopIfTrue="1">
      <formula>OR($F24="終了",$F24="完了")</formula>
    </cfRule>
  </conditionalFormatting>
  <conditionalFormatting sqref="E24:E26">
    <cfRule type="containsText" dxfId="194" priority="203" stopIfTrue="1" operator="containsText" text="幸野">
      <formula>NOT(ISERROR(SEARCH("幸野",E24)))</formula>
    </cfRule>
    <cfRule type="containsText" dxfId="193" priority="204" stopIfTrue="1" operator="containsText" text="飯島">
      <formula>NOT(ISERROR(SEARCH("飯島",E24)))</formula>
    </cfRule>
    <cfRule type="containsText" dxfId="192" priority="205" stopIfTrue="1" operator="containsText" text="大高">
      <formula>NOT(ISERROR(SEARCH("大高",E24)))</formula>
    </cfRule>
    <cfRule type="containsText" dxfId="191" priority="206" stopIfTrue="1" operator="containsText" text="斉藤">
      <formula>NOT(ISERROR(SEARCH("斉藤",E24)))</formula>
    </cfRule>
    <cfRule type="containsText" dxfId="190" priority="207" stopIfTrue="1" operator="containsText" text="金城">
      <formula>NOT(ISERROR(SEARCH("金城",E24)))</formula>
    </cfRule>
  </conditionalFormatting>
  <conditionalFormatting sqref="E24:E26">
    <cfRule type="containsText" dxfId="189" priority="201" operator="containsText" text="佐藤">
      <formula>NOT(ISERROR(SEARCH("佐藤",E24)))</formula>
    </cfRule>
    <cfRule type="containsText" dxfId="188" priority="202" operator="containsText" text="阿曽">
      <formula>NOT(ISERROR(SEARCH("阿曽",E24)))</formula>
    </cfRule>
  </conditionalFormatting>
  <conditionalFormatting sqref="D24:D26">
    <cfRule type="containsText" dxfId="187" priority="198" operator="containsText" text="低">
      <formula>NOT(ISERROR(SEARCH("低",D24)))</formula>
    </cfRule>
    <cfRule type="containsText" dxfId="186" priority="199" operator="containsText" text="中">
      <formula>NOT(ISERROR(SEARCH("中",D24)))</formula>
    </cfRule>
    <cfRule type="containsText" dxfId="185" priority="200" operator="containsText" text="高">
      <formula>NOT(ISERROR(SEARCH("高",D24)))</formula>
    </cfRule>
  </conditionalFormatting>
  <conditionalFormatting sqref="E24:E26">
    <cfRule type="containsText" dxfId="184" priority="197" operator="containsText" text="未定">
      <formula>NOT(ISERROR(SEARCH("未定",E24)))</formula>
    </cfRule>
  </conditionalFormatting>
  <conditionalFormatting sqref="B25:B27">
    <cfRule type="expression" dxfId="183" priority="194" stopIfTrue="1">
      <formula>$F24="未着手"</formula>
    </cfRule>
    <cfRule type="expression" dxfId="182" priority="195" stopIfTrue="1">
      <formula>$F24="作業中"</formula>
    </cfRule>
    <cfRule type="expression" dxfId="181" priority="196" stopIfTrue="1">
      <formula>OR($F24="終了",$F24="完了")</formula>
    </cfRule>
  </conditionalFormatting>
  <conditionalFormatting sqref="D23">
    <cfRule type="expression" dxfId="180" priority="191" stopIfTrue="1">
      <formula>$F23="未着手"</formula>
    </cfRule>
    <cfRule type="expression" dxfId="179" priority="192" stopIfTrue="1">
      <formula>$F23="作業中"</formula>
    </cfRule>
    <cfRule type="expression" dxfId="178" priority="193" stopIfTrue="1">
      <formula>OR($F23="終了",$F23="完了")</formula>
    </cfRule>
  </conditionalFormatting>
  <conditionalFormatting sqref="E23">
    <cfRule type="containsText" dxfId="177" priority="186" stopIfTrue="1" operator="containsText" text="幸野">
      <formula>NOT(ISERROR(SEARCH("幸野",E23)))</formula>
    </cfRule>
    <cfRule type="containsText" dxfId="176" priority="187" stopIfTrue="1" operator="containsText" text="飯島">
      <formula>NOT(ISERROR(SEARCH("飯島",E23)))</formula>
    </cfRule>
    <cfRule type="containsText" dxfId="175" priority="188" stopIfTrue="1" operator="containsText" text="大高">
      <formula>NOT(ISERROR(SEARCH("大高",E23)))</formula>
    </cfRule>
    <cfRule type="containsText" dxfId="174" priority="189" stopIfTrue="1" operator="containsText" text="斉藤">
      <formula>NOT(ISERROR(SEARCH("斉藤",E23)))</formula>
    </cfRule>
    <cfRule type="containsText" dxfId="173" priority="190" stopIfTrue="1" operator="containsText" text="金城">
      <formula>NOT(ISERROR(SEARCH("金城",E23)))</formula>
    </cfRule>
  </conditionalFormatting>
  <conditionalFormatting sqref="E23">
    <cfRule type="containsText" dxfId="172" priority="184" operator="containsText" text="佐藤">
      <formula>NOT(ISERROR(SEARCH("佐藤",E23)))</formula>
    </cfRule>
    <cfRule type="containsText" dxfId="171" priority="185" operator="containsText" text="阿曽">
      <formula>NOT(ISERROR(SEARCH("阿曽",E23)))</formula>
    </cfRule>
  </conditionalFormatting>
  <conditionalFormatting sqref="D23">
    <cfRule type="containsText" dxfId="170" priority="181" operator="containsText" text="低">
      <formula>NOT(ISERROR(SEARCH("低",D23)))</formula>
    </cfRule>
    <cfRule type="containsText" dxfId="169" priority="182" operator="containsText" text="中">
      <formula>NOT(ISERROR(SEARCH("中",D23)))</formula>
    </cfRule>
    <cfRule type="containsText" dxfId="168" priority="183" operator="containsText" text="高">
      <formula>NOT(ISERROR(SEARCH("高",D23)))</formula>
    </cfRule>
  </conditionalFormatting>
  <conditionalFormatting sqref="E23">
    <cfRule type="containsText" dxfId="167" priority="180" operator="containsText" text="未定">
      <formula>NOT(ISERROR(SEARCH("未定",E23)))</formula>
    </cfRule>
  </conditionalFormatting>
  <conditionalFormatting sqref="B23:B25">
    <cfRule type="expression" dxfId="166" priority="177" stopIfTrue="1">
      <formula>$F22="未着手"</formula>
    </cfRule>
    <cfRule type="expression" dxfId="165" priority="178" stopIfTrue="1">
      <formula>$F22="作業中"</formula>
    </cfRule>
    <cfRule type="expression" dxfId="164" priority="179" stopIfTrue="1">
      <formula>OR($F22="終了",$F22="完了")</formula>
    </cfRule>
  </conditionalFormatting>
  <conditionalFormatting sqref="E23:E26">
    <cfRule type="containsText" dxfId="163" priority="176" operator="containsText" text="佐藤">
      <formula>NOT(ISERROR(SEARCH("佐藤",E23)))</formula>
    </cfRule>
  </conditionalFormatting>
  <conditionalFormatting sqref="D23:D26">
    <cfRule type="containsText" dxfId="162" priority="172" operator="containsText" text="絶">
      <formula>NOT(ISERROR(SEARCH("絶",D23)))</formula>
    </cfRule>
    <cfRule type="containsText" dxfId="161" priority="173" operator="containsText" text="絶">
      <formula>NOT(ISERROR(SEARCH("絶",D23)))</formula>
    </cfRule>
    <cfRule type="containsText" dxfId="160" priority="174" operator="containsText" text="無">
      <formula>NOT(ISERROR(SEARCH("無",D23)))</formula>
    </cfRule>
    <cfRule type="containsText" dxfId="159" priority="175" operator="containsText" text="絶">
      <formula>NOT(ISERROR(SEARCH("絶",D23)))</formula>
    </cfRule>
  </conditionalFormatting>
  <conditionalFormatting sqref="C23:C26">
    <cfRule type="dataBar" priority="1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{470012FE-40F3-454E-BBA5-134373083837}</x14:id>
        </ext>
      </extLst>
    </cfRule>
  </conditionalFormatting>
  <conditionalFormatting sqref="B23 B28">
    <cfRule type="expression" dxfId="158" priority="162" stopIfTrue="1">
      <formula>$F22="未着手"</formula>
    </cfRule>
    <cfRule type="expression" dxfId="157" priority="163" stopIfTrue="1">
      <formula>$F22="作業中"</formula>
    </cfRule>
    <cfRule type="expression" dxfId="156" priority="164" stopIfTrue="1">
      <formula>OR($F22="終了",$F22="完了")</formula>
    </cfRule>
  </conditionalFormatting>
  <conditionalFormatting sqref="B29:B30">
    <cfRule type="expression" dxfId="155" priority="159" stopIfTrue="1">
      <formula>$F14="未着手"</formula>
    </cfRule>
    <cfRule type="expression" dxfId="154" priority="160" stopIfTrue="1">
      <formula>$F14="作業中"</formula>
    </cfRule>
    <cfRule type="expression" dxfId="153" priority="161" stopIfTrue="1">
      <formula>OR($F14="終了",$F14="完了")</formula>
    </cfRule>
  </conditionalFormatting>
  <conditionalFormatting sqref="B46">
    <cfRule type="expression" dxfId="152" priority="138" stopIfTrue="1">
      <formula>$F45="未着手"</formula>
    </cfRule>
    <cfRule type="expression" dxfId="151" priority="139" stopIfTrue="1">
      <formula>$F45="作業中"</formula>
    </cfRule>
    <cfRule type="expression" dxfId="150" priority="140" stopIfTrue="1">
      <formula>OR($F45="終了",$F45="完了")</formula>
    </cfRule>
  </conditionalFormatting>
  <conditionalFormatting sqref="B64:B65">
    <cfRule type="expression" dxfId="149" priority="132" stopIfTrue="1">
      <formula>$F64="未着手"</formula>
    </cfRule>
    <cfRule type="expression" dxfId="148" priority="133" stopIfTrue="1">
      <formula>$F64="作業中"</formula>
    </cfRule>
    <cfRule type="expression" dxfId="147" priority="134" stopIfTrue="1">
      <formula>OR($F64="終了",$F64="完了")</formula>
    </cfRule>
  </conditionalFormatting>
  <conditionalFormatting sqref="D29:D30 G29:J30 L29:JT30 A29:A30 A32:A33 A45:A46 A48:A49 A51:A52 A54:A55 A57:A58 A60:A61 A63:A65 A67:A68 A70:A71 A73:A74 A76:A77 A79:A80 A82:A83 A85:A86 A88 A35 A40 A37">
    <cfRule type="expression" dxfId="146" priority="2676" stopIfTrue="1">
      <formula>$F36="未着手"</formula>
    </cfRule>
    <cfRule type="expression" dxfId="145" priority="2677" stopIfTrue="1">
      <formula>$F36="作業中"</formula>
    </cfRule>
    <cfRule type="expression" dxfId="144" priority="2678" stopIfTrue="1">
      <formula>OR($F36="終了",$F36="完了")</formula>
    </cfRule>
  </conditionalFormatting>
  <conditionalFormatting sqref="D36 G36:J36 L36:JT36">
    <cfRule type="expression" dxfId="143" priority="2679" stopIfTrue="1">
      <formula>#REF!="未着手"</formula>
    </cfRule>
    <cfRule type="expression" dxfId="142" priority="2680" stopIfTrue="1">
      <formula>#REF!="作業中"</formula>
    </cfRule>
    <cfRule type="expression" dxfId="141" priority="2681" stopIfTrue="1">
      <formula>OR(#REF!="終了",#REF!="完了")</formula>
    </cfRule>
  </conditionalFormatting>
  <conditionalFormatting sqref="B38">
    <cfRule type="expression" dxfId="140" priority="2763" stopIfTrue="1">
      <formula>#REF!="未着手"</formula>
    </cfRule>
    <cfRule type="expression" dxfId="139" priority="2764" stopIfTrue="1">
      <formula>#REF!="作業中"</formula>
    </cfRule>
    <cfRule type="expression" dxfId="138" priority="2765" stopIfTrue="1">
      <formula>OR(#REF!="終了",#REF!="完了")</formula>
    </cfRule>
  </conditionalFormatting>
  <conditionalFormatting sqref="B46">
    <cfRule type="expression" dxfId="137" priority="117" stopIfTrue="1">
      <formula>$F46="未着手"</formula>
    </cfRule>
    <cfRule type="expression" dxfId="136" priority="118" stopIfTrue="1">
      <formula>$F46="作業中"</formula>
    </cfRule>
    <cfRule type="expression" dxfId="135" priority="119" stopIfTrue="1">
      <formula>OR($F46="終了",$F46="完了")</formula>
    </cfRule>
  </conditionalFormatting>
  <conditionalFormatting sqref="B41">
    <cfRule type="expression" dxfId="134" priority="105" stopIfTrue="1">
      <formula>$F40="未着手"</formula>
    </cfRule>
    <cfRule type="expression" dxfId="133" priority="106" stopIfTrue="1">
      <formula>$F40="作業中"</formula>
    </cfRule>
    <cfRule type="expression" dxfId="132" priority="107" stopIfTrue="1">
      <formula>OR($F40="終了",$F40="完了")</formula>
    </cfRule>
  </conditionalFormatting>
  <conditionalFormatting sqref="B45">
    <cfRule type="expression" dxfId="131" priority="102" stopIfTrue="1">
      <formula>$F44="未着手"</formula>
    </cfRule>
    <cfRule type="expression" dxfId="130" priority="103" stopIfTrue="1">
      <formula>$F44="作業中"</formula>
    </cfRule>
    <cfRule type="expression" dxfId="129" priority="104" stopIfTrue="1">
      <formula>OR($F44="終了",$F44="完了")</formula>
    </cfRule>
  </conditionalFormatting>
  <conditionalFormatting sqref="B37:B40">
    <cfRule type="expression" dxfId="128" priority="111" stopIfTrue="1">
      <formula>$F36="未着手"</formula>
    </cfRule>
    <cfRule type="expression" dxfId="127" priority="112" stopIfTrue="1">
      <formula>$F36="作業中"</formula>
    </cfRule>
    <cfRule type="expression" dxfId="126" priority="113" stopIfTrue="1">
      <formula>OR($F36="終了",$F36="完了")</formula>
    </cfRule>
  </conditionalFormatting>
  <conditionalFormatting sqref="B44">
    <cfRule type="expression" dxfId="125" priority="114" stopIfTrue="1">
      <formula>$F44="未着手"</formula>
    </cfRule>
    <cfRule type="expression" dxfId="124" priority="115" stopIfTrue="1">
      <formula>$F44="作業中"</formula>
    </cfRule>
    <cfRule type="expression" dxfId="123" priority="116" stopIfTrue="1">
      <formula>OR($F44="終了",$F44="完了")</formula>
    </cfRule>
  </conditionalFormatting>
  <conditionalFormatting sqref="B42:B43">
    <cfRule type="expression" dxfId="122" priority="108" stopIfTrue="1">
      <formula>$F41="未着手"</formula>
    </cfRule>
    <cfRule type="expression" dxfId="121" priority="109" stopIfTrue="1">
      <formula>$F41="作業中"</formula>
    </cfRule>
    <cfRule type="expression" dxfId="120" priority="110" stopIfTrue="1">
      <formula>OR($F41="終了",$F41="完了")</formula>
    </cfRule>
  </conditionalFormatting>
  <conditionalFormatting sqref="B47">
    <cfRule type="expression" dxfId="119" priority="99" stopIfTrue="1">
      <formula>$F46="未着手"</formula>
    </cfRule>
    <cfRule type="expression" dxfId="118" priority="100" stopIfTrue="1">
      <formula>$F46="作業中"</formula>
    </cfRule>
    <cfRule type="expression" dxfId="117" priority="101" stopIfTrue="1">
      <formula>OR($F46="終了",$F46="完了")</formula>
    </cfRule>
  </conditionalFormatting>
  <conditionalFormatting sqref="B50:B52">
    <cfRule type="expression" dxfId="116" priority="96" stopIfTrue="1">
      <formula>$F50="未着手"</formula>
    </cfRule>
    <cfRule type="expression" dxfId="115" priority="97" stopIfTrue="1">
      <formula>$F50="作業中"</formula>
    </cfRule>
    <cfRule type="expression" dxfId="114" priority="98" stopIfTrue="1">
      <formula>OR($F50="終了",$F50="完了")</formula>
    </cfRule>
  </conditionalFormatting>
  <conditionalFormatting sqref="B51:B52">
    <cfRule type="expression" dxfId="113" priority="93" stopIfTrue="1">
      <formula>$F51="未着手"</formula>
    </cfRule>
    <cfRule type="expression" dxfId="112" priority="94" stopIfTrue="1">
      <formula>$F51="作業中"</formula>
    </cfRule>
    <cfRule type="expression" dxfId="111" priority="95" stopIfTrue="1">
      <formula>OR($F51="終了",$F51="完了")</formula>
    </cfRule>
  </conditionalFormatting>
  <conditionalFormatting sqref="B51">
    <cfRule type="expression" dxfId="110" priority="90" stopIfTrue="1">
      <formula>$F51="未着手"</formula>
    </cfRule>
    <cfRule type="expression" dxfId="109" priority="91" stopIfTrue="1">
      <formula>$F51="作業中"</formula>
    </cfRule>
    <cfRule type="expression" dxfId="108" priority="92" stopIfTrue="1">
      <formula>OR($F51="終了",$F51="完了")</formula>
    </cfRule>
  </conditionalFormatting>
  <conditionalFormatting sqref="B51:B52">
    <cfRule type="expression" dxfId="107" priority="87" stopIfTrue="1">
      <formula>$F51="未着手"</formula>
    </cfRule>
    <cfRule type="expression" dxfId="106" priority="88" stopIfTrue="1">
      <formula>$F51="作業中"</formula>
    </cfRule>
    <cfRule type="expression" dxfId="105" priority="89" stopIfTrue="1">
      <formula>OR($F51="終了",$F51="完了")</formula>
    </cfRule>
  </conditionalFormatting>
  <conditionalFormatting sqref="B48:B49">
    <cfRule type="expression" dxfId="104" priority="84" stopIfTrue="1">
      <formula>$F48="未着手"</formula>
    </cfRule>
    <cfRule type="expression" dxfId="103" priority="85" stopIfTrue="1">
      <formula>$F48="作業中"</formula>
    </cfRule>
    <cfRule type="expression" dxfId="102" priority="86" stopIfTrue="1">
      <formula>OR($F48="終了",$F48="完了")</formula>
    </cfRule>
  </conditionalFormatting>
  <conditionalFormatting sqref="B50">
    <cfRule type="expression" dxfId="101" priority="81" stopIfTrue="1">
      <formula>$F50="未着手"</formula>
    </cfRule>
    <cfRule type="expression" dxfId="100" priority="82" stopIfTrue="1">
      <formula>$F50="作業中"</formula>
    </cfRule>
    <cfRule type="expression" dxfId="99" priority="83" stopIfTrue="1">
      <formula>OR($F50="終了",$F50="完了")</formula>
    </cfRule>
  </conditionalFormatting>
  <conditionalFormatting sqref="B50">
    <cfRule type="expression" dxfId="98" priority="78" stopIfTrue="1">
      <formula>$F50="未着手"</formula>
    </cfRule>
    <cfRule type="expression" dxfId="97" priority="79" stopIfTrue="1">
      <formula>$F50="作業中"</formula>
    </cfRule>
    <cfRule type="expression" dxfId="96" priority="80" stopIfTrue="1">
      <formula>OR($F50="終了",$F50="完了")</formula>
    </cfRule>
  </conditionalFormatting>
  <conditionalFormatting sqref="B50">
    <cfRule type="expression" dxfId="95" priority="75" stopIfTrue="1">
      <formula>$F50="未着手"</formula>
    </cfRule>
    <cfRule type="expression" dxfId="94" priority="76" stopIfTrue="1">
      <formula>$F50="作業中"</formula>
    </cfRule>
    <cfRule type="expression" dxfId="93" priority="77" stopIfTrue="1">
      <formula>OR($F50="終了",$F50="完了")</formula>
    </cfRule>
  </conditionalFormatting>
  <conditionalFormatting sqref="D63 F63:I63 F53:H62 J53">
    <cfRule type="expression" dxfId="92" priority="72" stopIfTrue="1">
      <formula>$F53="未着手"</formula>
    </cfRule>
    <cfRule type="expression" dxfId="91" priority="73" stopIfTrue="1">
      <formula>$F53="作業中"</formula>
    </cfRule>
    <cfRule type="expression" dxfId="90" priority="74" stopIfTrue="1">
      <formula>OR($F53="終了",$F53="完了")</formula>
    </cfRule>
  </conditionalFormatting>
  <conditionalFormatting sqref="E53:E63">
    <cfRule type="containsText" dxfId="89" priority="67" stopIfTrue="1" operator="containsText" text="幸野">
      <formula>NOT(ISERROR(SEARCH("幸野",E53)))</formula>
    </cfRule>
    <cfRule type="containsText" dxfId="88" priority="68" stopIfTrue="1" operator="containsText" text="飯島">
      <formula>NOT(ISERROR(SEARCH("飯島",E53)))</formula>
    </cfRule>
    <cfRule type="containsText" dxfId="87" priority="69" stopIfTrue="1" operator="containsText" text="大高">
      <formula>NOT(ISERROR(SEARCH("大高",E53)))</formula>
    </cfRule>
    <cfRule type="containsText" dxfId="86" priority="70" stopIfTrue="1" operator="containsText" text="斉藤">
      <formula>NOT(ISERROR(SEARCH("斉藤",E53)))</formula>
    </cfRule>
    <cfRule type="containsText" dxfId="85" priority="71" stopIfTrue="1" operator="containsText" text="金城">
      <formula>NOT(ISERROR(SEARCH("金城",E53)))</formula>
    </cfRule>
  </conditionalFormatting>
  <conditionalFormatting sqref="E53:E63">
    <cfRule type="containsText" dxfId="84" priority="65" operator="containsText" text="佐藤">
      <formula>NOT(ISERROR(SEARCH("佐藤",E53)))</formula>
    </cfRule>
    <cfRule type="containsText" dxfId="83" priority="66" operator="containsText" text="阿曽">
      <formula>NOT(ISERROR(SEARCH("阿曽",E53)))</formula>
    </cfRule>
  </conditionalFormatting>
  <conditionalFormatting sqref="D63">
    <cfRule type="containsText" dxfId="82" priority="62" operator="containsText" text="低">
      <formula>NOT(ISERROR(SEARCH("低",D63)))</formula>
    </cfRule>
    <cfRule type="containsText" dxfId="81" priority="63" operator="containsText" text="中">
      <formula>NOT(ISERROR(SEARCH("中",D63)))</formula>
    </cfRule>
    <cfRule type="containsText" dxfId="80" priority="64" operator="containsText" text="高">
      <formula>NOT(ISERROR(SEARCH("高",D63)))</formula>
    </cfRule>
  </conditionalFormatting>
  <conditionalFormatting sqref="E53:E63">
    <cfRule type="containsText" dxfId="79" priority="61" operator="containsText" text="未定">
      <formula>NOT(ISERROR(SEARCH("未定",E53)))</formula>
    </cfRule>
  </conditionalFormatting>
  <conditionalFormatting sqref="B63">
    <cfRule type="expression" dxfId="78" priority="58" stopIfTrue="1">
      <formula>$F63="未着手"</formula>
    </cfRule>
    <cfRule type="expression" dxfId="77" priority="59" stopIfTrue="1">
      <formula>$F63="作業中"</formula>
    </cfRule>
    <cfRule type="expression" dxfId="76" priority="60" stopIfTrue="1">
      <formula>OR($F63="終了",$F63="完了")</formula>
    </cfRule>
  </conditionalFormatting>
  <conditionalFormatting sqref="D53:D62">
    <cfRule type="expression" dxfId="75" priority="55" stopIfTrue="1">
      <formula>$F53="未着手"</formula>
    </cfRule>
    <cfRule type="expression" dxfId="74" priority="56" stopIfTrue="1">
      <formula>$F53="作業中"</formula>
    </cfRule>
    <cfRule type="expression" dxfId="73" priority="57" stopIfTrue="1">
      <formula>OR($F53="終了",$F53="完了")</formula>
    </cfRule>
  </conditionalFormatting>
  <conditionalFormatting sqref="D53:D62">
    <cfRule type="containsText" dxfId="72" priority="52" operator="containsText" text="低">
      <formula>NOT(ISERROR(SEARCH("低",D53)))</formula>
    </cfRule>
    <cfRule type="containsText" dxfId="71" priority="53" operator="containsText" text="中">
      <formula>NOT(ISERROR(SEARCH("中",D53)))</formula>
    </cfRule>
    <cfRule type="containsText" dxfId="70" priority="54" operator="containsText" text="高">
      <formula>NOT(ISERROR(SEARCH("高",D53)))</formula>
    </cfRule>
  </conditionalFormatting>
  <conditionalFormatting sqref="B53:B62">
    <cfRule type="expression" dxfId="69" priority="49" stopIfTrue="1">
      <formula>$F53="未着手"</formula>
    </cfRule>
    <cfRule type="expression" dxfId="68" priority="50" stopIfTrue="1">
      <formula>$F53="作業中"</formula>
    </cfRule>
    <cfRule type="expression" dxfId="67" priority="51" stopIfTrue="1">
      <formula>OR($F53="終了",$F53="完了")</formula>
    </cfRule>
  </conditionalFormatting>
  <conditionalFormatting sqref="I53:I62">
    <cfRule type="expression" dxfId="66" priority="46" stopIfTrue="1">
      <formula>$F53="未着手"</formula>
    </cfRule>
    <cfRule type="expression" dxfId="65" priority="47" stopIfTrue="1">
      <formula>$F53="作業中"</formula>
    </cfRule>
    <cfRule type="expression" dxfId="64" priority="48" stopIfTrue="1">
      <formula>OR($F53="終了",$F53="完了")</formula>
    </cfRule>
  </conditionalFormatting>
  <conditionalFormatting sqref="E53:E63">
    <cfRule type="containsText" dxfId="63" priority="45" operator="containsText" text="佐藤">
      <formula>NOT(ISERROR(SEARCH("佐藤",E53)))</formula>
    </cfRule>
  </conditionalFormatting>
  <conditionalFormatting sqref="D53:D63">
    <cfRule type="containsText" dxfId="62" priority="41" operator="containsText" text="絶">
      <formula>NOT(ISERROR(SEARCH("絶",D53)))</formula>
    </cfRule>
    <cfRule type="containsText" dxfId="61" priority="42" operator="containsText" text="絶">
      <formula>NOT(ISERROR(SEARCH("絶",D53)))</formula>
    </cfRule>
    <cfRule type="containsText" dxfId="60" priority="43" operator="containsText" text="無">
      <formula>NOT(ISERROR(SEARCH("無",D53)))</formula>
    </cfRule>
    <cfRule type="containsText" dxfId="59" priority="44" operator="containsText" text="絶">
      <formula>NOT(ISERROR(SEARCH("絶",D53)))</formula>
    </cfRule>
  </conditionalFormatting>
  <conditionalFormatting sqref="C53:C63">
    <cfRule type="dataBar" priority="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{9B64A8DD-A976-4851-9279-DCBDCDC9162B}</x14:id>
        </ext>
      </extLst>
    </cfRule>
  </conditionalFormatting>
  <conditionalFormatting sqref="C53:C63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{16FD4F82-08FA-4C66-9E67-94D65BB3B6D1}</x14:id>
        </ext>
      </extLst>
    </cfRule>
  </conditionalFormatting>
  <conditionalFormatting sqref="J63">
    <cfRule type="expression" dxfId="58" priority="30" stopIfTrue="1">
      <formula>$F63="未着手"</formula>
    </cfRule>
    <cfRule type="expression" dxfId="57" priority="31" stopIfTrue="1">
      <formula>$F63="作業中"</formula>
    </cfRule>
    <cfRule type="expression" dxfId="56" priority="32" stopIfTrue="1">
      <formula>OR($F63="終了",$F63="完了")</formula>
    </cfRule>
  </conditionalFormatting>
  <conditionalFormatting sqref="J54:J62">
    <cfRule type="expression" dxfId="55" priority="27" stopIfTrue="1">
      <formula>$F54="未着手"</formula>
    </cfRule>
    <cfRule type="expression" dxfId="54" priority="28" stopIfTrue="1">
      <formula>$F54="作業中"</formula>
    </cfRule>
    <cfRule type="expression" dxfId="53" priority="29" stopIfTrue="1">
      <formula>OR($F54="終了",$F54="完了")</formula>
    </cfRule>
  </conditionalFormatting>
  <conditionalFormatting sqref="B32:B35">
    <cfRule type="expression" dxfId="52" priority="2766" stopIfTrue="1">
      <formula>$F28="未着手"</formula>
    </cfRule>
    <cfRule type="expression" dxfId="51" priority="2767" stopIfTrue="1">
      <formula>$F28="作業中"</formula>
    </cfRule>
    <cfRule type="expression" dxfId="50" priority="2768" stopIfTrue="1">
      <formula>OR($F28="終了",$F28="完了")</formula>
    </cfRule>
  </conditionalFormatting>
  <conditionalFormatting sqref="D31 F31:JT31">
    <cfRule type="expression" dxfId="49" priority="18" stopIfTrue="1">
      <formula>$F31="未着手"</formula>
    </cfRule>
    <cfRule type="expression" dxfId="48" priority="19" stopIfTrue="1">
      <formula>$F31="作業中"</formula>
    </cfRule>
    <cfRule type="expression" dxfId="47" priority="20" stopIfTrue="1">
      <formula>OR($F31="終了",$F31="完了")</formula>
    </cfRule>
  </conditionalFormatting>
  <conditionalFormatting sqref="E31">
    <cfRule type="containsText" dxfId="46" priority="13" stopIfTrue="1" operator="containsText" text="幸野">
      <formula>NOT(ISERROR(SEARCH("幸野",E31)))</formula>
    </cfRule>
    <cfRule type="containsText" dxfId="45" priority="14" stopIfTrue="1" operator="containsText" text="飯島">
      <formula>NOT(ISERROR(SEARCH("飯島",E31)))</formula>
    </cfRule>
    <cfRule type="containsText" dxfId="44" priority="15" stopIfTrue="1" operator="containsText" text="大高">
      <formula>NOT(ISERROR(SEARCH("大高",E31)))</formula>
    </cfRule>
    <cfRule type="containsText" dxfId="43" priority="16" stopIfTrue="1" operator="containsText" text="斉藤">
      <formula>NOT(ISERROR(SEARCH("斉藤",E31)))</formula>
    </cfRule>
    <cfRule type="containsText" dxfId="42" priority="17" stopIfTrue="1" operator="containsText" text="金城">
      <formula>NOT(ISERROR(SEARCH("金城",E31)))</formula>
    </cfRule>
  </conditionalFormatting>
  <conditionalFormatting sqref="E31">
    <cfRule type="containsText" dxfId="41" priority="11" operator="containsText" text="佐藤">
      <formula>NOT(ISERROR(SEARCH("佐藤",E31)))</formula>
    </cfRule>
    <cfRule type="containsText" dxfId="40" priority="12" operator="containsText" text="阿曽">
      <formula>NOT(ISERROR(SEARCH("阿曽",E31)))</formula>
    </cfRule>
  </conditionalFormatting>
  <conditionalFormatting sqref="D31">
    <cfRule type="containsText" dxfId="39" priority="8" operator="containsText" text="低">
      <formula>NOT(ISERROR(SEARCH("低",D31)))</formula>
    </cfRule>
    <cfRule type="containsText" dxfId="38" priority="9" operator="containsText" text="中">
      <formula>NOT(ISERROR(SEARCH("中",D31)))</formula>
    </cfRule>
    <cfRule type="containsText" dxfId="37" priority="10" operator="containsText" text="高">
      <formula>NOT(ISERROR(SEARCH("高",D31)))</formula>
    </cfRule>
  </conditionalFormatting>
  <conditionalFormatting sqref="E31">
    <cfRule type="containsText" dxfId="36" priority="7" operator="containsText" text="未定">
      <formula>NOT(ISERROR(SEARCH("未定",E31)))</formula>
    </cfRule>
  </conditionalFormatting>
  <conditionalFormatting sqref="E31">
    <cfRule type="containsText" dxfId="35" priority="6" operator="containsText" text="佐藤">
      <formula>NOT(ISERROR(SEARCH("佐藤",E31)))</formula>
    </cfRule>
  </conditionalFormatting>
  <conditionalFormatting sqref="D31">
    <cfRule type="containsText" dxfId="34" priority="2" operator="containsText" text="絶">
      <formula>NOT(ISERROR(SEARCH("絶",D31)))</formula>
    </cfRule>
    <cfRule type="containsText" dxfId="33" priority="3" operator="containsText" text="絶">
      <formula>NOT(ISERROR(SEARCH("絶",D31)))</formula>
    </cfRule>
    <cfRule type="containsText" dxfId="32" priority="4" operator="containsText" text="無">
      <formula>NOT(ISERROR(SEARCH("無",D31)))</formula>
    </cfRule>
    <cfRule type="containsText" dxfId="31" priority="5" operator="containsText" text="絶">
      <formula>NOT(ISERROR(SEARCH("絶",D31)))</formula>
    </cfRule>
  </conditionalFormatting>
  <conditionalFormatting sqref="C3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{D944516C-1735-4BCF-98A5-4F369DB30F5A}</x14:id>
        </ext>
      </extLst>
    </cfRule>
  </conditionalFormatting>
  <conditionalFormatting sqref="B31">
    <cfRule type="expression" dxfId="30" priority="21" stopIfTrue="1">
      <formula>$F27="未着手"</formula>
    </cfRule>
    <cfRule type="expression" dxfId="29" priority="22" stopIfTrue="1">
      <formula>$F27="作業中"</formula>
    </cfRule>
    <cfRule type="expression" dxfId="28" priority="23" stopIfTrue="1">
      <formula>OR($F27="終了",$F27="完了")</formula>
    </cfRule>
  </conditionalFormatting>
  <conditionalFormatting sqref="A31 A34 A44 A47 A50 A53 A56 A59 A62 A66 A69 A72 A75 A78 A81 A84 A87">
    <cfRule type="expression" dxfId="27" priority="24" stopIfTrue="1">
      <formula>$F37="未着手"</formula>
    </cfRule>
    <cfRule type="expression" dxfId="26" priority="25" stopIfTrue="1">
      <formula>$F37="作業中"</formula>
    </cfRule>
    <cfRule type="expression" dxfId="25" priority="26" stopIfTrue="1">
      <formula>OR($F37="終了",$F37="完了")</formula>
    </cfRule>
  </conditionalFormatting>
  <conditionalFormatting sqref="B37">
    <cfRule type="expression" dxfId="24" priority="2783" stopIfTrue="1">
      <formula>$F32="未着手"</formula>
    </cfRule>
    <cfRule type="expression" dxfId="23" priority="2784" stopIfTrue="1">
      <formula>$F32="作業中"</formula>
    </cfRule>
    <cfRule type="expression" dxfId="22" priority="2785" stopIfTrue="1">
      <formula>OR($F32="終了",$F32="完了")</formula>
    </cfRule>
  </conditionalFormatting>
  <conditionalFormatting sqref="D42:D43 G42:J43 L42:JT43">
    <cfRule type="expression" dxfId="5" priority="2792" stopIfTrue="1">
      <formula>$F44="未着手"</formula>
    </cfRule>
    <cfRule type="expression" dxfId="4" priority="2793" stopIfTrue="1">
      <formula>$F44="作業中"</formula>
    </cfRule>
    <cfRule type="expression" dxfId="3" priority="2794" stopIfTrue="1">
      <formula>OR($F44="終了",$F44="完了")</formula>
    </cfRule>
  </conditionalFormatting>
  <conditionalFormatting sqref="A36 A41:A43 A38:A39">
    <cfRule type="expression" dxfId="2" priority="2837" stopIfTrue="1">
      <formula>$F44="未着手"</formula>
    </cfRule>
    <cfRule type="expression" dxfId="1" priority="2838" stopIfTrue="1">
      <formula>$F44="作業中"</formula>
    </cfRule>
    <cfRule type="expression" dxfId="0" priority="2839" stopIfTrue="1">
      <formula>OR($F44="終了",$F44="完了")</formula>
    </cfRule>
  </conditionalFormatting>
  <dataValidations count="2">
    <dataValidation type="list" allowBlank="1" showInputMessage="1" showErrorMessage="1" sqref="E5:E110">
      <formula1>"宮内,斉藤,SIM,桑原,杉浦,根岸,未定"</formula1>
    </dataValidation>
    <dataValidation type="list" allowBlank="1" showInputMessage="1" showErrorMessage="1" sqref="D5:D110">
      <formula1>"絶,高,中,低,無"</formula1>
    </dataValidation>
  </dataValidations>
  <pageMargins left="0.75" right="0.75" top="1" bottom="1" header="0.51200000000000001" footer="0.51200000000000001"/>
  <pageSetup paperSize="9" orientation="portrait" horizontalDpi="300" r:id="rId1"/>
  <headerFooter alignWithMargins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4B7344-43E2-4E12-AB31-A3E94540432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C5</xm:sqref>
        </x14:conditionalFormatting>
        <x14:conditionalFormatting xmlns:xm="http://schemas.microsoft.com/office/excel/2006/main">
          <x14:cfRule type="dataBar" id="{46B751CE-E7C0-4C94-8DFB-D052885EF84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C5:C9</xm:sqref>
        </x14:conditionalFormatting>
        <x14:conditionalFormatting xmlns:xm="http://schemas.microsoft.com/office/excel/2006/main">
          <x14:cfRule type="dataBar" id="{26496BFD-43F6-486B-BF9D-D32364338BC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C5:C22 C27:C30 C64:C110 C32:C52</xm:sqref>
        </x14:conditionalFormatting>
        <x14:conditionalFormatting xmlns:xm="http://schemas.microsoft.com/office/excel/2006/main">
          <x14:cfRule type="dataBar" id="{470012FE-40F3-454E-BBA5-13437308383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C23:C26</xm:sqref>
        </x14:conditionalFormatting>
        <x14:conditionalFormatting xmlns:xm="http://schemas.microsoft.com/office/excel/2006/main">
          <x14:cfRule type="dataBar" id="{9B64A8DD-A976-4851-9279-DCBDCDC9162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C53:C63</xm:sqref>
        </x14:conditionalFormatting>
        <x14:conditionalFormatting xmlns:xm="http://schemas.microsoft.com/office/excel/2006/main">
          <x14:cfRule type="dataBar" id="{16FD4F82-08FA-4C66-9E67-94D65BB3B6D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C53:C63</xm:sqref>
        </x14:conditionalFormatting>
        <x14:conditionalFormatting xmlns:xm="http://schemas.microsoft.com/office/excel/2006/main">
          <x14:cfRule type="dataBar" id="{D944516C-1735-4BCF-98A5-4F369DB30F5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C31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activeCell="F6" sqref="F6"/>
    </sheetView>
  </sheetViews>
  <sheetFormatPr defaultRowHeight="13.5" x14ac:dyDescent="0.15"/>
  <cols>
    <col min="7" max="7" width="14.375" customWidth="1"/>
    <col min="10" max="10" width="15.5" customWidth="1"/>
  </cols>
  <sheetData>
    <row r="1" spans="1:15" x14ac:dyDescent="0.15">
      <c r="I1" s="109" t="s">
        <v>55</v>
      </c>
      <c r="J1" s="109"/>
    </row>
    <row r="2" spans="1:15" x14ac:dyDescent="0.15">
      <c r="H2" s="33" t="s">
        <v>26</v>
      </c>
      <c r="I2" s="110" t="s">
        <v>30</v>
      </c>
      <c r="J2" s="110"/>
    </row>
    <row r="3" spans="1:15" x14ac:dyDescent="0.15">
      <c r="B3" s="111" t="s">
        <v>54</v>
      </c>
      <c r="C3" s="112"/>
      <c r="D3" s="112"/>
      <c r="E3" s="113"/>
      <c r="H3" s="34">
        <f ca="1">COUNTIF('スプリントバックログ(全体) '!$F$5:$F$417,'スプリントバックログ（グラフ表）'!$H$2)</f>
        <v>5</v>
      </c>
      <c r="I3" s="107">
        <v>1</v>
      </c>
      <c r="J3" s="107"/>
      <c r="K3" s="110" t="s">
        <v>47</v>
      </c>
      <c r="L3" s="110"/>
      <c r="M3" s="110"/>
      <c r="N3" s="110"/>
      <c r="O3" s="110"/>
    </row>
    <row r="4" spans="1:15" x14ac:dyDescent="0.15">
      <c r="A4" s="10" t="s">
        <v>10</v>
      </c>
      <c r="B4" s="10" t="s">
        <v>6</v>
      </c>
      <c r="C4" s="10" t="s">
        <v>8</v>
      </c>
      <c r="D4" s="10" t="s">
        <v>7</v>
      </c>
      <c r="E4" s="10" t="s">
        <v>11</v>
      </c>
      <c r="F4" s="10" t="s">
        <v>12</v>
      </c>
      <c r="G4" s="10" t="s">
        <v>27</v>
      </c>
      <c r="H4" s="33" t="s">
        <v>28</v>
      </c>
      <c r="I4" s="110" t="s">
        <v>29</v>
      </c>
      <c r="J4" s="110"/>
      <c r="K4" s="33" t="s">
        <v>49</v>
      </c>
      <c r="L4" s="33" t="s">
        <v>50</v>
      </c>
      <c r="M4" s="33" t="s">
        <v>51</v>
      </c>
      <c r="N4" s="33" t="s">
        <v>52</v>
      </c>
      <c r="O4" s="33" t="s">
        <v>53</v>
      </c>
    </row>
    <row r="5" spans="1:15" x14ac:dyDescent="0.15">
      <c r="A5" s="8" t="s">
        <v>104</v>
      </c>
      <c r="B5" s="30">
        <f>SUMIF('スプリントバックログ(全体) '!$E$5:$E$410,A5,'スプリントバックログ(全体) '!$I$5:$I$410)</f>
        <v>16</v>
      </c>
      <c r="C5" s="30">
        <f ca="1">SUMIF('スプリントバックログ(全体) '!$E$5:$E$410,A5,'スプリントバックログ(全体) '!$K$5:$K$410)</f>
        <v>0</v>
      </c>
      <c r="D5" s="30">
        <f>SUMIF('スプリントバックログ(全体) '!$E$5:$E$410,A5,'スプリントバックログ(全体) '!$J$5:$J$410)</f>
        <v>10</v>
      </c>
      <c r="E5" s="31">
        <f>COUNTA('スプリントバックログ(全体) '!$L$2:$AL$2)*6-COUNTA('スプリントバックログ(全体) '!$L$4:$AL$4)*6</f>
        <v>0</v>
      </c>
      <c r="F5" s="29">
        <f t="shared" ref="F5:F10" ca="1" si="0">IF(E5&gt;C5,0,C5-E5)</f>
        <v>0</v>
      </c>
      <c r="G5" s="34">
        <f>COUNTIF('スプリントバックログ(全体) '!$E$5:$E$416,'スプリントバックログ（グラフ表）'!A5)</f>
        <v>23</v>
      </c>
      <c r="H5" s="32" t="e">
        <f>COUNTIFS('スプリントバックログ(全体) '!$E$5:$E$416,'スプリントバックログ（グラフ表）'!A5,'スプリントバックログ(全体) '!$F$5:$F$417,'スプリントバックログ（グラフ表）'!$H$2)</f>
        <v>#VALUE!</v>
      </c>
      <c r="I5" s="107" t="e">
        <f>H5/G5</f>
        <v>#VALUE!</v>
      </c>
      <c r="J5" s="108"/>
      <c r="K5" s="57">
        <f>(11*6)-B5</f>
        <v>50</v>
      </c>
      <c r="L5" s="57">
        <f>(5*6)</f>
        <v>30</v>
      </c>
      <c r="M5" s="57">
        <f>(6*6)</f>
        <v>36</v>
      </c>
      <c r="N5" s="57">
        <f t="shared" ref="N5" si="1">(5*6)</f>
        <v>30</v>
      </c>
      <c r="O5" s="57">
        <f>(27*6)-B5</f>
        <v>146</v>
      </c>
    </row>
    <row r="6" spans="1:15" x14ac:dyDescent="0.15">
      <c r="A6" s="8" t="s">
        <v>105</v>
      </c>
      <c r="B6" s="30">
        <f>SUMIF('スプリントバックログ(全体) '!$E$5:$E$410,A6,'スプリントバックログ(全体) '!$I$5:$I$410)</f>
        <v>38</v>
      </c>
      <c r="C6" s="30">
        <f ca="1">SUMIF('スプリントバックログ(全体) '!$E$5:$E$410,A6,'スプリントバックログ(全体) '!$K$5:$K$410)</f>
        <v>1</v>
      </c>
      <c r="D6" s="30">
        <f>SUMIF('スプリントバックログ(全体) '!$E$5:$E$410,A6,'スプリントバックログ(全体) '!$J$5:$J$410)</f>
        <v>38</v>
      </c>
      <c r="E6" s="31">
        <f>COUNTA('スプリントバックログ(全体) '!$L$2:$AL$2)*6-COUNTA('スプリントバックログ(全体) '!$L$4:$AL$4)*6</f>
        <v>0</v>
      </c>
      <c r="F6" s="29">
        <f t="shared" ca="1" si="0"/>
        <v>1</v>
      </c>
      <c r="G6" s="34">
        <f>COUNTIF('スプリントバックログ(全体) '!$E$5:$E$416,'スプリントバックログ（グラフ表）'!A6)</f>
        <v>11</v>
      </c>
      <c r="H6" s="32" t="e">
        <f>COUNTIFS('スプリントバックログ(全体) '!$E$5:$E$416,'スプリントバックログ（グラフ表）'!A6,'スプリントバックログ(全体) '!$F$5:$F$417,'スプリントバックログ（グラフ表）'!$H$2)</f>
        <v>#VALUE!</v>
      </c>
      <c r="I6" s="107" t="e">
        <f t="shared" ref="I6:I9" si="2">H6/G6</f>
        <v>#VALUE!</v>
      </c>
      <c r="J6" s="108"/>
      <c r="K6" s="57">
        <f>(11*6)-B6</f>
        <v>28</v>
      </c>
      <c r="L6" s="57">
        <f t="shared" ref="L6:N10" si="3">(5*6)</f>
        <v>30</v>
      </c>
      <c r="M6" s="57">
        <f t="shared" ref="M6:M10" si="4">(6*6)</f>
        <v>36</v>
      </c>
      <c r="N6" s="57">
        <f t="shared" si="3"/>
        <v>30</v>
      </c>
      <c r="O6" s="57">
        <f t="shared" ref="O6:O9" si="5">(27*6)-B6</f>
        <v>124</v>
      </c>
    </row>
    <row r="7" spans="1:15" x14ac:dyDescent="0.15">
      <c r="A7" s="8" t="s">
        <v>106</v>
      </c>
      <c r="B7" s="30">
        <f>SUMIF('スプリントバックログ(全体) '!$E$5:$E$410,A7,'スプリントバックログ(全体) '!$I$5:$I$410)</f>
        <v>0</v>
      </c>
      <c r="C7" s="30">
        <f ca="1">SUMIF('スプリントバックログ(全体) '!$E$5:$E$410,A7,'スプリントバックログ(全体) '!$K$5:$K$410)</f>
        <v>0</v>
      </c>
      <c r="D7" s="30">
        <f>SUMIF('スプリントバックログ(全体) '!$E$5:$E$410,A7,'スプリントバックログ(全体) '!$J$5:$J$410)</f>
        <v>0</v>
      </c>
      <c r="E7" s="31">
        <f>COUNTA('スプリントバックログ(全体) '!$L$2:$AL$2)*6-COUNTA('スプリントバックログ(全体) '!$L$4:$AL$4)*6</f>
        <v>0</v>
      </c>
      <c r="F7" s="29">
        <f t="shared" ca="1" si="0"/>
        <v>0</v>
      </c>
      <c r="G7" s="34">
        <f>COUNTIF('スプリントバックログ(全体) '!$E$5:$E$416,'スプリントバックログ（グラフ表）'!A7)</f>
        <v>1</v>
      </c>
      <c r="H7" s="32" t="e">
        <f>COUNTIFS('スプリントバックログ(全体) '!$E$5:$E$416,'スプリントバックログ（グラフ表）'!A7,'スプリントバックログ(全体) '!$F$5:$F$417,'スプリントバックログ（グラフ表）'!$H$2)</f>
        <v>#VALUE!</v>
      </c>
      <c r="I7" s="107" t="e">
        <f t="shared" si="2"/>
        <v>#VALUE!</v>
      </c>
      <c r="J7" s="108"/>
      <c r="K7" s="57">
        <f t="shared" ref="K7:K9" si="6">(11*6)-B7</f>
        <v>66</v>
      </c>
      <c r="L7" s="57">
        <f t="shared" si="3"/>
        <v>30</v>
      </c>
      <c r="M7" s="57">
        <f t="shared" si="4"/>
        <v>36</v>
      </c>
      <c r="N7" s="57">
        <f t="shared" si="3"/>
        <v>30</v>
      </c>
      <c r="O7" s="57">
        <f t="shared" si="5"/>
        <v>162</v>
      </c>
    </row>
    <row r="8" spans="1:15" x14ac:dyDescent="0.15">
      <c r="A8" s="8" t="s">
        <v>107</v>
      </c>
      <c r="B8" s="30">
        <f>SUMIF('スプリントバックログ(全体) '!$E$5:$E$410,A8,'スプリントバックログ(全体) '!$I$5:$I$410)</f>
        <v>0</v>
      </c>
      <c r="C8" s="30">
        <f ca="1">SUMIF('スプリントバックログ(全体) '!$E$5:$E$410,A8,'スプリントバックログ(全体) '!$K$5:$K$410)</f>
        <v>0</v>
      </c>
      <c r="D8" s="30">
        <f>SUMIF('スプリントバックログ(全体) '!$E$5:$E$410,A8,'スプリントバックログ(全体) '!$J$5:$J$410)</f>
        <v>0</v>
      </c>
      <c r="E8" s="31">
        <f>COUNTA('スプリントバックログ(全体) '!$L$2:$AL$2)*6-COUNTA('スプリントバックログ(全体) '!$L$4:$AL$4)*6</f>
        <v>0</v>
      </c>
      <c r="F8" s="29">
        <f t="shared" ca="1" si="0"/>
        <v>0</v>
      </c>
      <c r="G8" s="34">
        <f>COUNTIF('スプリントバックログ(全体) '!$E$5:$E$416,'スプリントバックログ（グラフ表）'!A8)</f>
        <v>1</v>
      </c>
      <c r="H8" s="32" t="e">
        <f>COUNTIFS('スプリントバックログ(全体) '!$E$5:$E$416,'スプリントバックログ（グラフ表）'!A8,'スプリントバックログ(全体) '!$F$5:$F$417,'スプリントバックログ（グラフ表）'!$H$2)</f>
        <v>#VALUE!</v>
      </c>
      <c r="I8" s="107" t="e">
        <f t="shared" si="2"/>
        <v>#VALUE!</v>
      </c>
      <c r="J8" s="108"/>
      <c r="K8" s="57">
        <f t="shared" si="6"/>
        <v>66</v>
      </c>
      <c r="L8" s="57">
        <f t="shared" si="3"/>
        <v>30</v>
      </c>
      <c r="M8" s="57">
        <f t="shared" si="4"/>
        <v>36</v>
      </c>
      <c r="N8" s="57">
        <f t="shared" si="3"/>
        <v>30</v>
      </c>
      <c r="O8" s="57">
        <f t="shared" si="5"/>
        <v>162</v>
      </c>
    </row>
    <row r="9" spans="1:15" x14ac:dyDescent="0.15">
      <c r="A9" s="8" t="s">
        <v>108</v>
      </c>
      <c r="B9" s="30">
        <f>SUMIF('スプリントバックログ(全体) '!$E$5:$E$410,A9,'スプリントバックログ(全体) '!$I$5:$I$410)</f>
        <v>0</v>
      </c>
      <c r="C9" s="30">
        <f ca="1">SUMIF('スプリントバックログ(全体) '!$E$5:$E$410,A9,'スプリントバックログ(全体) '!$K$5:$K$410)</f>
        <v>0</v>
      </c>
      <c r="D9" s="30">
        <f>SUMIF('スプリントバックログ(全体) '!$E$5:$E$410,A9,'スプリントバックログ(全体) '!$J$5:$J$410)</f>
        <v>0</v>
      </c>
      <c r="E9" s="31">
        <f>COUNTA('スプリントバックログ(全体) '!$L$2:$AL$2)*6-COUNTA('スプリントバックログ(全体) '!$L$4:$AL$4)*6</f>
        <v>0</v>
      </c>
      <c r="F9" s="29">
        <f t="shared" ca="1" si="0"/>
        <v>0</v>
      </c>
      <c r="G9" s="34">
        <f>COUNTIF('スプリントバックログ(全体) '!$E$5:$E$416,'スプリントバックログ（グラフ表）'!A9)</f>
        <v>3</v>
      </c>
      <c r="H9" s="32" t="e">
        <f>COUNTIFS('スプリントバックログ(全体) '!$E$5:$E$416,'スプリントバックログ（グラフ表）'!A9,'スプリントバックログ(全体) '!$F$5:$F$417,'スプリントバックログ（グラフ表）'!$H$2)</f>
        <v>#VALUE!</v>
      </c>
      <c r="I9" s="107" t="e">
        <f t="shared" si="2"/>
        <v>#VALUE!</v>
      </c>
      <c r="J9" s="108"/>
      <c r="K9" s="57">
        <f t="shared" si="6"/>
        <v>66</v>
      </c>
      <c r="L9" s="57">
        <f t="shared" si="3"/>
        <v>30</v>
      </c>
      <c r="M9" s="57">
        <f t="shared" si="4"/>
        <v>36</v>
      </c>
      <c r="N9" s="57">
        <f t="shared" si="3"/>
        <v>30</v>
      </c>
      <c r="O9" s="57">
        <f t="shared" si="5"/>
        <v>162</v>
      </c>
    </row>
    <row r="10" spans="1:15" x14ac:dyDescent="0.15">
      <c r="A10" s="8" t="s">
        <v>109</v>
      </c>
      <c r="B10" s="30">
        <f>SUMIF('スプリントバックログ(全体) '!$E$5:$E$410,A10,'スプリントバックログ(全体) '!$I$5:$I$410)</f>
        <v>0</v>
      </c>
      <c r="C10" s="30">
        <f>SUMIF('スプリントバックログ(全体) '!$E$5:$E$410,A10,'スプリントバックログ(全体) '!$K$5:$K$410)</f>
        <v>0</v>
      </c>
      <c r="D10" s="30">
        <f>SUMIF('スプリントバックログ(全体) '!$E$5:$E$410,A10,'スプリントバックログ(全体) '!$J$5:$J$410)</f>
        <v>0</v>
      </c>
      <c r="E10" s="31">
        <f>COUNTA('スプリントバックログ(全体) '!$L$2:$AL$2)*6-COUNTA('スプリントバックログ(全体) '!$L$4:$AL$4)*6</f>
        <v>0</v>
      </c>
      <c r="F10" s="29">
        <f t="shared" si="0"/>
        <v>0</v>
      </c>
      <c r="G10" s="34">
        <f>COUNTIF('スプリントバックログ(全体) '!$E$5:$E$416,'スプリントバックログ（グラフ表）'!A10)</f>
        <v>0</v>
      </c>
      <c r="H10" s="32" t="e">
        <f>COUNTIFS('スプリントバックログ(全体) '!$E$5:$E$416,'スプリントバックログ（グラフ表）'!A10,'スプリントバックログ(全体) '!$F$5:$F$417,'スプリントバックログ（グラフ表）'!$H$2)</f>
        <v>#VALUE!</v>
      </c>
      <c r="I10" s="107" t="e">
        <f t="shared" ref="I10" si="7">H10/G10</f>
        <v>#VALUE!</v>
      </c>
      <c r="J10" s="108"/>
      <c r="K10" s="57">
        <f t="shared" ref="K10" si="8">(11*6)-B10</f>
        <v>66</v>
      </c>
      <c r="L10" s="57">
        <f t="shared" si="3"/>
        <v>30</v>
      </c>
      <c r="M10" s="57">
        <f t="shared" si="4"/>
        <v>36</v>
      </c>
      <c r="N10" s="57">
        <f t="shared" si="3"/>
        <v>30</v>
      </c>
      <c r="O10" s="57">
        <f t="shared" ref="O10" si="9">(27*6)-B10</f>
        <v>162</v>
      </c>
    </row>
  </sheetData>
  <mergeCells count="12">
    <mergeCell ref="I10:J10"/>
    <mergeCell ref="I1:J1"/>
    <mergeCell ref="K3:O3"/>
    <mergeCell ref="B3:E3"/>
    <mergeCell ref="I2:J2"/>
    <mergeCell ref="I9:J9"/>
    <mergeCell ref="I8:J8"/>
    <mergeCell ref="I7:J7"/>
    <mergeCell ref="I6:J6"/>
    <mergeCell ref="I5:J5"/>
    <mergeCell ref="I4:J4"/>
    <mergeCell ref="I3:J3"/>
  </mergeCells>
  <phoneticPr fontId="3"/>
  <conditionalFormatting sqref="A6:A10">
    <cfRule type="containsText" dxfId="21" priority="13" stopIfTrue="1" operator="containsText" text="幸野">
      <formula>NOT(ISERROR(SEARCH("幸野",A6)))</formula>
    </cfRule>
    <cfRule type="containsText" dxfId="20" priority="14" stopIfTrue="1" operator="containsText" text="飯島">
      <formula>NOT(ISERROR(SEARCH("飯島",A6)))</formula>
    </cfRule>
    <cfRule type="containsText" dxfId="19" priority="15" stopIfTrue="1" operator="containsText" text="大高">
      <formula>NOT(ISERROR(SEARCH("大高",A6)))</formula>
    </cfRule>
    <cfRule type="containsText" dxfId="18" priority="16" stopIfTrue="1" operator="containsText" text="斉藤">
      <formula>NOT(ISERROR(SEARCH("斉藤",A6)))</formula>
    </cfRule>
    <cfRule type="containsText" dxfId="17" priority="17" stopIfTrue="1" operator="containsText" text="金城">
      <formula>NOT(ISERROR(SEARCH("金城",A6)))</formula>
    </cfRule>
  </conditionalFormatting>
  <conditionalFormatting sqref="A6:A10">
    <cfRule type="containsText" dxfId="16" priority="11" operator="containsText" text="佐藤">
      <formula>NOT(ISERROR(SEARCH("佐藤",A6)))</formula>
    </cfRule>
    <cfRule type="containsText" dxfId="15" priority="12" operator="containsText" text="阿曽">
      <formula>NOT(ISERROR(SEARCH("阿曽",A6)))</formula>
    </cfRule>
  </conditionalFormatting>
  <conditionalFormatting sqref="A5">
    <cfRule type="containsText" dxfId="14" priority="2" operator="containsText" text="宮内">
      <formula>NOT(ISERROR(SEARCH("宮内",A5)))</formula>
    </cfRule>
    <cfRule type="containsText" dxfId="13" priority="6" stopIfTrue="1" operator="containsText" text="幸野">
      <formula>NOT(ISERROR(SEARCH("幸野",A5)))</formula>
    </cfRule>
    <cfRule type="containsText" dxfId="12" priority="7" stopIfTrue="1" operator="containsText" text="飯島">
      <formula>NOT(ISERROR(SEARCH("飯島",A5)))</formula>
    </cfRule>
    <cfRule type="containsText" dxfId="11" priority="8" stopIfTrue="1" operator="containsText" text="大高">
      <formula>NOT(ISERROR(SEARCH("大高",A5)))</formula>
    </cfRule>
    <cfRule type="containsText" dxfId="10" priority="9" stopIfTrue="1" operator="containsText" text="斉藤">
      <formula>NOT(ISERROR(SEARCH("斉藤",A5)))</formula>
    </cfRule>
    <cfRule type="containsText" dxfId="9" priority="10" stopIfTrue="1" operator="containsText" text="金城">
      <formula>NOT(ISERROR(SEARCH("金城",A5)))</formula>
    </cfRule>
  </conditionalFormatting>
  <conditionalFormatting sqref="A5">
    <cfRule type="containsText" dxfId="8" priority="4" operator="containsText" text="佐藤">
      <formula>NOT(ISERROR(SEARCH("佐藤",A5)))</formula>
    </cfRule>
    <cfRule type="containsText" dxfId="7" priority="5" operator="containsText" text="阿曽">
      <formula>NOT(ISERROR(SEARCH("阿曽",A5)))</formula>
    </cfRule>
  </conditionalFormatting>
  <conditionalFormatting sqref="I3:J3 I5:J10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{87990B41-7295-4E9D-9D15-023B3F3E9AEA}</x14:id>
        </ext>
      </extLst>
    </cfRule>
  </conditionalFormatting>
  <conditionalFormatting sqref="A5:A10">
    <cfRule type="containsText" dxfId="6" priority="1" operator="containsText" text="宮内">
      <formula>NOT(ISERROR(SEARCH("宮内",A5)))</formula>
    </cfRule>
  </conditionalFormatting>
  <dataValidations count="1">
    <dataValidation type="list" allowBlank="1" showInputMessage="1" showErrorMessage="1" sqref="A5:A10">
      <formula1>"宮内,斉藤,SIM,桑原,杉浦,根岸,未定"</formula1>
    </dataValidation>
  </dataValidations>
  <pageMargins left="0.7" right="0.7" top="0.75" bottom="0.75" header="0.3" footer="0.3"/>
  <pageSetup paperSize="9" orientation="portrait" horizontalDpi="4294967293" verticalDpi="0" r:id="rId1"/>
  <ignoredErrors>
    <ignoredError sqref="M5:M10" formula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7990B41-7295-4E9D-9D15-023B3F3E9AE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I3:J3 I5:J10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3" workbookViewId="0">
      <selection activeCell="D2" sqref="D2"/>
    </sheetView>
  </sheetViews>
  <sheetFormatPr defaultRowHeight="13.5" x14ac:dyDescent="0.15"/>
  <cols>
    <col min="1" max="1" width="3.75" customWidth="1"/>
    <col min="2" max="8" width="24.75" customWidth="1"/>
    <col min="9" max="9" width="18.5" customWidth="1"/>
    <col min="10" max="10" width="17.375" customWidth="1"/>
  </cols>
  <sheetData>
    <row r="1" spans="1:8" ht="24" x14ac:dyDescent="0.15">
      <c r="A1" s="58" t="s">
        <v>56</v>
      </c>
      <c r="D1" s="59" t="s">
        <v>57</v>
      </c>
      <c r="E1" s="59" t="s">
        <v>58</v>
      </c>
      <c r="F1" s="60">
        <f ca="1">TODAY()</f>
        <v>42844</v>
      </c>
    </row>
    <row r="4" spans="1:8" x14ac:dyDescent="0.15">
      <c r="B4" s="34" t="s">
        <v>59</v>
      </c>
      <c r="C4" s="34" t="s">
        <v>60</v>
      </c>
      <c r="D4" s="34" t="s">
        <v>61</v>
      </c>
      <c r="E4" s="34" t="s">
        <v>62</v>
      </c>
      <c r="F4" s="34" t="s">
        <v>63</v>
      </c>
      <c r="G4" s="61" t="s">
        <v>64</v>
      </c>
      <c r="H4" s="62" t="s">
        <v>65</v>
      </c>
    </row>
    <row r="5" spans="1:8" x14ac:dyDescent="0.15">
      <c r="B5" s="34">
        <v>10</v>
      </c>
      <c r="C5" s="34">
        <v>11</v>
      </c>
      <c r="D5" s="34">
        <v>12</v>
      </c>
      <c r="E5" s="34">
        <v>13</v>
      </c>
      <c r="F5" s="34">
        <v>14</v>
      </c>
      <c r="G5" s="34">
        <v>15</v>
      </c>
      <c r="H5" s="34">
        <v>16</v>
      </c>
    </row>
    <row r="6" spans="1:8" x14ac:dyDescent="0.15">
      <c r="B6" s="63" t="s">
        <v>66</v>
      </c>
      <c r="C6" s="64" t="s">
        <v>67</v>
      </c>
      <c r="D6" s="64" t="s">
        <v>67</v>
      </c>
      <c r="E6" s="63" t="s">
        <v>68</v>
      </c>
      <c r="F6" s="63" t="s">
        <v>67</v>
      </c>
      <c r="G6" s="65"/>
      <c r="H6" s="65"/>
    </row>
    <row r="7" spans="1:8" x14ac:dyDescent="0.15">
      <c r="B7" s="66"/>
      <c r="C7" s="64" t="s">
        <v>68</v>
      </c>
      <c r="D7" s="64" t="s">
        <v>68</v>
      </c>
      <c r="E7" s="66"/>
      <c r="F7" s="66" t="s">
        <v>69</v>
      </c>
      <c r="G7" s="66"/>
      <c r="H7" s="66"/>
    </row>
    <row r="8" spans="1:8" x14ac:dyDescent="0.15">
      <c r="B8" s="66"/>
      <c r="C8" s="66" t="s">
        <v>70</v>
      </c>
      <c r="D8" s="66"/>
      <c r="E8" s="66"/>
      <c r="F8" s="66"/>
      <c r="G8" s="66"/>
      <c r="H8" s="66"/>
    </row>
    <row r="9" spans="1:8" x14ac:dyDescent="0.15">
      <c r="B9" s="66"/>
      <c r="C9" s="66"/>
      <c r="D9" s="66"/>
      <c r="E9" s="66"/>
      <c r="F9" s="66"/>
      <c r="G9" s="66"/>
      <c r="H9" s="66"/>
    </row>
    <row r="10" spans="1:8" x14ac:dyDescent="0.15">
      <c r="B10" s="66"/>
      <c r="C10" s="66"/>
      <c r="D10" s="66"/>
      <c r="E10" s="66"/>
      <c r="F10" s="66"/>
      <c r="G10" s="66"/>
      <c r="H10" s="66"/>
    </row>
    <row r="11" spans="1:8" x14ac:dyDescent="0.15">
      <c r="B11" s="66"/>
      <c r="C11" s="66"/>
      <c r="D11" s="66"/>
      <c r="E11" s="66"/>
      <c r="F11" s="66"/>
      <c r="G11" s="66"/>
      <c r="H11" s="66"/>
    </row>
    <row r="12" spans="1:8" x14ac:dyDescent="0.15">
      <c r="B12" s="67"/>
      <c r="C12" s="67"/>
      <c r="D12" s="67"/>
      <c r="E12" s="67"/>
      <c r="F12" s="67"/>
      <c r="G12" s="67"/>
      <c r="H12" s="67"/>
    </row>
    <row r="13" spans="1:8" x14ac:dyDescent="0.15">
      <c r="C13" t="s">
        <v>71</v>
      </c>
    </row>
    <row r="15" spans="1:8" x14ac:dyDescent="0.15">
      <c r="B15" s="34" t="s">
        <v>59</v>
      </c>
      <c r="C15" s="34" t="s">
        <v>60</v>
      </c>
      <c r="D15" s="34" t="s">
        <v>61</v>
      </c>
      <c r="E15" s="34" t="s">
        <v>62</v>
      </c>
      <c r="F15" s="34" t="s">
        <v>63</v>
      </c>
      <c r="G15" s="61" t="s">
        <v>64</v>
      </c>
      <c r="H15" s="62" t="s">
        <v>65</v>
      </c>
    </row>
    <row r="16" spans="1:8" x14ac:dyDescent="0.15">
      <c r="B16" s="34">
        <v>17</v>
      </c>
      <c r="C16" s="34">
        <v>18</v>
      </c>
      <c r="D16" s="34">
        <v>19</v>
      </c>
      <c r="E16" s="34">
        <v>20</v>
      </c>
      <c r="F16" s="34">
        <v>21</v>
      </c>
      <c r="G16" s="34">
        <v>22</v>
      </c>
      <c r="H16" s="34">
        <v>23</v>
      </c>
    </row>
    <row r="17" spans="2:8" x14ac:dyDescent="0.15">
      <c r="B17" s="63"/>
      <c r="C17" s="64" t="s">
        <v>67</v>
      </c>
      <c r="D17" s="68" t="s">
        <v>67</v>
      </c>
      <c r="E17" s="69"/>
      <c r="F17" s="70" t="s">
        <v>67</v>
      </c>
      <c r="G17" s="71"/>
      <c r="H17" s="72"/>
    </row>
    <row r="18" spans="2:8" x14ac:dyDescent="0.15">
      <c r="B18" s="64"/>
      <c r="C18" s="66" t="s">
        <v>69</v>
      </c>
      <c r="D18" s="92" t="s">
        <v>69</v>
      </c>
      <c r="E18" s="75"/>
      <c r="F18" s="74"/>
      <c r="G18" s="76"/>
      <c r="H18" s="77"/>
    </row>
    <row r="19" spans="2:8" x14ac:dyDescent="0.15">
      <c r="B19" s="78"/>
      <c r="C19" s="73"/>
      <c r="D19" s="74"/>
      <c r="E19" s="75"/>
      <c r="F19" s="74"/>
      <c r="G19" s="76"/>
      <c r="H19" s="77"/>
    </row>
    <row r="20" spans="2:8" x14ac:dyDescent="0.15">
      <c r="B20" s="78"/>
      <c r="C20" s="73"/>
      <c r="D20" s="74"/>
      <c r="E20" s="79"/>
      <c r="F20" s="74"/>
      <c r="G20" s="76"/>
      <c r="H20" s="77"/>
    </row>
    <row r="21" spans="2:8" x14ac:dyDescent="0.15">
      <c r="B21" s="73"/>
      <c r="C21" s="73"/>
      <c r="D21" s="74"/>
      <c r="E21" s="80" t="s">
        <v>72</v>
      </c>
      <c r="F21" s="74"/>
      <c r="G21" s="76"/>
      <c r="H21" s="77"/>
    </row>
    <row r="22" spans="2:8" x14ac:dyDescent="0.15">
      <c r="B22" s="73"/>
      <c r="C22" s="81"/>
      <c r="D22" s="82"/>
      <c r="E22" s="82" t="s">
        <v>73</v>
      </c>
      <c r="F22" s="74"/>
      <c r="G22" s="76"/>
      <c r="H22" s="77"/>
    </row>
    <row r="23" spans="2:8" x14ac:dyDescent="0.15">
      <c r="B23" s="83"/>
      <c r="C23" s="83"/>
      <c r="D23" s="84"/>
      <c r="E23" s="85"/>
      <c r="F23" s="84"/>
      <c r="G23" s="86"/>
      <c r="H23" s="87"/>
    </row>
    <row r="26" spans="2:8" ht="13.9" customHeight="1" x14ac:dyDescent="0.15">
      <c r="B26" s="34" t="s">
        <v>59</v>
      </c>
      <c r="C26" s="34" t="s">
        <v>60</v>
      </c>
      <c r="D26" s="34" t="s">
        <v>61</v>
      </c>
      <c r="E26" s="34" t="s">
        <v>62</v>
      </c>
      <c r="F26" s="34" t="s">
        <v>63</v>
      </c>
      <c r="G26" s="61" t="s">
        <v>64</v>
      </c>
      <c r="H26" s="62" t="s">
        <v>65</v>
      </c>
    </row>
    <row r="27" spans="2:8" x14ac:dyDescent="0.15">
      <c r="B27" s="34">
        <v>24</v>
      </c>
      <c r="C27" s="34">
        <v>25</v>
      </c>
      <c r="D27" s="34">
        <v>26</v>
      </c>
      <c r="E27" s="34">
        <v>27</v>
      </c>
      <c r="F27" s="34">
        <v>28</v>
      </c>
      <c r="G27" s="34">
        <v>29</v>
      </c>
      <c r="H27" s="34">
        <v>30</v>
      </c>
    </row>
    <row r="28" spans="2:8" x14ac:dyDescent="0.15">
      <c r="B28" s="88"/>
      <c r="C28" s="68" t="s">
        <v>67</v>
      </c>
      <c r="D28" s="68" t="s">
        <v>67</v>
      </c>
      <c r="E28" s="88"/>
      <c r="F28" s="70" t="s">
        <v>67</v>
      </c>
      <c r="G28" s="89" t="s">
        <v>74</v>
      </c>
      <c r="H28" s="70" t="s">
        <v>75</v>
      </c>
    </row>
    <row r="29" spans="2:8" x14ac:dyDescent="0.15">
      <c r="B29" s="74"/>
      <c r="C29" s="74"/>
      <c r="D29" s="74"/>
      <c r="E29" s="74"/>
      <c r="F29" s="68" t="s">
        <v>76</v>
      </c>
      <c r="G29" s="74"/>
      <c r="H29" s="77"/>
    </row>
    <row r="30" spans="2:8" x14ac:dyDescent="0.15">
      <c r="B30" s="74"/>
      <c r="C30" s="74"/>
      <c r="D30" s="74"/>
      <c r="E30" s="74"/>
      <c r="F30" s="74"/>
      <c r="G30" s="74" t="s">
        <v>77</v>
      </c>
      <c r="H30" s="77"/>
    </row>
    <row r="31" spans="2:8" x14ac:dyDescent="0.15">
      <c r="B31" s="74"/>
      <c r="C31" s="74"/>
      <c r="D31" s="74"/>
      <c r="E31" s="74"/>
      <c r="F31" s="74"/>
      <c r="G31" s="74"/>
      <c r="H31" s="77"/>
    </row>
    <row r="32" spans="2:8" x14ac:dyDescent="0.15">
      <c r="B32" s="74"/>
      <c r="C32" s="74"/>
      <c r="D32" s="74"/>
      <c r="E32" s="74"/>
      <c r="F32" s="74"/>
      <c r="G32" s="74"/>
      <c r="H32" s="77"/>
    </row>
    <row r="33" spans="2:8" x14ac:dyDescent="0.15">
      <c r="B33" s="74"/>
      <c r="C33" s="74"/>
      <c r="D33" s="74"/>
      <c r="E33" s="74"/>
      <c r="F33" s="74"/>
      <c r="G33" s="74"/>
      <c r="H33" s="77"/>
    </row>
    <row r="34" spans="2:8" x14ac:dyDescent="0.15">
      <c r="B34" s="84"/>
      <c r="C34" s="84"/>
      <c r="D34" s="84"/>
      <c r="E34" s="84"/>
      <c r="F34" s="84"/>
      <c r="G34" s="84"/>
      <c r="H34" s="87"/>
    </row>
    <row r="35" spans="2:8" x14ac:dyDescent="0.15">
      <c r="G35" t="s">
        <v>78</v>
      </c>
    </row>
  </sheetData>
  <phoneticPr fontId="3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workbookViewId="0">
      <selection activeCell="D7" sqref="D7"/>
    </sheetView>
  </sheetViews>
  <sheetFormatPr defaultRowHeight="13.5" x14ac:dyDescent="0.15"/>
  <cols>
    <col min="1" max="1" width="3.75" customWidth="1"/>
    <col min="2" max="8" width="24.75" customWidth="1"/>
    <col min="9" max="9" width="18.5" customWidth="1"/>
    <col min="10" max="10" width="17.375" customWidth="1"/>
  </cols>
  <sheetData>
    <row r="1" spans="1:8" ht="24" x14ac:dyDescent="0.15">
      <c r="A1" s="58" t="s">
        <v>56</v>
      </c>
      <c r="D1" s="59" t="s">
        <v>79</v>
      </c>
      <c r="E1" s="59" t="s">
        <v>58</v>
      </c>
      <c r="F1" s="60">
        <f ca="1">TODAY()</f>
        <v>42844</v>
      </c>
    </row>
    <row r="4" spans="1:8" x14ac:dyDescent="0.15">
      <c r="B4" s="62" t="s">
        <v>59</v>
      </c>
      <c r="C4" s="62" t="s">
        <v>60</v>
      </c>
      <c r="D4" s="62" t="s">
        <v>61</v>
      </c>
      <c r="E4" s="62" t="s">
        <v>62</v>
      </c>
      <c r="F4" s="62" t="s">
        <v>63</v>
      </c>
      <c r="G4" s="61" t="s">
        <v>64</v>
      </c>
      <c r="H4" s="62" t="s">
        <v>65</v>
      </c>
    </row>
    <row r="5" spans="1:8" x14ac:dyDescent="0.15">
      <c r="B5" s="34">
        <v>1</v>
      </c>
      <c r="C5" s="34">
        <v>2</v>
      </c>
      <c r="D5" s="34">
        <v>3</v>
      </c>
      <c r="E5" s="34">
        <v>4</v>
      </c>
      <c r="F5" s="34">
        <v>5</v>
      </c>
      <c r="G5" s="34">
        <v>6</v>
      </c>
      <c r="H5" s="34">
        <v>7</v>
      </c>
    </row>
    <row r="6" spans="1:8" x14ac:dyDescent="0.15">
      <c r="B6" s="70" t="s">
        <v>80</v>
      </c>
      <c r="C6" s="68" t="s">
        <v>81</v>
      </c>
      <c r="D6" s="68" t="s">
        <v>82</v>
      </c>
      <c r="E6" s="70" t="s">
        <v>83</v>
      </c>
      <c r="F6" s="70" t="s">
        <v>84</v>
      </c>
      <c r="G6" s="88"/>
      <c r="H6" s="72"/>
    </row>
    <row r="7" spans="1:8" x14ac:dyDescent="0.15">
      <c r="B7" s="74"/>
      <c r="C7" s="74"/>
      <c r="D7" s="74"/>
      <c r="E7" s="74"/>
      <c r="F7" s="74"/>
      <c r="G7" s="74"/>
      <c r="H7" s="77"/>
    </row>
    <row r="8" spans="1:8" x14ac:dyDescent="0.15">
      <c r="B8" s="74"/>
      <c r="C8" s="74"/>
      <c r="D8" s="74"/>
      <c r="E8" s="74"/>
      <c r="F8" s="74"/>
      <c r="G8" s="74"/>
      <c r="H8" s="77"/>
    </row>
    <row r="9" spans="1:8" x14ac:dyDescent="0.15">
      <c r="B9" s="74"/>
      <c r="C9" s="74"/>
      <c r="D9" s="74"/>
      <c r="E9" s="74"/>
      <c r="F9" s="74"/>
      <c r="G9" s="74"/>
      <c r="H9" s="77"/>
    </row>
    <row r="10" spans="1:8" x14ac:dyDescent="0.15">
      <c r="B10" s="74"/>
      <c r="C10" s="74"/>
      <c r="D10" s="74"/>
      <c r="E10" s="74"/>
      <c r="F10" s="74"/>
      <c r="G10" s="74"/>
      <c r="H10" s="77"/>
    </row>
    <row r="11" spans="1:8" x14ac:dyDescent="0.15">
      <c r="B11" s="74"/>
      <c r="C11" s="74"/>
      <c r="D11" s="74"/>
      <c r="E11" s="74"/>
      <c r="F11" s="74"/>
      <c r="G11" s="74"/>
      <c r="H11" s="77"/>
    </row>
    <row r="12" spans="1:8" x14ac:dyDescent="0.15">
      <c r="B12" s="84"/>
      <c r="C12" s="84"/>
      <c r="D12" s="84"/>
      <c r="E12" s="84"/>
      <c r="F12" s="84"/>
      <c r="G12" s="84"/>
      <c r="H12" s="87"/>
    </row>
    <row r="14" spans="1:8" x14ac:dyDescent="0.15">
      <c r="B14" s="90"/>
    </row>
    <row r="15" spans="1:8" x14ac:dyDescent="0.15">
      <c r="B15" s="34" t="s">
        <v>59</v>
      </c>
      <c r="C15" s="34" t="s">
        <v>60</v>
      </c>
      <c r="D15" s="34" t="s">
        <v>61</v>
      </c>
      <c r="E15" s="34" t="s">
        <v>62</v>
      </c>
      <c r="F15" s="34" t="s">
        <v>63</v>
      </c>
      <c r="G15" s="61" t="s">
        <v>64</v>
      </c>
      <c r="H15" s="62" t="s">
        <v>65</v>
      </c>
    </row>
    <row r="16" spans="1:8" x14ac:dyDescent="0.15">
      <c r="B16" s="34">
        <v>8</v>
      </c>
      <c r="C16" s="34">
        <v>9</v>
      </c>
      <c r="D16" s="34">
        <v>10</v>
      </c>
      <c r="E16" s="34">
        <v>11</v>
      </c>
      <c r="F16" s="34">
        <v>12</v>
      </c>
      <c r="G16" s="34">
        <v>13</v>
      </c>
      <c r="H16" s="34">
        <v>14</v>
      </c>
    </row>
    <row r="17" spans="2:8" x14ac:dyDescent="0.15">
      <c r="B17" s="70" t="s">
        <v>85</v>
      </c>
      <c r="C17" s="82" t="s">
        <v>86</v>
      </c>
      <c r="D17" s="74"/>
      <c r="E17" s="88"/>
      <c r="F17" s="88" t="s">
        <v>87</v>
      </c>
      <c r="G17" s="88"/>
      <c r="H17" s="72"/>
    </row>
    <row r="18" spans="2:8" x14ac:dyDescent="0.15">
      <c r="B18" s="74"/>
      <c r="C18" s="74"/>
      <c r="D18" s="74"/>
      <c r="E18" s="74"/>
      <c r="F18" s="74"/>
      <c r="G18" s="74"/>
      <c r="H18" s="77"/>
    </row>
    <row r="19" spans="2:8" x14ac:dyDescent="0.15">
      <c r="B19" s="74"/>
      <c r="C19" s="74"/>
      <c r="D19" s="74"/>
      <c r="E19" s="74"/>
      <c r="F19" s="74"/>
      <c r="G19" s="74"/>
      <c r="H19" s="77"/>
    </row>
    <row r="20" spans="2:8" x14ac:dyDescent="0.15">
      <c r="B20" s="74"/>
      <c r="C20" s="74"/>
      <c r="D20" s="74"/>
      <c r="E20" s="74"/>
      <c r="F20" s="74"/>
      <c r="G20" s="74"/>
      <c r="H20" s="77"/>
    </row>
    <row r="21" spans="2:8" x14ac:dyDescent="0.15">
      <c r="B21" s="74"/>
      <c r="C21" s="74"/>
      <c r="D21" s="74"/>
      <c r="E21" s="74"/>
      <c r="F21" s="74"/>
      <c r="G21" s="74"/>
      <c r="H21" s="77"/>
    </row>
    <row r="22" spans="2:8" x14ac:dyDescent="0.15">
      <c r="B22" s="74"/>
      <c r="C22" s="74"/>
      <c r="D22" s="74"/>
      <c r="E22" s="74"/>
      <c r="F22" s="74"/>
      <c r="G22" s="74"/>
      <c r="H22" s="77"/>
    </row>
    <row r="23" spans="2:8" x14ac:dyDescent="0.15">
      <c r="B23" s="84"/>
      <c r="C23" s="84"/>
      <c r="D23" s="84"/>
      <c r="E23" s="84"/>
      <c r="F23" s="84"/>
      <c r="G23" s="84"/>
      <c r="H23" s="87"/>
    </row>
    <row r="24" spans="2:8" x14ac:dyDescent="0.15">
      <c r="E24" t="s">
        <v>88</v>
      </c>
    </row>
    <row r="26" spans="2:8" ht="13.9" customHeight="1" x14ac:dyDescent="0.15">
      <c r="B26" s="34" t="s">
        <v>59</v>
      </c>
      <c r="C26" s="34" t="s">
        <v>60</v>
      </c>
      <c r="D26" s="34" t="s">
        <v>61</v>
      </c>
      <c r="E26" s="34" t="s">
        <v>62</v>
      </c>
      <c r="F26" s="34" t="s">
        <v>63</v>
      </c>
      <c r="G26" s="61" t="s">
        <v>64</v>
      </c>
      <c r="H26" s="62" t="s">
        <v>65</v>
      </c>
    </row>
    <row r="27" spans="2:8" x14ac:dyDescent="0.15">
      <c r="B27" s="34">
        <v>15</v>
      </c>
      <c r="C27" s="34">
        <v>16</v>
      </c>
      <c r="D27" s="34">
        <v>17</v>
      </c>
      <c r="E27" s="34">
        <v>18</v>
      </c>
      <c r="F27" s="34">
        <v>19</v>
      </c>
      <c r="G27" s="34">
        <v>20</v>
      </c>
      <c r="H27" s="34">
        <v>21</v>
      </c>
    </row>
    <row r="28" spans="2:8" x14ac:dyDescent="0.15">
      <c r="B28" s="88"/>
      <c r="C28" s="74" t="s">
        <v>87</v>
      </c>
      <c r="D28" s="74"/>
      <c r="E28" s="88"/>
      <c r="F28" s="88" t="s">
        <v>87</v>
      </c>
      <c r="G28" s="88"/>
      <c r="H28" s="72"/>
    </row>
    <row r="29" spans="2:8" x14ac:dyDescent="0.15">
      <c r="B29" s="74"/>
      <c r="C29" s="74"/>
      <c r="D29" s="74"/>
      <c r="E29" s="74"/>
      <c r="F29" s="74"/>
      <c r="G29" s="74"/>
      <c r="H29" s="77"/>
    </row>
    <row r="30" spans="2:8" x14ac:dyDescent="0.15">
      <c r="B30" s="74"/>
      <c r="C30" s="74"/>
      <c r="D30" s="74"/>
      <c r="E30" s="74"/>
      <c r="F30" s="74"/>
      <c r="G30" s="74"/>
      <c r="H30" s="77"/>
    </row>
    <row r="31" spans="2:8" x14ac:dyDescent="0.15">
      <c r="B31" s="74"/>
      <c r="C31" s="74"/>
      <c r="D31" s="74"/>
      <c r="E31" s="74"/>
      <c r="F31" s="74"/>
      <c r="G31" s="74"/>
      <c r="H31" s="77"/>
    </row>
    <row r="32" spans="2:8" x14ac:dyDescent="0.15">
      <c r="B32" s="74"/>
      <c r="C32" s="74"/>
      <c r="D32" s="74"/>
      <c r="E32" s="74"/>
      <c r="F32" s="74"/>
      <c r="G32" s="74"/>
      <c r="H32" s="77"/>
    </row>
    <row r="33" spans="2:8" x14ac:dyDescent="0.15">
      <c r="B33" s="74"/>
      <c r="C33" s="74"/>
      <c r="D33" s="74"/>
      <c r="E33" s="74"/>
      <c r="F33" s="74"/>
      <c r="G33" s="74"/>
      <c r="H33" s="77"/>
    </row>
    <row r="34" spans="2:8" x14ac:dyDescent="0.15">
      <c r="B34" s="84"/>
      <c r="C34" s="84"/>
      <c r="D34" s="84"/>
      <c r="E34" s="84"/>
      <c r="F34" s="84"/>
      <c r="G34" s="84"/>
      <c r="H34" s="87"/>
    </row>
    <row r="37" spans="2:8" x14ac:dyDescent="0.15">
      <c r="B37" s="34" t="s">
        <v>59</v>
      </c>
      <c r="C37" s="34" t="s">
        <v>60</v>
      </c>
      <c r="D37" s="34" t="s">
        <v>61</v>
      </c>
      <c r="E37" s="34" t="s">
        <v>62</v>
      </c>
      <c r="F37" s="34" t="s">
        <v>63</v>
      </c>
      <c r="G37" s="61" t="s">
        <v>64</v>
      </c>
      <c r="H37" s="62" t="s">
        <v>65</v>
      </c>
    </row>
    <row r="38" spans="2:8" x14ac:dyDescent="0.15">
      <c r="B38" s="34">
        <v>22</v>
      </c>
      <c r="C38" s="34">
        <v>23</v>
      </c>
      <c r="D38" s="34">
        <v>24</v>
      </c>
      <c r="E38" s="34">
        <v>25</v>
      </c>
      <c r="F38" s="34">
        <v>26</v>
      </c>
      <c r="G38" s="34">
        <v>27</v>
      </c>
      <c r="H38" s="34">
        <v>28</v>
      </c>
    </row>
    <row r="39" spans="2:8" x14ac:dyDescent="0.15">
      <c r="B39" s="88"/>
      <c r="C39" s="82" t="s">
        <v>89</v>
      </c>
      <c r="D39" s="68" t="s">
        <v>90</v>
      </c>
      <c r="E39" s="70" t="s">
        <v>91</v>
      </c>
      <c r="F39" s="88" t="s">
        <v>87</v>
      </c>
      <c r="G39" s="88"/>
      <c r="H39" s="72"/>
    </row>
    <row r="40" spans="2:8" x14ac:dyDescent="0.15">
      <c r="B40" s="74"/>
      <c r="C40" s="74"/>
      <c r="D40" s="74"/>
      <c r="E40" s="74"/>
      <c r="F40" s="74"/>
      <c r="G40" s="74"/>
      <c r="H40" s="77"/>
    </row>
    <row r="41" spans="2:8" x14ac:dyDescent="0.15">
      <c r="B41" s="74"/>
      <c r="C41" s="74"/>
      <c r="D41" s="74"/>
      <c r="E41" s="74"/>
      <c r="F41" s="74"/>
      <c r="G41" s="74"/>
      <c r="H41" s="77"/>
    </row>
    <row r="42" spans="2:8" x14ac:dyDescent="0.15">
      <c r="B42" s="74"/>
      <c r="C42" s="74"/>
      <c r="D42" s="74"/>
      <c r="E42" s="74"/>
      <c r="F42" s="74"/>
      <c r="G42" s="74"/>
      <c r="H42" s="77"/>
    </row>
    <row r="43" spans="2:8" x14ac:dyDescent="0.15">
      <c r="B43" s="74"/>
      <c r="C43" s="74"/>
      <c r="D43" s="74"/>
      <c r="E43" s="74"/>
      <c r="F43" s="74"/>
      <c r="G43" s="74"/>
      <c r="H43" s="77"/>
    </row>
    <row r="44" spans="2:8" x14ac:dyDescent="0.15">
      <c r="B44" s="74"/>
      <c r="C44" s="74"/>
      <c r="D44" s="74"/>
      <c r="E44" s="74"/>
      <c r="F44" s="74"/>
      <c r="G44" s="74"/>
      <c r="H44" s="77"/>
    </row>
    <row r="45" spans="2:8" x14ac:dyDescent="0.15">
      <c r="B45" s="84"/>
      <c r="C45" s="84"/>
      <c r="D45" s="84"/>
      <c r="E45" s="84"/>
      <c r="F45" s="84"/>
      <c r="G45" s="84"/>
      <c r="H45" s="87"/>
    </row>
    <row r="46" spans="2:8" x14ac:dyDescent="0.15">
      <c r="C46" t="s">
        <v>92</v>
      </c>
    </row>
    <row r="48" spans="2:8" x14ac:dyDescent="0.15">
      <c r="B48" s="34" t="s">
        <v>59</v>
      </c>
      <c r="C48" s="34" t="s">
        <v>60</v>
      </c>
      <c r="D48" s="34" t="s">
        <v>61</v>
      </c>
    </row>
    <row r="49" spans="2:4" x14ac:dyDescent="0.15">
      <c r="B49" s="34">
        <v>29</v>
      </c>
      <c r="C49" s="34">
        <v>30</v>
      </c>
      <c r="D49" s="34">
        <v>31</v>
      </c>
    </row>
    <row r="50" spans="2:4" x14ac:dyDescent="0.15">
      <c r="B50" s="88"/>
      <c r="C50" s="74" t="s">
        <v>87</v>
      </c>
      <c r="D50" s="74"/>
    </row>
    <row r="51" spans="2:4" x14ac:dyDescent="0.15">
      <c r="B51" s="74"/>
      <c r="C51" s="74"/>
      <c r="D51" s="74"/>
    </row>
    <row r="52" spans="2:4" x14ac:dyDescent="0.15">
      <c r="B52" s="74"/>
      <c r="C52" s="74"/>
      <c r="D52" s="74"/>
    </row>
    <row r="53" spans="2:4" x14ac:dyDescent="0.15">
      <c r="B53" s="74"/>
      <c r="C53" s="74"/>
      <c r="D53" s="74"/>
    </row>
    <row r="54" spans="2:4" x14ac:dyDescent="0.15">
      <c r="B54" s="74"/>
      <c r="C54" s="74"/>
      <c r="D54" s="74"/>
    </row>
    <row r="55" spans="2:4" x14ac:dyDescent="0.15">
      <c r="B55" s="74"/>
      <c r="C55" s="74"/>
      <c r="D55" s="74"/>
    </row>
    <row r="56" spans="2:4" x14ac:dyDescent="0.15">
      <c r="B56" s="84"/>
      <c r="C56" s="84"/>
      <c r="D56" s="84"/>
    </row>
    <row r="57" spans="2:4" x14ac:dyDescent="0.15">
      <c r="D57" t="s">
        <v>93</v>
      </c>
    </row>
  </sheetData>
  <phoneticPr fontId="3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opLeftCell="B1" workbookViewId="0">
      <selection activeCell="D1" sqref="D1"/>
    </sheetView>
  </sheetViews>
  <sheetFormatPr defaultRowHeight="13.5" x14ac:dyDescent="0.15"/>
  <cols>
    <col min="1" max="1" width="3.75" customWidth="1"/>
    <col min="2" max="8" width="24.75" customWidth="1"/>
    <col min="9" max="9" width="18.5" customWidth="1"/>
    <col min="10" max="10" width="17.375" customWidth="1"/>
  </cols>
  <sheetData>
    <row r="1" spans="1:8" ht="24" x14ac:dyDescent="0.15">
      <c r="A1" s="58" t="s">
        <v>56</v>
      </c>
      <c r="D1" s="59" t="s">
        <v>103</v>
      </c>
      <c r="E1" s="59" t="s">
        <v>58</v>
      </c>
      <c r="F1" s="60">
        <f ca="1">TODAY()</f>
        <v>42844</v>
      </c>
    </row>
    <row r="4" spans="1:8" x14ac:dyDescent="0.15">
      <c r="E4" s="34" t="s">
        <v>62</v>
      </c>
      <c r="F4" s="34" t="s">
        <v>63</v>
      </c>
      <c r="G4" s="61" t="s">
        <v>64</v>
      </c>
      <c r="H4" s="62" t="s">
        <v>65</v>
      </c>
    </row>
    <row r="5" spans="1:8" x14ac:dyDescent="0.15">
      <c r="E5" s="34">
        <v>1</v>
      </c>
      <c r="F5" s="34">
        <v>2</v>
      </c>
      <c r="G5" s="34">
        <v>3</v>
      </c>
      <c r="H5" s="34">
        <v>4</v>
      </c>
    </row>
    <row r="6" spans="1:8" x14ac:dyDescent="0.15">
      <c r="E6" s="88"/>
      <c r="F6" s="88" t="s">
        <v>87</v>
      </c>
      <c r="G6" s="88"/>
      <c r="H6" s="72"/>
    </row>
    <row r="7" spans="1:8" x14ac:dyDescent="0.15">
      <c r="E7" s="74"/>
      <c r="F7" s="74" t="s">
        <v>94</v>
      </c>
      <c r="G7" s="74"/>
      <c r="H7" s="77"/>
    </row>
    <row r="8" spans="1:8" x14ac:dyDescent="0.15">
      <c r="E8" s="74"/>
      <c r="F8" s="74"/>
      <c r="G8" s="74"/>
      <c r="H8" s="77"/>
    </row>
    <row r="9" spans="1:8" x14ac:dyDescent="0.15">
      <c r="E9" s="74"/>
      <c r="F9" s="74"/>
      <c r="G9" s="74"/>
      <c r="H9" s="77"/>
    </row>
    <row r="10" spans="1:8" x14ac:dyDescent="0.15">
      <c r="E10" s="74"/>
      <c r="F10" s="74"/>
      <c r="G10" s="74"/>
      <c r="H10" s="77"/>
    </row>
    <row r="11" spans="1:8" x14ac:dyDescent="0.15">
      <c r="E11" s="74"/>
      <c r="F11" s="74"/>
      <c r="G11" s="74"/>
      <c r="H11" s="77"/>
    </row>
    <row r="12" spans="1:8" x14ac:dyDescent="0.15">
      <c r="E12" s="84"/>
      <c r="F12" s="84"/>
      <c r="G12" s="84"/>
      <c r="H12" s="87"/>
    </row>
    <row r="14" spans="1:8" x14ac:dyDescent="0.15">
      <c r="B14" s="90"/>
      <c r="C14" s="91"/>
    </row>
    <row r="15" spans="1:8" x14ac:dyDescent="0.15">
      <c r="B15" s="34" t="s">
        <v>59</v>
      </c>
      <c r="C15" s="34" t="s">
        <v>60</v>
      </c>
      <c r="D15" s="34" t="s">
        <v>61</v>
      </c>
      <c r="E15" s="34" t="s">
        <v>62</v>
      </c>
      <c r="F15" s="34" t="s">
        <v>63</v>
      </c>
      <c r="G15" s="61" t="s">
        <v>64</v>
      </c>
      <c r="H15" s="62" t="s">
        <v>65</v>
      </c>
    </row>
    <row r="16" spans="1:8" x14ac:dyDescent="0.15">
      <c r="B16" s="34">
        <v>5</v>
      </c>
      <c r="C16" s="34">
        <v>6</v>
      </c>
      <c r="D16" s="34">
        <v>7</v>
      </c>
      <c r="E16" s="34">
        <v>8</v>
      </c>
      <c r="F16" s="34">
        <v>9</v>
      </c>
      <c r="G16" s="34">
        <v>10</v>
      </c>
      <c r="H16" s="34">
        <v>11</v>
      </c>
    </row>
    <row r="17" spans="2:8" x14ac:dyDescent="0.15">
      <c r="B17" s="88"/>
      <c r="C17" s="74" t="s">
        <v>87</v>
      </c>
      <c r="D17" s="74"/>
      <c r="E17" s="88"/>
      <c r="F17" s="88" t="s">
        <v>87</v>
      </c>
      <c r="G17" s="88"/>
      <c r="H17" s="72"/>
    </row>
    <row r="18" spans="2:8" x14ac:dyDescent="0.15">
      <c r="B18" s="74"/>
      <c r="C18" s="74"/>
      <c r="D18" s="74"/>
      <c r="E18" s="74"/>
      <c r="F18" s="74"/>
      <c r="G18" s="74"/>
      <c r="H18" s="77"/>
    </row>
    <row r="19" spans="2:8" x14ac:dyDescent="0.15">
      <c r="B19" s="74"/>
      <c r="C19" s="74"/>
      <c r="D19" s="74"/>
      <c r="E19" s="74"/>
      <c r="F19" s="74"/>
      <c r="G19" s="74"/>
      <c r="H19" s="77"/>
    </row>
    <row r="20" spans="2:8" x14ac:dyDescent="0.15">
      <c r="B20" s="74"/>
      <c r="C20" s="74"/>
      <c r="D20" s="74"/>
      <c r="E20" s="74"/>
      <c r="F20" s="74"/>
      <c r="G20" s="74"/>
      <c r="H20" s="77"/>
    </row>
    <row r="21" spans="2:8" x14ac:dyDescent="0.15">
      <c r="B21" s="74"/>
      <c r="C21" s="74"/>
      <c r="D21" s="74"/>
      <c r="E21" s="74"/>
      <c r="F21" s="74"/>
      <c r="G21" s="74"/>
      <c r="H21" s="77"/>
    </row>
    <row r="22" spans="2:8" x14ac:dyDescent="0.15">
      <c r="B22" s="74"/>
      <c r="C22" s="74"/>
      <c r="D22" s="74"/>
      <c r="E22" s="74"/>
      <c r="F22" s="74"/>
      <c r="G22" s="74"/>
      <c r="H22" s="77"/>
    </row>
    <row r="23" spans="2:8" x14ac:dyDescent="0.15">
      <c r="B23" s="84"/>
      <c r="C23" s="84"/>
      <c r="D23" s="84"/>
      <c r="E23" s="84"/>
      <c r="F23" s="84"/>
      <c r="G23" s="84"/>
      <c r="H23" s="87"/>
    </row>
    <row r="24" spans="2:8" x14ac:dyDescent="0.15">
      <c r="E24" s="91"/>
    </row>
    <row r="26" spans="2:8" ht="13.9" customHeight="1" x14ac:dyDescent="0.15">
      <c r="B26" s="34" t="s">
        <v>59</v>
      </c>
      <c r="C26" s="34" t="s">
        <v>60</v>
      </c>
      <c r="D26" s="34" t="s">
        <v>61</v>
      </c>
      <c r="E26" s="34" t="s">
        <v>62</v>
      </c>
      <c r="F26" s="34" t="s">
        <v>63</v>
      </c>
      <c r="G26" s="61" t="s">
        <v>64</v>
      </c>
      <c r="H26" s="62" t="s">
        <v>65</v>
      </c>
    </row>
    <row r="27" spans="2:8" x14ac:dyDescent="0.15">
      <c r="B27" s="34">
        <v>12</v>
      </c>
      <c r="C27" s="34">
        <v>13</v>
      </c>
      <c r="D27" s="34">
        <v>14</v>
      </c>
      <c r="E27" s="34">
        <v>15</v>
      </c>
      <c r="F27" s="34">
        <v>16</v>
      </c>
      <c r="G27" s="34">
        <v>17</v>
      </c>
      <c r="H27" s="34">
        <v>18</v>
      </c>
    </row>
    <row r="28" spans="2:8" x14ac:dyDescent="0.15">
      <c r="B28" s="88"/>
      <c r="C28" s="82" t="s">
        <v>95</v>
      </c>
      <c r="D28" s="74"/>
      <c r="E28" s="88"/>
      <c r="F28" s="88" t="s">
        <v>87</v>
      </c>
      <c r="G28" s="88"/>
      <c r="H28" s="72"/>
    </row>
    <row r="29" spans="2:8" x14ac:dyDescent="0.15">
      <c r="B29" s="74"/>
      <c r="C29" s="74"/>
      <c r="D29" s="74"/>
      <c r="E29" s="74"/>
      <c r="F29" s="74" t="s">
        <v>96</v>
      </c>
      <c r="G29" s="74"/>
      <c r="H29" s="77"/>
    </row>
    <row r="30" spans="2:8" x14ac:dyDescent="0.15">
      <c r="B30" s="74"/>
      <c r="C30" s="74"/>
      <c r="D30" s="74"/>
      <c r="E30" s="74"/>
      <c r="F30" s="74"/>
      <c r="G30" s="74"/>
      <c r="H30" s="77"/>
    </row>
    <row r="31" spans="2:8" x14ac:dyDescent="0.15">
      <c r="B31" s="74"/>
      <c r="C31" s="74"/>
      <c r="D31" s="74"/>
      <c r="E31" s="74"/>
      <c r="F31" s="74"/>
      <c r="G31" s="74"/>
      <c r="H31" s="77"/>
    </row>
    <row r="32" spans="2:8" x14ac:dyDescent="0.15">
      <c r="B32" s="74"/>
      <c r="C32" s="74"/>
      <c r="D32" s="74"/>
      <c r="E32" s="74"/>
      <c r="F32" s="74"/>
      <c r="G32" s="74"/>
      <c r="H32" s="77"/>
    </row>
    <row r="33" spans="2:8" x14ac:dyDescent="0.15">
      <c r="B33" s="74"/>
      <c r="C33" s="74"/>
      <c r="D33" s="74"/>
      <c r="E33" s="74"/>
      <c r="F33" s="74"/>
      <c r="G33" s="74"/>
      <c r="H33" s="77"/>
    </row>
    <row r="34" spans="2:8" x14ac:dyDescent="0.15">
      <c r="B34" s="84"/>
      <c r="C34" s="84"/>
      <c r="D34" s="84"/>
      <c r="E34" s="84"/>
      <c r="F34" s="84"/>
      <c r="G34" s="84"/>
      <c r="H34" s="87"/>
    </row>
    <row r="35" spans="2:8" x14ac:dyDescent="0.15">
      <c r="C35" t="s">
        <v>97</v>
      </c>
    </row>
    <row r="37" spans="2:8" x14ac:dyDescent="0.15">
      <c r="B37" s="34" t="s">
        <v>59</v>
      </c>
      <c r="C37" s="34" t="s">
        <v>60</v>
      </c>
      <c r="D37" s="34" t="s">
        <v>61</v>
      </c>
      <c r="E37" s="34" t="s">
        <v>62</v>
      </c>
      <c r="F37" s="34" t="s">
        <v>63</v>
      </c>
      <c r="G37" s="61" t="s">
        <v>64</v>
      </c>
      <c r="H37" s="62" t="s">
        <v>65</v>
      </c>
    </row>
    <row r="38" spans="2:8" x14ac:dyDescent="0.15">
      <c r="B38" s="34">
        <v>19</v>
      </c>
      <c r="C38" s="34">
        <v>20</v>
      </c>
      <c r="D38" s="34">
        <v>21</v>
      </c>
      <c r="E38" s="34">
        <v>22</v>
      </c>
      <c r="F38" s="34">
        <v>23</v>
      </c>
      <c r="G38" s="34">
        <v>24</v>
      </c>
      <c r="H38" s="34">
        <v>25</v>
      </c>
    </row>
    <row r="39" spans="2:8" x14ac:dyDescent="0.15">
      <c r="B39" s="88"/>
      <c r="C39" s="82" t="s">
        <v>98</v>
      </c>
      <c r="D39" s="74"/>
      <c r="E39" s="88"/>
      <c r="F39" s="88" t="s">
        <v>87</v>
      </c>
      <c r="G39" s="88"/>
      <c r="H39" s="72"/>
    </row>
    <row r="40" spans="2:8" x14ac:dyDescent="0.15">
      <c r="B40" s="74"/>
      <c r="C40" s="74"/>
      <c r="D40" s="74"/>
      <c r="E40" s="74"/>
      <c r="F40" s="74"/>
      <c r="G40" s="74"/>
      <c r="H40" s="77"/>
    </row>
    <row r="41" spans="2:8" x14ac:dyDescent="0.15">
      <c r="B41" s="74"/>
      <c r="C41" s="74"/>
      <c r="D41" s="74"/>
      <c r="E41" s="74"/>
      <c r="F41" s="74"/>
      <c r="G41" s="74"/>
      <c r="H41" s="77"/>
    </row>
    <row r="42" spans="2:8" x14ac:dyDescent="0.15">
      <c r="B42" s="74"/>
      <c r="C42" s="74"/>
      <c r="D42" s="74"/>
      <c r="E42" s="74"/>
      <c r="F42" s="74"/>
      <c r="G42" s="74"/>
      <c r="H42" s="77"/>
    </row>
    <row r="43" spans="2:8" x14ac:dyDescent="0.15">
      <c r="B43" s="74"/>
      <c r="C43" s="74"/>
      <c r="D43" s="74"/>
      <c r="E43" s="74"/>
      <c r="F43" s="74"/>
      <c r="G43" s="74"/>
      <c r="H43" s="77"/>
    </row>
    <row r="44" spans="2:8" x14ac:dyDescent="0.15">
      <c r="B44" s="74"/>
      <c r="C44" s="74"/>
      <c r="D44" s="74"/>
      <c r="E44" s="74"/>
      <c r="F44" s="74"/>
      <c r="G44" s="74"/>
      <c r="H44" s="77"/>
    </row>
    <row r="45" spans="2:8" x14ac:dyDescent="0.15">
      <c r="B45" s="84"/>
      <c r="C45" s="84"/>
      <c r="D45" s="84"/>
      <c r="E45" s="84"/>
      <c r="F45" s="84"/>
      <c r="G45" s="84"/>
      <c r="H45" s="87"/>
    </row>
    <row r="46" spans="2:8" x14ac:dyDescent="0.15">
      <c r="C46" s="91"/>
    </row>
    <row r="48" spans="2:8" x14ac:dyDescent="0.15">
      <c r="B48" s="34" t="s">
        <v>59</v>
      </c>
      <c r="C48" s="34" t="s">
        <v>60</v>
      </c>
      <c r="D48" s="34" t="s">
        <v>61</v>
      </c>
      <c r="E48" s="34" t="s">
        <v>62</v>
      </c>
      <c r="F48" s="34" t="s">
        <v>63</v>
      </c>
    </row>
    <row r="49" spans="2:6" x14ac:dyDescent="0.15">
      <c r="B49" s="34">
        <v>26</v>
      </c>
      <c r="C49" s="34">
        <v>27</v>
      </c>
      <c r="D49" s="34">
        <v>28</v>
      </c>
      <c r="E49" s="34">
        <v>29</v>
      </c>
      <c r="F49" s="34">
        <v>30</v>
      </c>
    </row>
    <row r="50" spans="2:6" x14ac:dyDescent="0.15">
      <c r="B50" s="88"/>
      <c r="C50" s="82" t="s">
        <v>99</v>
      </c>
      <c r="D50" s="74"/>
      <c r="E50" s="89" t="s">
        <v>100</v>
      </c>
      <c r="F50" s="89" t="s">
        <v>101</v>
      </c>
    </row>
    <row r="51" spans="2:6" x14ac:dyDescent="0.15">
      <c r="B51" s="74"/>
      <c r="C51" s="82" t="s">
        <v>102</v>
      </c>
      <c r="D51" s="74"/>
      <c r="E51" s="74"/>
      <c r="F51" s="74"/>
    </row>
    <row r="52" spans="2:6" x14ac:dyDescent="0.15">
      <c r="B52" s="74"/>
      <c r="C52" s="74"/>
      <c r="D52" s="74"/>
      <c r="E52" s="74"/>
      <c r="F52" s="74"/>
    </row>
    <row r="53" spans="2:6" x14ac:dyDescent="0.15">
      <c r="B53" s="74"/>
      <c r="C53" s="74"/>
      <c r="D53" s="74"/>
      <c r="E53" s="74"/>
      <c r="F53" s="74"/>
    </row>
    <row r="54" spans="2:6" x14ac:dyDescent="0.15">
      <c r="B54" s="74"/>
      <c r="C54" s="74"/>
      <c r="D54" s="74"/>
      <c r="E54" s="74"/>
      <c r="F54" s="74"/>
    </row>
    <row r="55" spans="2:6" x14ac:dyDescent="0.15">
      <c r="B55" s="74"/>
      <c r="C55" s="74"/>
      <c r="D55" s="74"/>
      <c r="E55" s="74"/>
      <c r="F55" s="74"/>
    </row>
    <row r="56" spans="2:6" x14ac:dyDescent="0.15">
      <c r="B56" s="84"/>
      <c r="C56" s="84"/>
      <c r="D56" s="84"/>
      <c r="E56" s="84"/>
      <c r="F56" s="84"/>
    </row>
    <row r="57" spans="2:6" x14ac:dyDescent="0.15">
      <c r="D57" s="91"/>
    </row>
  </sheetData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スプリントバックログ(全体) </vt:lpstr>
      <vt:lpstr>スプリントバックログ（グラフ表）</vt:lpstr>
      <vt:lpstr>スケジュール（4月分）</vt:lpstr>
      <vt:lpstr>スケジュール（5月分）</vt:lpstr>
      <vt:lpstr>スケジュール（6月分）</vt:lpstr>
    </vt:vector>
  </TitlesOfParts>
  <Company>学校法人片柳学園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ネットワークセンター</dc:creator>
  <cp:lastModifiedBy>G015A1347</cp:lastModifiedBy>
  <cp:lastPrinted>2015-04-07T06:42:13Z</cp:lastPrinted>
  <dcterms:created xsi:type="dcterms:W3CDTF">2007-12-08T04:18:44Z</dcterms:created>
  <dcterms:modified xsi:type="dcterms:W3CDTF">2017-04-19T08:04:11Z</dcterms:modified>
</cp:coreProperties>
</file>