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m2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'!$A$1:$AL$410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F31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0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04" i="12"/>
  <c r="F105" i="12"/>
  <c r="K103" i="12"/>
  <c r="F104" i="12"/>
  <c r="K102" i="12"/>
  <c r="F103" i="12"/>
  <c r="K101" i="12"/>
  <c r="F102" i="12"/>
  <c r="K100" i="12"/>
  <c r="F101" i="12"/>
  <c r="K99" i="12"/>
  <c r="F100" i="12"/>
  <c r="K98" i="12"/>
  <c r="F99" i="12" s="1"/>
  <c r="K97" i="12"/>
  <c r="F98" i="12" s="1"/>
  <c r="K96" i="12"/>
  <c r="F97" i="12" s="1"/>
  <c r="K95" i="12"/>
  <c r="F96" i="12" s="1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/>
  <c r="K88" i="12"/>
  <c r="F89" i="12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F81" i="12" s="1"/>
  <c r="K79" i="12"/>
  <c r="F80" i="12" s="1"/>
  <c r="K78" i="12"/>
  <c r="F79" i="12" s="1"/>
  <c r="K77" i="12"/>
  <c r="F78" i="12" s="1"/>
  <c r="K76" i="12"/>
  <c r="F77" i="12" s="1"/>
  <c r="K75" i="12"/>
  <c r="F76" i="12" s="1"/>
  <c r="K74" i="12"/>
  <c r="F75" i="12" s="1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F22" i="12" s="1"/>
  <c r="K21" i="12"/>
  <c r="K20" i="12"/>
  <c r="K19" i="12"/>
  <c r="F18" i="12"/>
  <c r="F17" i="12"/>
  <c r="F16" i="12"/>
  <c r="F15" i="12"/>
  <c r="K14" i="12"/>
  <c r="K13" i="12"/>
  <c r="K12" i="12"/>
  <c r="F10" i="12"/>
  <c r="F8" i="12"/>
  <c r="F7" i="12"/>
  <c r="K6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I9" i="13" s="1"/>
  <c r="H5" i="13"/>
  <c r="I5" i="13" s="1"/>
  <c r="H6" i="13"/>
  <c r="I6" i="13" s="1"/>
  <c r="H3" i="13"/>
  <c r="I7" i="13" l="1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<sst xmlns="http://schemas.openxmlformats.org/spreadsheetml/2006/main" count="280" uniqueCount="152">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</sst>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70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1"/>
  <sheetViews>
    <sheetView tabSelected="1" zoomScaleNormal="100" workbookViewId="0">
      <pane xSplit="11" ySplit="4" topLeftCell="Q24" activePane="bottomRight" state="frozen"/>
      <selection pane="topRight" activeCell="L1" sqref="L1"/>
      <selection pane="bottomLeft" activeCell="A5" sqref="A5"/>
      <selection pane="bottomRight" activeCell="E39" sqref="E39"/>
    </sheetView>
  </sheetViews>
  <sheetFormatPr defaultRowHeight="14.25" x14ac:dyDescent="0.15"/>
  <cols>
    <col min="1" max="1" width="3.875" customWidth="1"/>
    <col min="2" max="2" width="68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6" t="s">
        <v>0</v>
      </c>
      <c r="B1" s="99" t="s">
        <v>1</v>
      </c>
      <c r="C1" s="101" t="s">
        <v>25</v>
      </c>
      <c r="D1" s="101" t="s">
        <v>13</v>
      </c>
      <c r="E1" s="96" t="s">
        <v>2</v>
      </c>
      <c r="F1" s="96" t="s">
        <v>3</v>
      </c>
      <c r="G1" s="93" t="s">
        <v>4</v>
      </c>
      <c r="H1" s="93" t="s">
        <v>5</v>
      </c>
      <c r="I1" s="94" t="s">
        <v>6</v>
      </c>
      <c r="J1" s="94" t="s">
        <v>7</v>
      </c>
      <c r="K1" s="96" t="s">
        <v>8</v>
      </c>
      <c r="L1" s="97" t="s">
        <v>9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s="6" customFormat="1" ht="14.45" customHeight="1" x14ac:dyDescent="0.15">
      <c r="A2" s="96"/>
      <c r="B2" s="100"/>
      <c r="C2" s="102"/>
      <c r="D2" s="102"/>
      <c r="E2" s="104"/>
      <c r="F2" s="96"/>
      <c r="G2" s="93"/>
      <c r="H2" s="93"/>
      <c r="I2" s="95"/>
      <c r="J2" s="95"/>
      <c r="K2" s="96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6"/>
      <c r="B3" s="100"/>
      <c r="C3" s="102"/>
      <c r="D3" s="102"/>
      <c r="E3" s="104"/>
      <c r="F3" s="96"/>
      <c r="G3" s="93"/>
      <c r="H3" s="93"/>
      <c r="I3" s="95"/>
      <c r="J3" s="95"/>
      <c r="K3" s="96"/>
      <c r="L3" s="12">
        <f>INT(($L$4-(COLUMN()-COLUMN($L4))*($L$4/COUNTA($L$2:$AL$2))))</f>
        <v>0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6"/>
      <c r="B4" s="100"/>
      <c r="C4" s="103"/>
      <c r="D4" s="103"/>
      <c r="E4" s="105"/>
      <c r="F4" s="96"/>
      <c r="G4" s="93"/>
      <c r="H4" s="93"/>
      <c r="I4" s="95"/>
      <c r="J4" s="95"/>
      <c r="K4" s="96"/>
      <c r="L4" s="13">
        <f>SUM(L5:L404)</f>
        <v>0</v>
      </c>
      <c r="M4" s="13">
        <f>SUM(M5:M404)</f>
        <v>0</v>
      </c>
      <c r="N4" s="13">
        <f>SUM(N5:N404)</f>
        <v>0</v>
      </c>
      <c r="O4" s="13">
        <f>SUM(O5:O404)</f>
        <v>0</v>
      </c>
      <c r="P4" s="13">
        <f>SUM(P5:P404)</f>
        <v>0</v>
      </c>
      <c r="Q4" s="13">
        <f>SUM(Q5:Q404)</f>
        <v>0</v>
      </c>
      <c r="R4" s="13">
        <f>SUM(R5:R404)</f>
        <v>0</v>
      </c>
      <c r="S4" s="13">
        <f>SUM(S5:S404)</f>
        <v>0</v>
      </c>
      <c r="T4" s="13">
        <f>SUM(T5:T404)</f>
        <v>0</v>
      </c>
      <c r="U4" s="13">
        <f>SUM(U5:U404)</f>
        <v>0</v>
      </c>
      <c r="V4" s="40">
        <f>SUM(V5:V404)</f>
        <v>0</v>
      </c>
      <c r="W4" s="43">
        <f>SUM(W5:W404)</f>
        <v>0</v>
      </c>
      <c r="X4" s="13">
        <f>SUM(X5:X404)</f>
        <v>0</v>
      </c>
      <c r="Y4" s="13">
        <f>SUM(Y5:Y404)</f>
        <v>0</v>
      </c>
      <c r="Z4" s="13">
        <f>SUM(Z5:Z404)</f>
        <v>0</v>
      </c>
      <c r="AA4" s="40">
        <f>SUM(AA5:AA404)</f>
        <v>0</v>
      </c>
      <c r="AB4" s="37">
        <f>SUM(AB5:AB404)</f>
        <v>0</v>
      </c>
      <c r="AC4" s="13">
        <f>SUM(AC5:AC404)</f>
        <v>0</v>
      </c>
      <c r="AD4" s="13">
        <f>SUM(AD5:AD404)</f>
        <v>0</v>
      </c>
      <c r="AE4" s="13">
        <f>SUM(AE5:AE404)</f>
        <v>0</v>
      </c>
      <c r="AF4" s="13">
        <f>SUM(AF5:AF404)</f>
        <v>0</v>
      </c>
      <c r="AG4" s="40">
        <f>SUM(AG5:AG404)</f>
        <v>0</v>
      </c>
      <c r="AH4" s="37">
        <f>SUM(AH5:AH404)</f>
        <v>0</v>
      </c>
      <c r="AI4" s="13">
        <f>SUM(AI5:AI404)</f>
        <v>0</v>
      </c>
      <c r="AJ4" s="13">
        <f>SUM(AJ5:AJ404)</f>
        <v>0</v>
      </c>
      <c r="AK4" s="13">
        <f>SUM(AK5:AK404)</f>
        <v>0</v>
      </c>
      <c r="AL4" s="13">
        <f>SUM(AL5:AL404)</f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68" si="3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36" ca="1" si="4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3"/>
        <v>未着手</v>
      </c>
      <c r="G6" s="4"/>
      <c r="H6" s="4"/>
      <c r="I6" s="11"/>
      <c r="J6" s="11"/>
      <c r="K6" s="9" t="str">
        <f t="shared" ca="1" si="4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si="3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v>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si="3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v>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si="3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si="3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v>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si="3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3"/>
        <v>未着手</v>
      </c>
      <c r="G12" s="4"/>
      <c r="H12" s="4"/>
      <c r="I12" s="11"/>
      <c r="J12" s="11"/>
      <c r="K12" s="9" t="str">
        <f t="shared" ca="1" si="4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3"/>
        <v>未着手</v>
      </c>
      <c r="G13" s="4"/>
      <c r="H13" s="4"/>
      <c r="I13" s="11"/>
      <c r="J13" s="11"/>
      <c r="K13" s="9" t="str">
        <f t="shared" ca="1" si="4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3"/>
        <v>未着手</v>
      </c>
      <c r="G14" s="4"/>
      <c r="H14" s="4"/>
      <c r="I14" s="11"/>
      <c r="J14" s="11"/>
      <c r="K14" s="9" t="str">
        <f t="shared" ca="1" si="4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3"/>
        <v>未着手</v>
      </c>
      <c r="G15" s="4"/>
      <c r="H15" s="4"/>
      <c r="I15" s="11"/>
      <c r="J15" s="11"/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si="3"/>
        <v>完了</v>
      </c>
      <c r="G16" s="4">
        <v>42843</v>
      </c>
      <c r="H16" s="4">
        <v>42843</v>
      </c>
      <c r="I16" s="11">
        <v>1</v>
      </c>
      <c r="J16" s="11">
        <v>1</v>
      </c>
      <c r="K16" s="9"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si="3"/>
        <v>完了</v>
      </c>
      <c r="G17" s="4">
        <v>42843</v>
      </c>
      <c r="H17" s="4">
        <v>42843</v>
      </c>
      <c r="I17" s="11">
        <v>1</v>
      </c>
      <c r="J17" s="11">
        <v>1</v>
      </c>
      <c r="K17" s="9"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si="3"/>
        <v>完了</v>
      </c>
      <c r="G18" s="4">
        <v>42843</v>
      </c>
      <c r="H18" s="4">
        <v>42843</v>
      </c>
      <c r="I18" s="11">
        <v>2</v>
      </c>
      <c r="J18" s="11">
        <v>2</v>
      </c>
      <c r="K18" s="9"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3"/>
        <v>未着手</v>
      </c>
      <c r="G19" s="4">
        <v>42844</v>
      </c>
      <c r="H19" s="4"/>
      <c r="I19" s="11">
        <v>2</v>
      </c>
      <c r="J19" s="11"/>
      <c r="K19" s="9" t="str">
        <f t="shared" ca="1" si="4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3"/>
        <v>未着手</v>
      </c>
      <c r="G20" s="4">
        <v>42844</v>
      </c>
      <c r="H20" s="4"/>
      <c r="I20" s="11">
        <v>2</v>
      </c>
      <c r="J20" s="11"/>
      <c r="K20" s="9" t="str">
        <f t="shared" ca="1" si="4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3"/>
        <v>未着手</v>
      </c>
      <c r="G21" s="4">
        <v>42844</v>
      </c>
      <c r="H21" s="4"/>
      <c r="I21" s="11">
        <v>1</v>
      </c>
      <c r="J21" s="11"/>
      <c r="K21" s="9" t="str">
        <f t="shared" ca="1" si="4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3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4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3"/>
        <v>未着手</v>
      </c>
      <c r="G23" s="4"/>
      <c r="H23" s="4"/>
      <c r="I23" s="11"/>
      <c r="J23" s="11"/>
      <c r="K23" s="9" t="str">
        <f t="shared" ca="1" si="4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3"/>
        <v>未着手</v>
      </c>
      <c r="G24" s="4"/>
      <c r="H24" s="4"/>
      <c r="I24" s="11"/>
      <c r="J24" s="11"/>
      <c r="K24" s="9" t="str">
        <f t="shared" ca="1" si="4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3"/>
        <v>未着手</v>
      </c>
      <c r="G25" s="4"/>
      <c r="H25" s="4"/>
      <c r="I25" s="11"/>
      <c r="J25" s="11"/>
      <c r="K25" s="9" t="str">
        <f t="shared" ca="1" si="4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19" t="s">
        <v>130</v>
      </c>
      <c r="C26" s="28"/>
      <c r="D26" s="24"/>
      <c r="E26" s="25" t="s">
        <v>104</v>
      </c>
      <c r="F26" s="9" t="str">
        <f t="shared" si="3"/>
        <v>未着手</v>
      </c>
      <c r="G26" s="4"/>
      <c r="H26" s="4"/>
      <c r="I26" s="11"/>
      <c r="J26" s="11"/>
      <c r="K26" s="9" t="str">
        <f t="shared" ca="1" si="4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3"/>
        <v>未着手</v>
      </c>
      <c r="G27" s="4"/>
      <c r="H27" s="4"/>
      <c r="I27" s="11"/>
      <c r="J27" s="11"/>
      <c r="K27" s="9" t="str">
        <f t="shared" ca="1" si="4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3"/>
        <v>未着手</v>
      </c>
      <c r="G28" s="4"/>
      <c r="H28" s="4"/>
      <c r="I28" s="11"/>
      <c r="J28" s="11"/>
      <c r="K28" s="9" t="str">
        <f t="shared" ca="1" si="4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3"/>
        <v>未着手</v>
      </c>
      <c r="G29" s="4">
        <v>42845</v>
      </c>
      <c r="H29" s="4"/>
      <c r="I29" s="11"/>
      <c r="J29" s="11"/>
      <c r="K29" s="9" t="str">
        <f t="shared" ca="1" si="4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141</v>
      </c>
      <c r="C30" s="28"/>
      <c r="D30" s="24"/>
      <c r="E30" s="25" t="s">
        <v>104</v>
      </c>
      <c r="F30" s="9" t="str">
        <f t="shared" si="3"/>
        <v>未着手</v>
      </c>
      <c r="G30" s="4"/>
      <c r="H30" s="4"/>
      <c r="I30" s="11"/>
      <c r="J30" s="11"/>
      <c r="K30" s="9" t="str">
        <f t="shared" ca="1" si="4"/>
        <v/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145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ca="1" si="4"/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121</v>
      </c>
      <c r="C32" s="28"/>
      <c r="D32" s="24"/>
      <c r="E32" s="25"/>
      <c r="F32" s="9" t="str">
        <f t="shared" si="3"/>
        <v>未着手</v>
      </c>
      <c r="G32" s="4"/>
      <c r="H32" s="4"/>
      <c r="I32" s="11"/>
      <c r="J32" s="11"/>
      <c r="K32" s="9" t="str">
        <f t="shared" ca="1" si="4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122</v>
      </c>
      <c r="C33" s="28"/>
      <c r="D33" s="24"/>
      <c r="E33" s="25"/>
      <c r="F33" s="9" t="str">
        <f t="shared" si="3"/>
        <v>未着手</v>
      </c>
      <c r="G33" s="4"/>
      <c r="H33" s="4"/>
      <c r="I33" s="11"/>
      <c r="J33" s="11"/>
      <c r="K33" s="9" t="str">
        <f t="shared" ca="1" si="4"/>
        <v/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138</v>
      </c>
      <c r="C34" s="28"/>
      <c r="D34" s="24"/>
      <c r="E34" s="25"/>
      <c r="F34" s="9" t="str">
        <f t="shared" si="3"/>
        <v>未着手</v>
      </c>
      <c r="G34" s="4"/>
      <c r="H34" s="4"/>
      <c r="I34" s="11"/>
      <c r="J34" s="11"/>
      <c r="K34" s="9" t="str">
        <f t="shared" ca="1" si="4"/>
        <v/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137</v>
      </c>
      <c r="C35" s="28"/>
      <c r="D35" s="24"/>
      <c r="E35" s="25"/>
      <c r="F35" s="9" t="str">
        <f t="shared" si="3"/>
        <v>未着手</v>
      </c>
      <c r="G35" s="4"/>
      <c r="H35" s="4"/>
      <c r="I35" s="11"/>
      <c r="J35" s="11"/>
      <c r="K35" s="9" t="str">
        <f t="shared" ca="1" si="4"/>
        <v/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139</v>
      </c>
      <c r="C36" s="28"/>
      <c r="D36" s="24"/>
      <c r="E36" s="25"/>
      <c r="F36" s="9" t="str">
        <f t="shared" si="3"/>
        <v>未着手</v>
      </c>
      <c r="G36" s="4"/>
      <c r="H36" s="4"/>
      <c r="I36" s="11"/>
      <c r="J36" s="11"/>
      <c r="K36" s="9" t="str">
        <f t="shared" ca="1" si="4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143</v>
      </c>
      <c r="C37" s="28"/>
      <c r="D37" s="24"/>
      <c r="E37" s="25"/>
      <c r="F37" s="9" t="str">
        <f t="shared" si="3"/>
        <v>未着手</v>
      </c>
      <c r="G37" s="4"/>
      <c r="H37" s="4"/>
      <c r="I37" s="11"/>
      <c r="J37" s="11"/>
      <c r="K37" s="9" t="str">
        <f t="shared" ref="K37:K68" ca="1" si="5">IF(ISBLANK(L37)=FALSE,OFFSET(K37,0,COUNTA(L37:AL37)),"")</f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144</v>
      </c>
      <c r="C38" s="28"/>
      <c r="D38" s="24"/>
      <c r="E38" s="25"/>
      <c r="F38" s="9" t="str">
        <f t="shared" si="3"/>
        <v>未着手</v>
      </c>
      <c r="G38" s="4"/>
      <c r="H38" s="4"/>
      <c r="I38" s="11"/>
      <c r="J38" s="11"/>
      <c r="K38" s="9" t="str">
        <f t="shared" ca="1" si="5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149</v>
      </c>
      <c r="C39" s="28"/>
      <c r="D39" s="24"/>
      <c r="E39" s="25"/>
      <c r="F39" s="9" t="str">
        <f t="shared" si="3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148</v>
      </c>
      <c r="C40" s="28"/>
      <c r="D40" s="24"/>
      <c r="E40" s="25"/>
      <c r="F40" s="9" t="str">
        <f t="shared" si="3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147</v>
      </c>
      <c r="C41" s="28"/>
      <c r="D41" s="24"/>
      <c r="E41" s="25"/>
      <c r="F41" s="9" t="str">
        <f t="shared" si="3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135</v>
      </c>
      <c r="C42" s="28"/>
      <c r="D42" s="24"/>
      <c r="E42" s="25" t="s">
        <v>106</v>
      </c>
      <c r="F42" s="9" t="str">
        <f t="shared" si="3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>
        <v>39</v>
      </c>
      <c r="B43" s="19" t="s">
        <v>136</v>
      </c>
      <c r="C43" s="28"/>
      <c r="D43" s="24"/>
      <c r="E43" s="25"/>
      <c r="F43" s="9" t="str">
        <f t="shared" si="3"/>
        <v>未着手</v>
      </c>
      <c r="G43" s="4"/>
      <c r="H43" s="4"/>
      <c r="I43" s="11"/>
      <c r="J43" s="11"/>
      <c r="K43" s="9" t="str">
        <f t="shared" ca="1" si="5"/>
        <v/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4"/>
    </row>
    <row r="44" spans="1:38" x14ac:dyDescent="0.15">
      <c r="A44" s="27">
        <v>40</v>
      </c>
      <c r="B44" s="19" t="s">
        <v>146</v>
      </c>
      <c r="C44" s="28"/>
      <c r="D44" s="24"/>
      <c r="E44" s="25"/>
      <c r="F44" s="9" t="str">
        <f t="shared" si="3"/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4"/>
    </row>
    <row r="45" spans="1:38" x14ac:dyDescent="0.15">
      <c r="A45" s="27">
        <v>41</v>
      </c>
      <c r="B45" s="19" t="s">
        <v>150</v>
      </c>
      <c r="C45" s="28"/>
      <c r="D45" s="24"/>
      <c r="E45" s="25"/>
      <c r="F45" s="9" t="str">
        <f t="shared" si="3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42</v>
      </c>
      <c r="B46" s="19"/>
      <c r="C46" s="28"/>
      <c r="D46" s="24"/>
      <c r="E46" s="25"/>
      <c r="F46" s="9" t="str">
        <f t="shared" si="3"/>
        <v/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43</v>
      </c>
      <c r="B47" s="19"/>
      <c r="C47" s="28"/>
      <c r="D47" s="24"/>
      <c r="E47" s="25"/>
      <c r="F47" s="9" t="str">
        <f t="shared" si="3"/>
        <v/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44</v>
      </c>
      <c r="B48" s="19"/>
      <c r="C48" s="28"/>
      <c r="D48" s="24"/>
      <c r="E48" s="25"/>
      <c r="F48" s="9" t="str">
        <f t="shared" si="3"/>
        <v/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4"/>
    </row>
    <row r="49" spans="1:38" x14ac:dyDescent="0.15">
      <c r="A49" s="27">
        <v>45</v>
      </c>
      <c r="B49" s="19"/>
      <c r="C49" s="28"/>
      <c r="D49" s="24"/>
      <c r="E49" s="25"/>
      <c r="F49" s="9" t="str">
        <f t="shared" si="3"/>
        <v/>
      </c>
      <c r="G49" s="4"/>
      <c r="H49" s="4"/>
      <c r="I49" s="11"/>
      <c r="J49" s="11"/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46</v>
      </c>
      <c r="B50" s="19"/>
      <c r="C50" s="28"/>
      <c r="D50" s="24"/>
      <c r="E50" s="25"/>
      <c r="F50" s="9" t="str">
        <f t="shared" si="3"/>
        <v/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47</v>
      </c>
      <c r="B51" s="19"/>
      <c r="C51" s="28"/>
      <c r="D51" s="24"/>
      <c r="E51" s="25"/>
      <c r="F51" s="9" t="str">
        <f t="shared" si="3"/>
        <v/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48</v>
      </c>
      <c r="B52" s="19"/>
      <c r="C52" s="28"/>
      <c r="D52" s="24"/>
      <c r="E52" s="25"/>
      <c r="F52" s="9" t="str">
        <f t="shared" si="3"/>
        <v/>
      </c>
      <c r="G52" s="4"/>
      <c r="H52" s="4"/>
      <c r="I52" s="11"/>
      <c r="J52" s="11"/>
      <c r="K52" s="9" t="str">
        <f t="shared" ca="1" si="5"/>
        <v/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49</v>
      </c>
      <c r="B53" s="19"/>
      <c r="C53" s="28"/>
      <c r="D53" s="24"/>
      <c r="E53" s="25"/>
      <c r="F53" s="9" t="str">
        <f t="shared" si="3"/>
        <v/>
      </c>
      <c r="G53" s="4"/>
      <c r="H53" s="4"/>
      <c r="I53" s="11"/>
      <c r="J53" s="11"/>
      <c r="K53" s="9" t="str">
        <f t="shared" ca="1" si="5"/>
        <v/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4"/>
    </row>
    <row r="54" spans="1:38" x14ac:dyDescent="0.15">
      <c r="A54" s="27">
        <v>50</v>
      </c>
      <c r="B54" s="19"/>
      <c r="C54" s="28"/>
      <c r="D54" s="24"/>
      <c r="E54" s="25"/>
      <c r="F54" s="9" t="str">
        <f t="shared" si="3"/>
        <v/>
      </c>
      <c r="G54" s="4"/>
      <c r="H54" s="4"/>
      <c r="I54" s="11"/>
      <c r="J54" s="11"/>
      <c r="K54" s="9" t="str">
        <f t="shared" ca="1" si="5"/>
        <v/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51</v>
      </c>
      <c r="B55" s="19"/>
      <c r="C55" s="28"/>
      <c r="D55" s="24"/>
      <c r="E55" s="25"/>
      <c r="F55" s="9" t="str">
        <f t="shared" si="3"/>
        <v/>
      </c>
      <c r="G55" s="4"/>
      <c r="H55" s="4"/>
      <c r="I55" s="11"/>
      <c r="J55" s="11"/>
      <c r="K55" s="9" t="str">
        <f t="shared" ca="1" si="5"/>
        <v/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52</v>
      </c>
      <c r="B56" s="19"/>
      <c r="C56" s="28"/>
      <c r="D56" s="24"/>
      <c r="E56" s="25"/>
      <c r="F56" s="9" t="str">
        <f t="shared" si="3"/>
        <v/>
      </c>
      <c r="G56" s="4"/>
      <c r="H56" s="4"/>
      <c r="I56" s="11"/>
      <c r="J56" s="11"/>
      <c r="K56" s="9" t="str">
        <f t="shared" ca="1" si="5"/>
        <v/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1"/>
    </row>
    <row r="57" spans="1:38" x14ac:dyDescent="0.15">
      <c r="A57" s="27">
        <v>53</v>
      </c>
      <c r="B57" s="19"/>
      <c r="C57" s="28"/>
      <c r="D57" s="24"/>
      <c r="E57" s="25"/>
      <c r="F57" s="9" t="str">
        <f t="shared" si="3"/>
        <v/>
      </c>
      <c r="G57" s="4"/>
      <c r="H57" s="4"/>
      <c r="I57" s="11"/>
      <c r="J57" s="11"/>
      <c r="K57" s="9" t="str">
        <f t="shared" ca="1" si="5"/>
        <v/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54</v>
      </c>
      <c r="B58" s="19"/>
      <c r="C58" s="28"/>
      <c r="D58" s="24"/>
      <c r="E58" s="25"/>
      <c r="F58" s="9" t="str">
        <f t="shared" si="3"/>
        <v/>
      </c>
      <c r="G58" s="4"/>
      <c r="H58" s="4"/>
      <c r="I58" s="11"/>
      <c r="J58" s="11"/>
      <c r="K58" s="9" t="str">
        <f t="shared" ca="1" si="5"/>
        <v/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55</v>
      </c>
      <c r="B59" s="19"/>
      <c r="C59" s="28"/>
      <c r="D59" s="24"/>
      <c r="E59" s="25"/>
      <c r="F59" s="9" t="str">
        <f t="shared" si="3"/>
        <v/>
      </c>
      <c r="G59" s="4"/>
      <c r="H59" s="4"/>
      <c r="I59" s="11"/>
      <c r="J59" s="11"/>
      <c r="K59" s="9" t="str">
        <f t="shared" ca="1" si="5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1"/>
    </row>
    <row r="60" spans="1:38" x14ac:dyDescent="0.15">
      <c r="A60" s="27">
        <v>56</v>
      </c>
      <c r="B60" s="19"/>
      <c r="C60" s="28"/>
      <c r="D60" s="24"/>
      <c r="E60" s="25"/>
      <c r="F60" s="9" t="str">
        <f t="shared" si="3"/>
        <v/>
      </c>
      <c r="G60" s="4"/>
      <c r="H60" s="4"/>
      <c r="I60" s="11"/>
      <c r="J60" s="11"/>
      <c r="K60" s="9" t="str">
        <f t="shared" ca="1" si="5"/>
        <v/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1"/>
    </row>
    <row r="61" spans="1:38" x14ac:dyDescent="0.15">
      <c r="A61" s="27">
        <v>57</v>
      </c>
      <c r="B61" s="19"/>
      <c r="C61" s="28"/>
      <c r="D61" s="24"/>
      <c r="E61" s="25"/>
      <c r="F61" s="9" t="str">
        <f t="shared" si="3"/>
        <v/>
      </c>
      <c r="G61" s="4"/>
      <c r="H61" s="4"/>
      <c r="I61" s="11"/>
      <c r="J61" s="11"/>
      <c r="K61" s="9" t="str">
        <f t="shared" ca="1" si="5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1"/>
    </row>
    <row r="62" spans="1:38" x14ac:dyDescent="0.15">
      <c r="A62" s="27">
        <v>58</v>
      </c>
      <c r="B62" s="19"/>
      <c r="C62" s="28"/>
      <c r="D62" s="24"/>
      <c r="E62" s="25"/>
      <c r="F62" s="9" t="str">
        <f t="shared" si="3"/>
        <v/>
      </c>
      <c r="G62" s="4"/>
      <c r="H62" s="4"/>
      <c r="I62" s="11"/>
      <c r="J62" s="11"/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15">
      <c r="A63" s="27">
        <v>59</v>
      </c>
      <c r="B63" s="19"/>
      <c r="C63" s="28"/>
      <c r="D63" s="24"/>
      <c r="E63" s="25"/>
      <c r="F63" s="9" t="str">
        <f t="shared" si="3"/>
        <v/>
      </c>
      <c r="G63" s="4"/>
      <c r="H63" s="4"/>
      <c r="I63" s="11"/>
      <c r="J63" s="11"/>
      <c r="K63" s="9" t="str">
        <f t="shared" ca="1" si="5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4"/>
    </row>
    <row r="64" spans="1:38" x14ac:dyDescent="0.15">
      <c r="A64" s="27">
        <v>60</v>
      </c>
      <c r="B64" s="20"/>
      <c r="C64" s="28"/>
      <c r="D64" s="24"/>
      <c r="E64" s="25"/>
      <c r="F64" s="9" t="str">
        <f t="shared" si="3"/>
        <v/>
      </c>
      <c r="G64" s="4"/>
      <c r="H64" s="4"/>
      <c r="I64" s="11"/>
      <c r="J64" s="11"/>
      <c r="K64" s="9" t="str">
        <f t="shared" ca="1" si="5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4"/>
    </row>
    <row r="65" spans="1:38" x14ac:dyDescent="0.15">
      <c r="A65" s="27">
        <v>61</v>
      </c>
      <c r="B65" s="21"/>
      <c r="C65" s="28"/>
      <c r="D65" s="24"/>
      <c r="E65" s="25"/>
      <c r="F65" s="9" t="str">
        <f t="shared" si="3"/>
        <v/>
      </c>
      <c r="G65" s="4"/>
      <c r="H65" s="4"/>
      <c r="I65" s="11"/>
      <c r="J65" s="11"/>
      <c r="K65" s="9" t="str">
        <f t="shared" ca="1" si="5"/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62</v>
      </c>
      <c r="B66" s="20"/>
      <c r="C66" s="28"/>
      <c r="D66" s="24"/>
      <c r="E66" s="25"/>
      <c r="F66" s="9" t="str">
        <f t="shared" si="3"/>
        <v/>
      </c>
      <c r="G66" s="4"/>
      <c r="H66" s="4"/>
      <c r="I66" s="11"/>
      <c r="J66" s="11"/>
      <c r="K66" s="9" t="str">
        <f t="shared" ca="1" si="5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63</v>
      </c>
      <c r="B67" s="19"/>
      <c r="C67" s="28"/>
      <c r="D67" s="24"/>
      <c r="E67" s="25"/>
      <c r="F67" s="9" t="str">
        <f t="shared" si="3"/>
        <v/>
      </c>
      <c r="G67" s="4"/>
      <c r="H67" s="4"/>
      <c r="I67" s="11"/>
      <c r="J67" s="11"/>
      <c r="K67" s="9" t="str">
        <f t="shared" ca="1" si="5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64</v>
      </c>
      <c r="B68" s="19"/>
      <c r="C68" s="28"/>
      <c r="D68" s="24"/>
      <c r="E68" s="25"/>
      <c r="F68" s="9" t="str">
        <f t="shared" si="3"/>
        <v/>
      </c>
      <c r="G68" s="4"/>
      <c r="H68" s="4"/>
      <c r="I68" s="11"/>
      <c r="J68" s="11"/>
      <c r="K68" s="9" t="str">
        <f t="shared" ca="1" si="5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15">
      <c r="A69" s="27">
        <v>65</v>
      </c>
      <c r="B69" s="19"/>
      <c r="C69" s="28"/>
      <c r="D69" s="24"/>
      <c r="E69" s="25"/>
      <c r="F69" s="9" t="str">
        <f t="shared" ref="F69:F74" si="6">IF(ISBLANK($B69),"",IF(ISBLANK($H69),"未着手",IF($K69=0,"完了","作業中")))</f>
        <v/>
      </c>
      <c r="G69" s="4"/>
      <c r="H69" s="4"/>
      <c r="I69" s="11"/>
      <c r="J69" s="11"/>
      <c r="K69" s="9" t="str">
        <f t="shared" ref="K69:K100" ca="1" si="7">IF(ISBLANK(L69)=FALSE,OFFSET(K69,0,COUNTA(L69:AL69)),"")</f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1"/>
    </row>
    <row r="70" spans="1:38" x14ac:dyDescent="0.15">
      <c r="A70" s="27">
        <v>66</v>
      </c>
      <c r="B70" s="19"/>
      <c r="C70" s="28"/>
      <c r="D70" s="24"/>
      <c r="E70" s="25"/>
      <c r="F70" s="9" t="str">
        <f t="shared" si="6"/>
        <v/>
      </c>
      <c r="G70" s="4"/>
      <c r="H70" s="4"/>
      <c r="I70" s="11"/>
      <c r="J70" s="11"/>
      <c r="K70" s="9" t="str">
        <f t="shared" ca="1" si="7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1"/>
    </row>
    <row r="71" spans="1:38" x14ac:dyDescent="0.15">
      <c r="A71" s="27">
        <v>67</v>
      </c>
      <c r="B71" s="19"/>
      <c r="C71" s="28"/>
      <c r="D71" s="24"/>
      <c r="E71" s="25"/>
      <c r="F71" s="9" t="str">
        <f t="shared" si="6"/>
        <v/>
      </c>
      <c r="G71" s="4"/>
      <c r="H71" s="4"/>
      <c r="I71" s="11"/>
      <c r="J71" s="11"/>
      <c r="K71" s="9" t="str">
        <f t="shared" ca="1" si="7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1"/>
    </row>
    <row r="72" spans="1:38" x14ac:dyDescent="0.15">
      <c r="A72" s="27">
        <v>68</v>
      </c>
      <c r="B72" s="19"/>
      <c r="C72" s="28"/>
      <c r="D72" s="24"/>
      <c r="E72" s="25"/>
      <c r="F72" s="9" t="str">
        <f t="shared" si="6"/>
        <v/>
      </c>
      <c r="G72" s="4"/>
      <c r="H72" s="4"/>
      <c r="I72" s="11"/>
      <c r="J72" s="11"/>
      <c r="K72" s="9" t="str">
        <f t="shared" ca="1" si="7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69</v>
      </c>
      <c r="B73" s="19"/>
      <c r="C73" s="28"/>
      <c r="D73" s="24"/>
      <c r="E73" s="25"/>
      <c r="F73" s="9" t="str">
        <f t="shared" si="6"/>
        <v/>
      </c>
      <c r="G73" s="4"/>
      <c r="H73" s="4"/>
      <c r="I73" s="11"/>
      <c r="J73" s="11"/>
      <c r="K73" s="9" t="str">
        <f t="shared" ca="1" si="7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70</v>
      </c>
      <c r="B74" s="19"/>
      <c r="C74" s="28"/>
      <c r="D74" s="24"/>
      <c r="E74" s="25"/>
      <c r="F74" s="9" t="str">
        <f t="shared" si="6"/>
        <v/>
      </c>
      <c r="G74" s="4"/>
      <c r="H74" s="4"/>
      <c r="I74" s="11"/>
      <c r="J74" s="11"/>
      <c r="K74" s="9" t="str">
        <f t="shared" ca="1" si="7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71</v>
      </c>
      <c r="B75" s="19"/>
      <c r="C75" s="28"/>
      <c r="D75" s="24"/>
      <c r="E75" s="25"/>
      <c r="F75" s="9" t="str">
        <f>IF(ISBLANK($B75),"",IF(ISBLANK($H74),"未着手",IF($K74=0,"完了","作業中")))</f>
        <v/>
      </c>
      <c r="G75" s="4"/>
      <c r="H75" s="4"/>
      <c r="I75" s="11"/>
      <c r="J75" s="11"/>
      <c r="K75" s="9" t="str">
        <f t="shared" ca="1" si="7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72</v>
      </c>
      <c r="B76" s="19"/>
      <c r="C76" s="28"/>
      <c r="D76" s="24"/>
      <c r="E76" s="25"/>
      <c r="F76" s="9" t="str">
        <f>IF(ISBLANK($B76),"",IF(ISBLANK($H75),"未着手",IF($K75=0,"完了","作業中")))</f>
        <v/>
      </c>
      <c r="G76" s="4"/>
      <c r="H76" s="4"/>
      <c r="I76" s="11"/>
      <c r="J76" s="11"/>
      <c r="K76" s="9" t="str">
        <f t="shared" ca="1" si="7"/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73</v>
      </c>
      <c r="B77" s="19"/>
      <c r="C77" s="28"/>
      <c r="D77" s="24"/>
      <c r="E77" s="25"/>
      <c r="F77" s="9" t="str">
        <f>IF(ISBLANK($B77),"",IF(ISBLANK($H76),"未着手",IF($K76=0,"完了","作業中")))</f>
        <v/>
      </c>
      <c r="G77" s="4"/>
      <c r="H77" s="4"/>
      <c r="I77" s="11"/>
      <c r="J77" s="11"/>
      <c r="K77" s="9" t="str">
        <f t="shared" ca="1" si="7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74</v>
      </c>
      <c r="B78" s="19"/>
      <c r="C78" s="28"/>
      <c r="D78" s="24"/>
      <c r="E78" s="25"/>
      <c r="F78" s="9" t="str">
        <f>IF(ISBLANK($B78),"",IF(ISBLANK($H77),"未着手",IF($K77=0,"完了","作業中")))</f>
        <v/>
      </c>
      <c r="G78" s="4"/>
      <c r="H78" s="4"/>
      <c r="I78" s="11"/>
      <c r="J78" s="11"/>
      <c r="K78" s="9" t="str">
        <f t="shared" ca="1" si="7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75</v>
      </c>
      <c r="B79" s="19"/>
      <c r="C79" s="28"/>
      <c r="D79" s="24"/>
      <c r="E79" s="25"/>
      <c r="F79" s="9" t="str">
        <f>IF(ISBLANK($B79),"",IF(ISBLANK($H78),"未着手",IF($K78=0,"完了","作業中")))</f>
        <v/>
      </c>
      <c r="G79" s="23"/>
      <c r="H79" s="23"/>
      <c r="I79" s="11"/>
      <c r="J79" s="11"/>
      <c r="K79" s="22" t="str">
        <f t="shared" ca="1" si="7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76</v>
      </c>
      <c r="B80" s="19"/>
      <c r="C80" s="28"/>
      <c r="D80" s="24"/>
      <c r="E80" s="25"/>
      <c r="F80" s="22" t="str">
        <f>IF(ISBLANK($B80),"",IF(ISBLANK($H79),"未着手",IF($K79=0,"完了","作業中")))</f>
        <v/>
      </c>
      <c r="G80" s="4"/>
      <c r="H80" s="4"/>
      <c r="I80" s="11"/>
      <c r="J80" s="11"/>
      <c r="K80" s="9" t="str">
        <f t="shared" ca="1" si="7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77</v>
      </c>
      <c r="B81" s="19"/>
      <c r="C81" s="28"/>
      <c r="D81" s="24"/>
      <c r="E81" s="25"/>
      <c r="F81" s="9" t="str">
        <f>IF(ISBLANK($B81),"",IF(ISBLANK($H80),"未着手",IF($K80=0,"完了","作業中")))</f>
        <v/>
      </c>
      <c r="G81" s="4"/>
      <c r="H81" s="4"/>
      <c r="I81" s="11"/>
      <c r="J81" s="11"/>
      <c r="K81" s="9" t="str">
        <f t="shared" ca="1" si="7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78</v>
      </c>
      <c r="B82" s="19"/>
      <c r="C82" s="28"/>
      <c r="D82" s="24"/>
      <c r="E82" s="25"/>
      <c r="F82" s="9" t="str">
        <f>IF(ISBLANK($B82),"",IF(ISBLANK($H81),"未着手",IF($K81=0,"完了","作業中")))</f>
        <v/>
      </c>
      <c r="G82" s="4"/>
      <c r="H82" s="4"/>
      <c r="I82" s="11"/>
      <c r="J82" s="11"/>
      <c r="K82" s="9" t="str">
        <f t="shared" ca="1" si="7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79</v>
      </c>
      <c r="B83" s="19"/>
      <c r="C83" s="28"/>
      <c r="D83" s="24"/>
      <c r="E83" s="25"/>
      <c r="F83" s="9" t="str">
        <f>IF(ISBLANK($B83),"",IF(ISBLANK($H82),"未着手",IF($K82=0,"完了","作業中")))</f>
        <v/>
      </c>
      <c r="G83" s="4"/>
      <c r="H83" s="4"/>
      <c r="I83" s="11"/>
      <c r="J83" s="11"/>
      <c r="K83" s="9" t="str">
        <f t="shared" ca="1" si="7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80</v>
      </c>
      <c r="B84" s="19"/>
      <c r="C84" s="28"/>
      <c r="D84" s="24"/>
      <c r="E84" s="25"/>
      <c r="F84" s="9" t="str">
        <f>IF(ISBLANK($B84),"",IF(ISBLANK($H83),"未着手",IF($K83=0,"完了","作業中")))</f>
        <v/>
      </c>
      <c r="G84" s="4"/>
      <c r="H84" s="4"/>
      <c r="I84" s="11"/>
      <c r="J84" s="11"/>
      <c r="K84" s="9" t="str">
        <f t="shared" ca="1" si="7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81</v>
      </c>
      <c r="B85" s="19"/>
      <c r="C85" s="28"/>
      <c r="D85" s="24"/>
      <c r="E85" s="25"/>
      <c r="F85" s="9" t="str">
        <f>IF(ISBLANK($B85),"",IF(ISBLANK($H84),"未着手",IF($K84=0,"完了","作業中")))</f>
        <v/>
      </c>
      <c r="G85" s="4"/>
      <c r="H85" s="4"/>
      <c r="I85" s="11"/>
      <c r="J85" s="11"/>
      <c r="K85" s="9" t="str">
        <f t="shared" ca="1" si="7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82</v>
      </c>
      <c r="B86" s="19"/>
      <c r="C86" s="28"/>
      <c r="D86" s="24"/>
      <c r="E86" s="25"/>
      <c r="F86" s="9" t="str">
        <f>IF(ISBLANK($B86),"",IF(ISBLANK($H85),"未着手",IF($K85=0,"完了","作業中")))</f>
        <v/>
      </c>
      <c r="G86" s="4"/>
      <c r="H86" s="4"/>
      <c r="I86" s="11"/>
      <c r="J86" s="11"/>
      <c r="K86" s="9" t="str">
        <f t="shared" ca="1" si="7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83</v>
      </c>
      <c r="B87" s="19"/>
      <c r="C87" s="28"/>
      <c r="D87" s="24"/>
      <c r="E87" s="25"/>
      <c r="F87" s="9" t="str">
        <f>IF(ISBLANK($B87),"",IF(ISBLANK($H86),"未着手",IF($K86=0,"完了","作業中")))</f>
        <v/>
      </c>
      <c r="G87" s="4"/>
      <c r="H87" s="4"/>
      <c r="I87" s="11"/>
      <c r="J87" s="11"/>
      <c r="K87" s="9" t="str">
        <f t="shared" ca="1" si="7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84</v>
      </c>
      <c r="B88" s="19"/>
      <c r="C88" s="28"/>
      <c r="D88" s="24"/>
      <c r="E88" s="25"/>
      <c r="F88" s="9" t="str">
        <f>IF(ISBLANK($B88),"",IF(ISBLANK($H87),"未着手",IF($K87=0,"完了","作業中")))</f>
        <v/>
      </c>
      <c r="G88" s="4"/>
      <c r="H88" s="4"/>
      <c r="I88" s="11"/>
      <c r="J88" s="11"/>
      <c r="K88" s="9" t="str">
        <f t="shared" ca="1" si="7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85</v>
      </c>
      <c r="B89" s="19"/>
      <c r="C89" s="28"/>
      <c r="D89" s="24"/>
      <c r="E89" s="25"/>
      <c r="F89" s="9" t="str">
        <f>IF(ISBLANK($B89),"",IF(ISBLANK($H88),"未着手",IF($K88=0,"完了","作業中")))</f>
        <v/>
      </c>
      <c r="G89" s="4"/>
      <c r="H89" s="4"/>
      <c r="I89" s="11"/>
      <c r="J89" s="11"/>
      <c r="K89" s="9" t="str">
        <f t="shared" ca="1" si="7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86</v>
      </c>
      <c r="B90" s="19"/>
      <c r="C90" s="28"/>
      <c r="D90" s="24"/>
      <c r="E90" s="25"/>
      <c r="F90" s="9" t="str">
        <f>IF(ISBLANK($B90),"",IF(ISBLANK($H89),"未着手",IF($K89=0,"完了","作業中")))</f>
        <v/>
      </c>
      <c r="G90" s="4"/>
      <c r="H90" s="4"/>
      <c r="I90" s="11"/>
      <c r="J90" s="11"/>
      <c r="K90" s="9" t="str">
        <f t="shared" ca="1" si="7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87</v>
      </c>
      <c r="B91" s="26"/>
      <c r="C91" s="28"/>
      <c r="D91" s="24"/>
      <c r="E91" s="25"/>
      <c r="F91" s="9" t="str">
        <f>IF(ISBLANK($B91),"",IF(ISBLANK($H90),"未着手",IF($K90=0,"完了","作業中")))</f>
        <v/>
      </c>
      <c r="G91" s="4"/>
      <c r="H91" s="4"/>
      <c r="I91" s="11"/>
      <c r="J91" s="11"/>
      <c r="K91" s="9" t="str">
        <f t="shared" ca="1" si="7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88</v>
      </c>
      <c r="B92" s="26"/>
      <c r="C92" s="28"/>
      <c r="D92" s="24"/>
      <c r="E92" s="25"/>
      <c r="F92" s="9" t="str">
        <f>IF(ISBLANK($B92),"",IF(ISBLANK($H91),"未着手",IF($K91=0,"完了","作業中")))</f>
        <v/>
      </c>
      <c r="G92" s="4"/>
      <c r="H92" s="4"/>
      <c r="I92" s="11"/>
      <c r="J92" s="11"/>
      <c r="K92" s="9" t="str">
        <f t="shared" ca="1" si="7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89</v>
      </c>
      <c r="B93" s="26"/>
      <c r="C93" s="28"/>
      <c r="D93" s="24"/>
      <c r="E93" s="25"/>
      <c r="F93" s="9" t="str">
        <f>IF(ISBLANK($B93),"",IF(ISBLANK($H92),"未着手",IF($K92=0,"完了","作業中")))</f>
        <v/>
      </c>
      <c r="G93" s="4"/>
      <c r="H93" s="4"/>
      <c r="I93" s="11"/>
      <c r="J93" s="11"/>
      <c r="K93" s="9" t="str">
        <f t="shared" ca="1" si="7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90</v>
      </c>
      <c r="B94" s="26"/>
      <c r="C94" s="28"/>
      <c r="D94" s="24"/>
      <c r="E94" s="25"/>
      <c r="F94" s="9" t="str">
        <f>IF(ISBLANK($B94),"",IF(ISBLANK($H93),"未着手",IF($K93=0,"完了","作業中")))</f>
        <v/>
      </c>
      <c r="G94" s="4"/>
      <c r="H94" s="4"/>
      <c r="I94" s="11"/>
      <c r="J94" s="11"/>
      <c r="K94" s="9" t="str">
        <f t="shared" ca="1" si="7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91</v>
      </c>
      <c r="B95" s="26"/>
      <c r="C95" s="28"/>
      <c r="D95" s="24"/>
      <c r="E95" s="25"/>
      <c r="F95" s="9" t="str">
        <f>IF(ISBLANK($B95),"",IF(ISBLANK($H94),"未着手",IF($K94=0,"完了","作業中")))</f>
        <v/>
      </c>
      <c r="G95" s="4"/>
      <c r="H95" s="4"/>
      <c r="I95" s="11"/>
      <c r="J95" s="11"/>
      <c r="K95" s="9" t="str">
        <f t="shared" ca="1" si="7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92</v>
      </c>
      <c r="B96" s="26"/>
      <c r="C96" s="28"/>
      <c r="D96" s="24"/>
      <c r="E96" s="25"/>
      <c r="F96" s="9" t="str">
        <f>IF(ISBLANK($B96),"",IF(ISBLANK($H95),"未着手",IF($K95=0,"完了","作業中")))</f>
        <v/>
      </c>
      <c r="G96" s="4"/>
      <c r="H96" s="4"/>
      <c r="I96" s="11"/>
      <c r="J96" s="11"/>
      <c r="K96" s="9" t="str">
        <f t="shared" ca="1" si="7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93</v>
      </c>
      <c r="B97" s="26"/>
      <c r="C97" s="28"/>
      <c r="D97" s="24"/>
      <c r="E97" s="25"/>
      <c r="F97" s="9" t="str">
        <f>IF(ISBLANK($B97),"",IF(ISBLANK($H96),"未着手",IF($K96=0,"完了","作業中")))</f>
        <v/>
      </c>
      <c r="G97" s="4"/>
      <c r="H97" s="4"/>
      <c r="I97" s="11"/>
      <c r="J97" s="11"/>
      <c r="K97" s="9" t="str">
        <f t="shared" ca="1" si="7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94</v>
      </c>
      <c r="B98" s="26"/>
      <c r="C98" s="28"/>
      <c r="D98" s="24"/>
      <c r="E98" s="25"/>
      <c r="F98" s="9" t="str">
        <f>IF(ISBLANK($B98),"",IF(ISBLANK($H97),"未着手",IF($K97=0,"完了","作業中")))</f>
        <v/>
      </c>
      <c r="G98" s="4"/>
      <c r="H98" s="4"/>
      <c r="I98" s="11"/>
      <c r="J98" s="11"/>
      <c r="K98" s="9" t="str">
        <f t="shared" ca="1" si="7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95</v>
      </c>
      <c r="B99" s="26"/>
      <c r="C99" s="28"/>
      <c r="D99" s="24"/>
      <c r="E99" s="25"/>
      <c r="F99" s="9" t="str">
        <f>IF(ISBLANK($B99),"",IF(ISBLANK($H98),"未着手",IF($K98=0,"完了","作業中")))</f>
        <v/>
      </c>
      <c r="G99" s="4"/>
      <c r="H99" s="4"/>
      <c r="I99" s="11"/>
      <c r="J99" s="11"/>
      <c r="K99" s="9" t="str">
        <f t="shared" ca="1" si="7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96</v>
      </c>
      <c r="B100" s="19"/>
      <c r="C100" s="28"/>
      <c r="D100" s="24"/>
      <c r="E100" s="25"/>
      <c r="F100" s="9" t="str">
        <f>IF(ISBLANK($B100),"",IF(ISBLANK($H99),"未着手",IF($K99=0,"完了","作業中")))</f>
        <v/>
      </c>
      <c r="G100" s="4"/>
      <c r="H100" s="4"/>
      <c r="I100" s="11"/>
      <c r="J100" s="11"/>
      <c r="K100" s="9" t="str">
        <f t="shared" ca="1" si="7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97</v>
      </c>
      <c r="B101" s="19"/>
      <c r="C101" s="28"/>
      <c r="D101" s="24"/>
      <c r="E101" s="25"/>
      <c r="F101" s="9" t="str">
        <f>IF(ISBLANK($B101),"",IF(ISBLANK($H100),"未着手",IF($K100=0,"完了","作業中")))</f>
        <v/>
      </c>
      <c r="G101" s="4"/>
      <c r="H101" s="4"/>
      <c r="I101" s="11"/>
      <c r="J101" s="11"/>
      <c r="K101" s="9" t="str">
        <f t="shared" ref="K101:K104" ca="1" si="8">IF(ISBLANK(L101)=FALSE,OFFSET(K101,0,COUNTA(L101:AL101)),"")</f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98</v>
      </c>
      <c r="B102" s="19"/>
      <c r="C102" s="28"/>
      <c r="D102" s="24"/>
      <c r="E102" s="25"/>
      <c r="F102" s="9" t="str">
        <f>IF(ISBLANK($B102),"",IF(ISBLANK($H101),"未着手",IF($K101=0,"完了","作業中")))</f>
        <v/>
      </c>
      <c r="G102" s="4"/>
      <c r="H102" s="4"/>
      <c r="I102" s="11"/>
      <c r="J102" s="11"/>
      <c r="K102" s="9" t="str">
        <f t="shared" ca="1" si="8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99</v>
      </c>
      <c r="B103" s="19"/>
      <c r="C103" s="28"/>
      <c r="D103" s="24"/>
      <c r="E103" s="25"/>
      <c r="F103" s="9" t="str">
        <f>IF(ISBLANK($B103),"",IF(ISBLANK($H102),"未着手",IF($K102=0,"完了","作業中")))</f>
        <v/>
      </c>
      <c r="G103" s="4"/>
      <c r="H103" s="4"/>
      <c r="I103" s="11"/>
      <c r="J103" s="11"/>
      <c r="K103" s="9" t="str">
        <f t="shared" ca="1" si="8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ht="15" thickBot="1" x14ac:dyDescent="0.2">
      <c r="A104" s="27">
        <v>100</v>
      </c>
      <c r="B104" s="19"/>
      <c r="C104" s="28"/>
      <c r="D104" s="24"/>
      <c r="E104" s="25"/>
      <c r="F104" s="9" t="str">
        <f>IF(ISBLANK($B104),"",IF(ISBLANK($H103),"未着手",IF($K103=0,"完了","作業中")))</f>
        <v/>
      </c>
      <c r="G104" s="4"/>
      <c r="H104" s="4"/>
      <c r="I104" s="11"/>
      <c r="J104" s="11"/>
      <c r="K104" s="9" t="str">
        <f t="shared" ca="1" si="8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5"/>
      <c r="X104" s="46"/>
      <c r="Y104" s="46"/>
      <c r="Z104" s="46"/>
      <c r="AA104" s="47"/>
      <c r="AB104" s="48"/>
      <c r="AC104" s="46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ht="14.45" customHeight="1" thickTop="1" x14ac:dyDescent="0.15">
      <c r="B105" s="19"/>
      <c r="C105"/>
      <c r="D105"/>
      <c r="E105"/>
      <c r="F105" s="9" t="str">
        <f>IF(ISBLANK($B105),"",IF(ISBLANK($H104),"未着手",IF($K104=0,"完了","作業中")))</f>
        <v/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3.5" x14ac:dyDescent="0.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3.5" x14ac:dyDescent="0.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3.5" x14ac:dyDescent="0.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3.5" x14ac:dyDescent="0.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3.5" x14ac:dyDescent="0.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3.5" x14ac:dyDescent="0.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 x14ac:dyDescent="0.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F411"/>
    </row>
  </sheetData>
  <autoFilter ref="A1:AL410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G1:G4"/>
    <mergeCell ref="A1:A4"/>
    <mergeCell ref="B1:B4"/>
    <mergeCell ref="D1:D4"/>
    <mergeCell ref="E1:E4"/>
    <mergeCell ref="F1:F4"/>
    <mergeCell ref="C1:C4"/>
    <mergeCell ref="H1:H4"/>
    <mergeCell ref="I1:I4"/>
    <mergeCell ref="J1:J4"/>
    <mergeCell ref="K1:K4"/>
    <mergeCell ref="L1:AL1"/>
  </mergeCells>
  <phoneticPr fontId="3"/>
  <conditionalFormatting sqref="F412:F65537">
    <cfRule type="expression" dxfId="469" priority="2578" stopIfTrue="1">
      <formula>F412="未着手"</formula>
    </cfRule>
    <cfRule type="expression" dxfId="468" priority="2579" stopIfTrue="1">
      <formula>F412="作業中"</formula>
    </cfRule>
    <cfRule type="expression" dxfId="467" priority="2580" stopIfTrue="1">
      <formula>OR(F412="終了",F412="完了")</formula>
    </cfRule>
  </conditionalFormatting>
  <conditionalFormatting sqref="F5:K5 J18:K19 K17 AM5:AM10 AT5:JT10 D16 G32:AK32 L12:AK15 D20:D22 J6:K15 M7:AK11 B6:B10 J33:K35 G33:H35 B67:B68 B48 B53:B54 B88:B90 B85:B86 B37:B39 B60:B63 I34:I35 L34:AK35 AM11:JT28 A5:A28 A32:A35 A30 AL5:AL28 AL32:JT35 G20:AK28 D27:D28 D32:D35 D30 G30:JT30 B31 F6:F105 G6:H15 G16:AK16 G17:H19">
    <cfRule type="expression" dxfId="466" priority="2581" stopIfTrue="1">
      <formula>$F5="未着手"</formula>
    </cfRule>
    <cfRule type="expression" dxfId="465" priority="2582" stopIfTrue="1">
      <formula>$F5="作業中"</formula>
    </cfRule>
    <cfRule type="expression" dxfId="464" priority="2583" stopIfTrue="1">
      <formula>OR($F5="終了",$F5="完了")</formula>
    </cfRule>
  </conditionalFormatting>
  <conditionalFormatting sqref="D411:D65536">
    <cfRule type="expression" dxfId="463" priority="2584" stopIfTrue="1">
      <formula>G411="未着手"</formula>
    </cfRule>
    <cfRule type="expression" dxfId="462" priority="2585" stopIfTrue="1">
      <formula>G411="作業中"</formula>
    </cfRule>
    <cfRule type="expression" dxfId="461" priority="2586" stopIfTrue="1">
      <formula>OR(G411="終了",G411="完了")</formula>
    </cfRule>
  </conditionalFormatting>
  <conditionalFormatting sqref="E411:E65536">
    <cfRule type="expression" dxfId="460" priority="2587" stopIfTrue="1">
      <formula>F412="未着手"</formula>
    </cfRule>
    <cfRule type="expression" dxfId="459" priority="2588" stopIfTrue="1">
      <formula>F412="作業中"</formula>
    </cfRule>
    <cfRule type="expression" dxfId="458" priority="2589" stopIfTrue="1">
      <formula>OR(F412="終了",F412="完了")</formula>
    </cfRule>
  </conditionalFormatting>
  <conditionalFormatting sqref="G411:AL65536">
    <cfRule type="expression" dxfId="457" priority="2590" stopIfTrue="1">
      <formula>$F412="未着手"</formula>
    </cfRule>
    <cfRule type="expression" dxfId="456" priority="2591" stopIfTrue="1">
      <formula>$F412="作業中"</formula>
    </cfRule>
    <cfRule type="expression" dxfId="455" priority="2592" stopIfTrue="1">
      <formula>OR($F412="終了",$F412="完了")</formula>
    </cfRule>
  </conditionalFormatting>
  <conditionalFormatting sqref="D1:D4 C1">
    <cfRule type="containsText" dxfId="454" priority="2569" operator="containsText" text="低">
      <formula>NOT(ISERROR(SEARCH("低",C1)))</formula>
    </cfRule>
    <cfRule type="containsText" dxfId="453" priority="2570" operator="containsText" text="中">
      <formula>NOT(ISERROR(SEARCH("中",C1)))</formula>
    </cfRule>
    <cfRule type="containsText" dxfId="452" priority="2571" operator="containsText" text="高">
      <formula>NOT(ISERROR(SEARCH("高",C1)))</formula>
    </cfRule>
  </conditionalFormatting>
  <conditionalFormatting sqref="D5">
    <cfRule type="expression" dxfId="451" priority="2566" stopIfTrue="1">
      <formula>$F5="未着手"</formula>
    </cfRule>
    <cfRule type="expression" dxfId="450" priority="2567" stopIfTrue="1">
      <formula>$F5="作業中"</formula>
    </cfRule>
    <cfRule type="expression" dxfId="449" priority="2568" stopIfTrue="1">
      <formula>OR($F5="終了",$F5="完了")</formula>
    </cfRule>
  </conditionalFormatting>
  <conditionalFormatting sqref="E5 E16 E20:E22 E37:E39 E46:E47 E52:E53 E60:E62 E66:E67 E86:E104">
    <cfRule type="containsText" dxfId="448" priority="2561" stopIfTrue="1" operator="containsText" text="幸野">
      <formula>NOT(ISERROR(SEARCH("幸野",E5)))</formula>
    </cfRule>
    <cfRule type="containsText" dxfId="447" priority="2562" stopIfTrue="1" operator="containsText" text="飯島">
      <formula>NOT(ISERROR(SEARCH("飯島",E5)))</formula>
    </cfRule>
    <cfRule type="containsText" dxfId="446" priority="2563" stopIfTrue="1" operator="containsText" text="大高">
      <formula>NOT(ISERROR(SEARCH("大高",E5)))</formula>
    </cfRule>
    <cfRule type="containsText" dxfId="445" priority="2564" stopIfTrue="1" operator="containsText" text="斉藤">
      <formula>NOT(ISERROR(SEARCH("斉藤",E5)))</formula>
    </cfRule>
    <cfRule type="containsText" dxfId="444" priority="2565" stopIfTrue="1" operator="containsText" text="金城">
      <formula>NOT(ISERROR(SEARCH("金城",E5)))</formula>
    </cfRule>
  </conditionalFormatting>
  <conditionalFormatting sqref="E5 E16 E20:E22 E37:E39 E46:E47 E52:E53 E60:E62 E66:E67 E86:E104">
    <cfRule type="containsText" dxfId="443" priority="2559" operator="containsText" text="佐藤">
      <formula>NOT(ISERROR(SEARCH("佐藤",E5)))</formula>
    </cfRule>
    <cfRule type="containsText" dxfId="442" priority="2560" operator="containsText" text="阿曽">
      <formula>NOT(ISERROR(SEARCH("阿曽",E5)))</formula>
    </cfRule>
  </conditionalFormatting>
  <conditionalFormatting sqref="D5 D16 D20:D22 D37:D39 D46:D47 D52:D53 D60:D62 D66:D67 D86:D104">
    <cfRule type="containsText" dxfId="441" priority="2556" operator="containsText" text="低">
      <formula>NOT(ISERROR(SEARCH("低",D5)))</formula>
    </cfRule>
    <cfRule type="containsText" dxfId="440" priority="2557" operator="containsText" text="中">
      <formula>NOT(ISERROR(SEARCH("中",D5)))</formula>
    </cfRule>
    <cfRule type="containsText" dxfId="439" priority="2558" operator="containsText" text="高">
      <formula>NOT(ISERROR(SEARCH("高",D5)))</formula>
    </cfRule>
  </conditionalFormatting>
  <conditionalFormatting sqref="E5 E16 E20:E22 E37:E39 E46:E47 E52:E53 E60:E62 E66:E67 E86:E104">
    <cfRule type="containsText" dxfId="438" priority="2555" operator="containsText" text="未定">
      <formula>NOT(ISERROR(SEARCH("未定",E5)))</formula>
    </cfRule>
  </conditionalFormatting>
  <conditionalFormatting sqref="B15:B18 B30 B32">
    <cfRule type="expression" dxfId="2" priority="2545" stopIfTrue="1">
      <formula>$F13="未着手"</formula>
    </cfRule>
    <cfRule type="expression" dxfId="1" priority="2546" stopIfTrue="1">
      <formula>$F13="作業中"</formula>
    </cfRule>
    <cfRule type="expression" dxfId="0" priority="2547" stopIfTrue="1">
      <formula>OR($F13="終了",$F13="完了")</formula>
    </cfRule>
  </conditionalFormatting>
  <conditionalFormatting sqref="B21:B22 B11:B13 B27:B28 B34:B36">
    <cfRule type="expression" dxfId="437" priority="2536" stopIfTrue="1">
      <formula>$F10="未着手"</formula>
    </cfRule>
    <cfRule type="expression" dxfId="436" priority="2537" stopIfTrue="1">
      <formula>$F10="作業中"</formula>
    </cfRule>
    <cfRule type="expression" dxfId="435" priority="2538" stopIfTrue="1">
      <formula>OR($F10="終了",$F10="完了")</formula>
    </cfRule>
  </conditionalFormatting>
  <conditionalFormatting sqref="B61:B62">
    <cfRule type="expression" dxfId="434" priority="2533" stopIfTrue="1">
      <formula>$F61="未着手"</formula>
    </cfRule>
    <cfRule type="expression" dxfId="433" priority="2534" stopIfTrue="1">
      <formula>$F61="作業中"</formula>
    </cfRule>
    <cfRule type="expression" dxfId="432" priority="2535" stopIfTrue="1">
      <formula>OR($F61="終了",$F61="完了")</formula>
    </cfRule>
  </conditionalFormatting>
  <conditionalFormatting sqref="B67">
    <cfRule type="expression" dxfId="431" priority="2527" stopIfTrue="1">
      <formula>$F67="未着手"</formula>
    </cfRule>
    <cfRule type="expression" dxfId="430" priority="2528" stopIfTrue="1">
      <formula>$F67="作業中"</formula>
    </cfRule>
    <cfRule type="expression" dxfId="429" priority="2529" stopIfTrue="1">
      <formula>OR($F67="終了",$F67="完了")</formula>
    </cfRule>
  </conditionalFormatting>
  <conditionalFormatting sqref="B87">
    <cfRule type="expression" dxfId="428" priority="2515" stopIfTrue="1">
      <formula>$F87="未着手"</formula>
    </cfRule>
    <cfRule type="expression" dxfId="427" priority="2516" stopIfTrue="1">
      <formula>$F87="作業中"</formula>
    </cfRule>
    <cfRule type="expression" dxfId="426" priority="2517" stopIfTrue="1">
      <formula>OR($F87="終了",$F87="完了")</formula>
    </cfRule>
  </conditionalFormatting>
  <conditionalFormatting sqref="B100:B103">
    <cfRule type="expression" dxfId="425" priority="2512" stopIfTrue="1">
      <formula>$F100="未着手"</formula>
    </cfRule>
    <cfRule type="expression" dxfId="424" priority="2513" stopIfTrue="1">
      <formula>$F100="作業中"</formula>
    </cfRule>
    <cfRule type="expression" dxfId="423" priority="2514" stopIfTrue="1">
      <formula>OR($F100="終了",$F100="完了")</formula>
    </cfRule>
  </conditionalFormatting>
  <conditionalFormatting sqref="B104:B105">
    <cfRule type="expression" dxfId="422" priority="2509" stopIfTrue="1">
      <formula>$F104="未着手"</formula>
    </cfRule>
    <cfRule type="expression" dxfId="421" priority="2510" stopIfTrue="1">
      <formula>$F104="作業中"</formula>
    </cfRule>
    <cfRule type="expression" dxfId="420" priority="2511" stopIfTrue="1">
      <formula>OR($F104="終了",$F104="完了")</formula>
    </cfRule>
  </conditionalFormatting>
  <conditionalFormatting sqref="B105">
    <cfRule type="expression" dxfId="419" priority="2506" stopIfTrue="1">
      <formula>$F105="未着手"</formula>
    </cfRule>
    <cfRule type="expression" dxfId="418" priority="2507" stopIfTrue="1">
      <formula>$F105="作業中"</formula>
    </cfRule>
    <cfRule type="expression" dxfId="417" priority="2508" stopIfTrue="1">
      <formula>OR($F105="終了",$F105="完了")</formula>
    </cfRule>
  </conditionalFormatting>
  <conditionalFormatting sqref="B68">
    <cfRule type="expression" dxfId="416" priority="2404" stopIfTrue="1">
      <formula>$F68="未着手"</formula>
    </cfRule>
    <cfRule type="expression" dxfId="415" priority="2405" stopIfTrue="1">
      <formula>$F68="作業中"</formula>
    </cfRule>
    <cfRule type="expression" dxfId="414" priority="2406" stopIfTrue="1">
      <formula>OR($F68="終了",$F68="完了")</formula>
    </cfRule>
  </conditionalFormatting>
  <conditionalFormatting sqref="B67">
    <cfRule type="expression" dxfId="413" priority="2401" stopIfTrue="1">
      <formula>$F67="未着手"</formula>
    </cfRule>
    <cfRule type="expression" dxfId="412" priority="2402" stopIfTrue="1">
      <formula>$F67="作業中"</formula>
    </cfRule>
    <cfRule type="expression" dxfId="411" priority="2403" stopIfTrue="1">
      <formula>OR($F67="終了",$F67="完了")</formula>
    </cfRule>
  </conditionalFormatting>
  <conditionalFormatting sqref="B61">
    <cfRule type="expression" dxfId="410" priority="2395" stopIfTrue="1">
      <formula>$F61="未着手"</formula>
    </cfRule>
    <cfRule type="expression" dxfId="409" priority="2396" stopIfTrue="1">
      <formula>$F61="作業中"</formula>
    </cfRule>
    <cfRule type="expression" dxfId="408" priority="2397" stopIfTrue="1">
      <formula>OR($F61="終了",$F61="完了")</formula>
    </cfRule>
  </conditionalFormatting>
  <conditionalFormatting sqref="B61:B62">
    <cfRule type="expression" dxfId="407" priority="2392" stopIfTrue="1">
      <formula>$F61="未着手"</formula>
    </cfRule>
    <cfRule type="expression" dxfId="406" priority="2393" stopIfTrue="1">
      <formula>$F61="作業中"</formula>
    </cfRule>
    <cfRule type="expression" dxfId="405" priority="2394" stopIfTrue="1">
      <formula>OR($F61="終了",$F61="完了")</formula>
    </cfRule>
  </conditionalFormatting>
  <conditionalFormatting sqref="D6:D15">
    <cfRule type="expression" dxfId="404" priority="1339" stopIfTrue="1">
      <formula>$F6="未着手"</formula>
    </cfRule>
    <cfRule type="expression" dxfId="403" priority="1340" stopIfTrue="1">
      <formula>$F6="作業中"</formula>
    </cfRule>
    <cfRule type="expression" dxfId="402" priority="1341" stopIfTrue="1">
      <formula>OR($F6="終了",$F6="完了")</formula>
    </cfRule>
  </conditionalFormatting>
  <conditionalFormatting sqref="E6:E16">
    <cfRule type="containsText" dxfId="401" priority="1334" stopIfTrue="1" operator="containsText" text="幸野">
      <formula>NOT(ISERROR(SEARCH("幸野",E6)))</formula>
    </cfRule>
    <cfRule type="containsText" dxfId="400" priority="1335" stopIfTrue="1" operator="containsText" text="飯島">
      <formula>NOT(ISERROR(SEARCH("飯島",E6)))</formula>
    </cfRule>
    <cfRule type="containsText" dxfId="399" priority="1336" stopIfTrue="1" operator="containsText" text="大高">
      <formula>NOT(ISERROR(SEARCH("大高",E6)))</formula>
    </cfRule>
    <cfRule type="containsText" dxfId="398" priority="1337" stopIfTrue="1" operator="containsText" text="斉藤">
      <formula>NOT(ISERROR(SEARCH("斉藤",E6)))</formula>
    </cfRule>
    <cfRule type="containsText" dxfId="397" priority="1338" stopIfTrue="1" operator="containsText" text="金城">
      <formula>NOT(ISERROR(SEARCH("金城",E6)))</formula>
    </cfRule>
  </conditionalFormatting>
  <conditionalFormatting sqref="E6:E16">
    <cfRule type="containsText" dxfId="396" priority="1332" operator="containsText" text="佐藤">
      <formula>NOT(ISERROR(SEARCH("佐藤",E6)))</formula>
    </cfRule>
    <cfRule type="containsText" dxfId="395" priority="1333" operator="containsText" text="阿曽">
      <formula>NOT(ISERROR(SEARCH("阿曽",E6)))</formula>
    </cfRule>
  </conditionalFormatting>
  <conditionalFormatting sqref="D6:D15">
    <cfRule type="containsText" dxfId="394" priority="1329" operator="containsText" text="低">
      <formula>NOT(ISERROR(SEARCH("低",D6)))</formula>
    </cfRule>
    <cfRule type="containsText" dxfId="393" priority="1330" operator="containsText" text="中">
      <formula>NOT(ISERROR(SEARCH("中",D6)))</formula>
    </cfRule>
    <cfRule type="containsText" dxfId="392" priority="1331" operator="containsText" text="高">
      <formula>NOT(ISERROR(SEARCH("高",D6)))</formula>
    </cfRule>
  </conditionalFormatting>
  <conditionalFormatting sqref="E6:E16">
    <cfRule type="containsText" dxfId="391" priority="1328" operator="containsText" text="未定">
      <formula>NOT(ISERROR(SEARCH("未定",E6)))</formula>
    </cfRule>
  </conditionalFormatting>
  <conditionalFormatting sqref="D17">
    <cfRule type="expression" dxfId="390" priority="1322" stopIfTrue="1">
      <formula>$F17="未着手"</formula>
    </cfRule>
    <cfRule type="expression" dxfId="389" priority="1323" stopIfTrue="1">
      <formula>$F17="作業中"</formula>
    </cfRule>
    <cfRule type="expression" dxfId="388" priority="1324" stopIfTrue="1">
      <formula>OR($F17="終了",$F17="完了")</formula>
    </cfRule>
  </conditionalFormatting>
  <conditionalFormatting sqref="E17">
    <cfRule type="containsText" dxfId="387" priority="1317" stopIfTrue="1" operator="containsText" text="幸野">
      <formula>NOT(ISERROR(SEARCH("幸野",E17)))</formula>
    </cfRule>
    <cfRule type="containsText" dxfId="386" priority="1318" stopIfTrue="1" operator="containsText" text="飯島">
      <formula>NOT(ISERROR(SEARCH("飯島",E17)))</formula>
    </cfRule>
    <cfRule type="containsText" dxfId="385" priority="1319" stopIfTrue="1" operator="containsText" text="大高">
      <formula>NOT(ISERROR(SEARCH("大高",E17)))</formula>
    </cfRule>
    <cfRule type="containsText" dxfId="384" priority="1320" stopIfTrue="1" operator="containsText" text="斉藤">
      <formula>NOT(ISERROR(SEARCH("斉藤",E17)))</formula>
    </cfRule>
    <cfRule type="containsText" dxfId="383" priority="1321" stopIfTrue="1" operator="containsText" text="金城">
      <formula>NOT(ISERROR(SEARCH("金城",E17)))</formula>
    </cfRule>
  </conditionalFormatting>
  <conditionalFormatting sqref="E17">
    <cfRule type="containsText" dxfId="382" priority="1315" operator="containsText" text="佐藤">
      <formula>NOT(ISERROR(SEARCH("佐藤",E17)))</formula>
    </cfRule>
    <cfRule type="containsText" dxfId="381" priority="1316" operator="containsText" text="阿曽">
      <formula>NOT(ISERROR(SEARCH("阿曽",E17)))</formula>
    </cfRule>
  </conditionalFormatting>
  <conditionalFormatting sqref="D17">
    <cfRule type="containsText" dxfId="380" priority="1312" operator="containsText" text="低">
      <formula>NOT(ISERROR(SEARCH("低",D17)))</formula>
    </cfRule>
    <cfRule type="containsText" dxfId="379" priority="1313" operator="containsText" text="中">
      <formula>NOT(ISERROR(SEARCH("中",D17)))</formula>
    </cfRule>
    <cfRule type="containsText" dxfId="378" priority="1314" operator="containsText" text="高">
      <formula>NOT(ISERROR(SEARCH("高",D17)))</formula>
    </cfRule>
  </conditionalFormatting>
  <conditionalFormatting sqref="E17">
    <cfRule type="containsText" dxfId="377" priority="1311" operator="containsText" text="未定">
      <formula>NOT(ISERROR(SEARCH("未定",E17)))</formula>
    </cfRule>
  </conditionalFormatting>
  <conditionalFormatting sqref="D18:D19">
    <cfRule type="expression" dxfId="376" priority="1305" stopIfTrue="1">
      <formula>$F18="未着手"</formula>
    </cfRule>
    <cfRule type="expression" dxfId="375" priority="1306" stopIfTrue="1">
      <formula>$F18="作業中"</formula>
    </cfRule>
    <cfRule type="expression" dxfId="374" priority="1307" stopIfTrue="1">
      <formula>OR($F18="終了",$F18="完了")</formula>
    </cfRule>
  </conditionalFormatting>
  <conditionalFormatting sqref="E18:E19">
    <cfRule type="containsText" dxfId="373" priority="1300" stopIfTrue="1" operator="containsText" text="幸野">
      <formula>NOT(ISERROR(SEARCH("幸野",E18)))</formula>
    </cfRule>
    <cfRule type="containsText" dxfId="372" priority="1301" stopIfTrue="1" operator="containsText" text="飯島">
      <formula>NOT(ISERROR(SEARCH("飯島",E18)))</formula>
    </cfRule>
    <cfRule type="containsText" dxfId="371" priority="1302" stopIfTrue="1" operator="containsText" text="大高">
      <formula>NOT(ISERROR(SEARCH("大高",E18)))</formula>
    </cfRule>
    <cfRule type="containsText" dxfId="370" priority="1303" stopIfTrue="1" operator="containsText" text="斉藤">
      <formula>NOT(ISERROR(SEARCH("斉藤",E18)))</formula>
    </cfRule>
    <cfRule type="containsText" dxfId="369" priority="1304" stopIfTrue="1" operator="containsText" text="金城">
      <formula>NOT(ISERROR(SEARCH("金城",E18)))</formula>
    </cfRule>
  </conditionalFormatting>
  <conditionalFormatting sqref="E18:E19">
    <cfRule type="containsText" dxfId="368" priority="1298" operator="containsText" text="佐藤">
      <formula>NOT(ISERROR(SEARCH("佐藤",E18)))</formula>
    </cfRule>
    <cfRule type="containsText" dxfId="367" priority="1299" operator="containsText" text="阿曽">
      <formula>NOT(ISERROR(SEARCH("阿曽",E18)))</formula>
    </cfRule>
  </conditionalFormatting>
  <conditionalFormatting sqref="D18:D19">
    <cfRule type="containsText" dxfId="366" priority="1295" operator="containsText" text="低">
      <formula>NOT(ISERROR(SEARCH("低",D18)))</formula>
    </cfRule>
    <cfRule type="containsText" dxfId="365" priority="1296" operator="containsText" text="中">
      <formula>NOT(ISERROR(SEARCH("中",D18)))</formula>
    </cfRule>
    <cfRule type="containsText" dxfId="364" priority="1297" operator="containsText" text="高">
      <formula>NOT(ISERROR(SEARCH("高",D18)))</formula>
    </cfRule>
  </conditionalFormatting>
  <conditionalFormatting sqref="E18:E19">
    <cfRule type="containsText" dxfId="363" priority="1294" operator="containsText" text="未定">
      <formula>NOT(ISERROR(SEARCH("未定",E18)))</formula>
    </cfRule>
  </conditionalFormatting>
  <conditionalFormatting sqref="B19:B20">
    <cfRule type="expression" dxfId="362" priority="1291" stopIfTrue="1">
      <formula>$F18="未着手"</formula>
    </cfRule>
    <cfRule type="expression" dxfId="361" priority="1292" stopIfTrue="1">
      <formula>$F18="作業中"</formula>
    </cfRule>
    <cfRule type="expression" dxfId="360" priority="1293" stopIfTrue="1">
      <formula>OR($F18="終了",$F18="完了")</formula>
    </cfRule>
  </conditionalFormatting>
  <conditionalFormatting sqref="E27:E33">
    <cfRule type="containsText" dxfId="359" priority="1266" stopIfTrue="1" operator="containsText" text="幸野">
      <formula>NOT(ISERROR(SEARCH("幸野",E27)))</formula>
    </cfRule>
    <cfRule type="containsText" dxfId="358" priority="1267" stopIfTrue="1" operator="containsText" text="飯島">
      <formula>NOT(ISERROR(SEARCH("飯島",E27)))</formula>
    </cfRule>
    <cfRule type="containsText" dxfId="357" priority="1268" stopIfTrue="1" operator="containsText" text="大高">
      <formula>NOT(ISERROR(SEARCH("大高",E27)))</formula>
    </cfRule>
    <cfRule type="containsText" dxfId="356" priority="1269" stopIfTrue="1" operator="containsText" text="斉藤">
      <formula>NOT(ISERROR(SEARCH("斉藤",E27)))</formula>
    </cfRule>
    <cfRule type="containsText" dxfId="355" priority="1270" stopIfTrue="1" operator="containsText" text="金城">
      <formula>NOT(ISERROR(SEARCH("金城",E27)))</formula>
    </cfRule>
  </conditionalFormatting>
  <conditionalFormatting sqref="E27:E33">
    <cfRule type="containsText" dxfId="354" priority="1264" operator="containsText" text="佐藤">
      <formula>NOT(ISERROR(SEARCH("佐藤",E27)))</formula>
    </cfRule>
    <cfRule type="containsText" dxfId="353" priority="1265" operator="containsText" text="阿曽">
      <formula>NOT(ISERROR(SEARCH("阿曽",E27)))</formula>
    </cfRule>
  </conditionalFormatting>
  <conditionalFormatting sqref="D27:D33">
    <cfRule type="containsText" dxfId="352" priority="1261" operator="containsText" text="低">
      <formula>NOT(ISERROR(SEARCH("低",D27)))</formula>
    </cfRule>
    <cfRule type="containsText" dxfId="351" priority="1262" operator="containsText" text="中">
      <formula>NOT(ISERROR(SEARCH("中",D27)))</formula>
    </cfRule>
    <cfRule type="containsText" dxfId="350" priority="1263" operator="containsText" text="高">
      <formula>NOT(ISERROR(SEARCH("高",D27)))</formula>
    </cfRule>
  </conditionalFormatting>
  <conditionalFormatting sqref="E27:E33">
    <cfRule type="containsText" dxfId="349" priority="1260" operator="containsText" text="未定">
      <formula>NOT(ISERROR(SEARCH("未定",E27)))</formula>
    </cfRule>
  </conditionalFormatting>
  <conditionalFormatting sqref="E34:E36">
    <cfRule type="containsText" dxfId="348" priority="1249" stopIfTrue="1" operator="containsText" text="幸野">
      <formula>NOT(ISERROR(SEARCH("幸野",E34)))</formula>
    </cfRule>
    <cfRule type="containsText" dxfId="347" priority="1250" stopIfTrue="1" operator="containsText" text="飯島">
      <formula>NOT(ISERROR(SEARCH("飯島",E34)))</formula>
    </cfRule>
    <cfRule type="containsText" dxfId="346" priority="1251" stopIfTrue="1" operator="containsText" text="大高">
      <formula>NOT(ISERROR(SEARCH("大高",E34)))</formula>
    </cfRule>
    <cfRule type="containsText" dxfId="345" priority="1252" stopIfTrue="1" operator="containsText" text="斉藤">
      <formula>NOT(ISERROR(SEARCH("斉藤",E34)))</formula>
    </cfRule>
    <cfRule type="containsText" dxfId="344" priority="1253" stopIfTrue="1" operator="containsText" text="金城">
      <formula>NOT(ISERROR(SEARCH("金城",E34)))</formula>
    </cfRule>
  </conditionalFormatting>
  <conditionalFormatting sqref="E34:E36">
    <cfRule type="containsText" dxfId="343" priority="1247" operator="containsText" text="佐藤">
      <formula>NOT(ISERROR(SEARCH("佐藤",E34)))</formula>
    </cfRule>
    <cfRule type="containsText" dxfId="342" priority="1248" operator="containsText" text="阿曽">
      <formula>NOT(ISERROR(SEARCH("阿曽",E34)))</formula>
    </cfRule>
  </conditionalFormatting>
  <conditionalFormatting sqref="D34:D36">
    <cfRule type="containsText" dxfId="341" priority="1244" operator="containsText" text="低">
      <formula>NOT(ISERROR(SEARCH("低",D34)))</formula>
    </cfRule>
    <cfRule type="containsText" dxfId="340" priority="1245" operator="containsText" text="中">
      <formula>NOT(ISERROR(SEARCH("中",D34)))</formula>
    </cfRule>
    <cfRule type="containsText" dxfId="339" priority="1246" operator="containsText" text="高">
      <formula>NOT(ISERROR(SEARCH("高",D34)))</formula>
    </cfRule>
  </conditionalFormatting>
  <conditionalFormatting sqref="E34:E36">
    <cfRule type="containsText" dxfId="338" priority="1243" operator="containsText" text="未定">
      <formula>NOT(ISERROR(SEARCH("未定",E34)))</formula>
    </cfRule>
  </conditionalFormatting>
  <conditionalFormatting sqref="AM59:AM69 AT59:JT69 AM36:JT58 J49:K51 G60:K62 J55:K59 K69:K85 G40:H45 G49:H51 G55:H59 G69:H85 G63:H65 A36:A104 D86:D104 J40:K45 J63:K65 G46:AK48 G52:AK54 G66:AK68 G86:AK104 AL36:AL104 L59:AK62 D52:D53 D66:D67 D60:D62 AM70:JT104 D36:D47 G36:AK39">
    <cfRule type="expression" dxfId="337" priority="1234" stopIfTrue="1">
      <formula>$F37="未着手"</formula>
    </cfRule>
    <cfRule type="expression" dxfId="336" priority="1235" stopIfTrue="1">
      <formula>$F37="作業中"</formula>
    </cfRule>
    <cfRule type="expression" dxfId="335" priority="1236" stopIfTrue="1">
      <formula>OR($F37="終了",$F37="完了")</formula>
    </cfRule>
  </conditionalFormatting>
  <conditionalFormatting sqref="E40:E45">
    <cfRule type="containsText" dxfId="334" priority="1229" stopIfTrue="1" operator="containsText" text="幸野">
      <formula>NOT(ISERROR(SEARCH("幸野",E40)))</formula>
    </cfRule>
    <cfRule type="containsText" dxfId="333" priority="1230" stopIfTrue="1" operator="containsText" text="飯島">
      <formula>NOT(ISERROR(SEARCH("飯島",E40)))</formula>
    </cfRule>
    <cfRule type="containsText" dxfId="332" priority="1231" stopIfTrue="1" operator="containsText" text="大高">
      <formula>NOT(ISERROR(SEARCH("大高",E40)))</formula>
    </cfRule>
    <cfRule type="containsText" dxfId="331" priority="1232" stopIfTrue="1" operator="containsText" text="斉藤">
      <formula>NOT(ISERROR(SEARCH("斉藤",E40)))</formula>
    </cfRule>
    <cfRule type="containsText" dxfId="330" priority="1233" stopIfTrue="1" operator="containsText" text="金城">
      <formula>NOT(ISERROR(SEARCH("金城",E40)))</formula>
    </cfRule>
  </conditionalFormatting>
  <conditionalFormatting sqref="E40:E45">
    <cfRule type="containsText" dxfId="329" priority="1227" operator="containsText" text="佐藤">
      <formula>NOT(ISERROR(SEARCH("佐藤",E40)))</formula>
    </cfRule>
    <cfRule type="containsText" dxfId="328" priority="1228" operator="containsText" text="阿曽">
      <formula>NOT(ISERROR(SEARCH("阿曽",E40)))</formula>
    </cfRule>
  </conditionalFormatting>
  <conditionalFormatting sqref="D40:D45">
    <cfRule type="containsText" dxfId="327" priority="1224" operator="containsText" text="低">
      <formula>NOT(ISERROR(SEARCH("低",D40)))</formula>
    </cfRule>
    <cfRule type="containsText" dxfId="326" priority="1225" operator="containsText" text="中">
      <formula>NOT(ISERROR(SEARCH("中",D40)))</formula>
    </cfRule>
    <cfRule type="containsText" dxfId="325" priority="1226" operator="containsText" text="高">
      <formula>NOT(ISERROR(SEARCH("高",D40)))</formula>
    </cfRule>
  </conditionalFormatting>
  <conditionalFormatting sqref="E40:E45">
    <cfRule type="containsText" dxfId="324" priority="1223" operator="containsText" text="未定">
      <formula>NOT(ISERROR(SEARCH("未定",E40)))</formula>
    </cfRule>
  </conditionalFormatting>
  <conditionalFormatting sqref="B49:B52">
    <cfRule type="expression" dxfId="323" priority="1196" stopIfTrue="1">
      <formula>$F49="未着手"</formula>
    </cfRule>
    <cfRule type="expression" dxfId="322" priority="1197" stopIfTrue="1">
      <formula>$F49="作業中"</formula>
    </cfRule>
    <cfRule type="expression" dxfId="321" priority="1198" stopIfTrue="1">
      <formula>OR($F49="終了",$F49="完了")</formula>
    </cfRule>
  </conditionalFormatting>
  <conditionalFormatting sqref="D48:D51">
    <cfRule type="expression" dxfId="320" priority="1193" stopIfTrue="1">
      <formula>$F49="未着手"</formula>
    </cfRule>
    <cfRule type="expression" dxfId="319" priority="1194" stopIfTrue="1">
      <formula>$F49="作業中"</formula>
    </cfRule>
    <cfRule type="expression" dxfId="318" priority="1195" stopIfTrue="1">
      <formula>OR($F49="終了",$F49="完了")</formula>
    </cfRule>
  </conditionalFormatting>
  <conditionalFormatting sqref="E48:E51">
    <cfRule type="containsText" dxfId="317" priority="1188" stopIfTrue="1" operator="containsText" text="幸野">
      <formula>NOT(ISERROR(SEARCH("幸野",E48)))</formula>
    </cfRule>
    <cfRule type="containsText" dxfId="316" priority="1189" stopIfTrue="1" operator="containsText" text="飯島">
      <formula>NOT(ISERROR(SEARCH("飯島",E48)))</formula>
    </cfRule>
    <cfRule type="containsText" dxfId="315" priority="1190" stopIfTrue="1" operator="containsText" text="大高">
      <formula>NOT(ISERROR(SEARCH("大高",E48)))</formula>
    </cfRule>
    <cfRule type="containsText" dxfId="314" priority="1191" stopIfTrue="1" operator="containsText" text="斉藤">
      <formula>NOT(ISERROR(SEARCH("斉藤",E48)))</formula>
    </cfRule>
    <cfRule type="containsText" dxfId="313" priority="1192" stopIfTrue="1" operator="containsText" text="金城">
      <formula>NOT(ISERROR(SEARCH("金城",E48)))</formula>
    </cfRule>
  </conditionalFormatting>
  <conditionalFormatting sqref="E48:E51">
    <cfRule type="containsText" dxfId="312" priority="1186" operator="containsText" text="佐藤">
      <formula>NOT(ISERROR(SEARCH("佐藤",E48)))</formula>
    </cfRule>
    <cfRule type="containsText" dxfId="311" priority="1187" operator="containsText" text="阿曽">
      <formula>NOT(ISERROR(SEARCH("阿曽",E48)))</formula>
    </cfRule>
  </conditionalFormatting>
  <conditionalFormatting sqref="D48:D51">
    <cfRule type="containsText" dxfId="310" priority="1183" operator="containsText" text="低">
      <formula>NOT(ISERROR(SEARCH("低",D48)))</formula>
    </cfRule>
    <cfRule type="containsText" dxfId="309" priority="1184" operator="containsText" text="中">
      <formula>NOT(ISERROR(SEARCH("中",D48)))</formula>
    </cfRule>
    <cfRule type="containsText" dxfId="308" priority="1185" operator="containsText" text="高">
      <formula>NOT(ISERROR(SEARCH("高",D48)))</formula>
    </cfRule>
  </conditionalFormatting>
  <conditionalFormatting sqref="E48:E51">
    <cfRule type="containsText" dxfId="307" priority="1182" operator="containsText" text="未定">
      <formula>NOT(ISERROR(SEARCH("未定",E48)))</formula>
    </cfRule>
  </conditionalFormatting>
  <conditionalFormatting sqref="B50:B51">
    <cfRule type="expression" dxfId="306" priority="1179" stopIfTrue="1">
      <formula>$F50="未着手"</formula>
    </cfRule>
    <cfRule type="expression" dxfId="305" priority="1180" stopIfTrue="1">
      <formula>$F50="作業中"</formula>
    </cfRule>
    <cfRule type="expression" dxfId="304" priority="1181" stopIfTrue="1">
      <formula>OR($F50="終了",$F50="完了")</formula>
    </cfRule>
  </conditionalFormatting>
  <conditionalFormatting sqref="B49">
    <cfRule type="expression" dxfId="303" priority="1176" stopIfTrue="1">
      <formula>$F49="未着手"</formula>
    </cfRule>
    <cfRule type="expression" dxfId="302" priority="1177" stopIfTrue="1">
      <formula>$F49="作業中"</formula>
    </cfRule>
    <cfRule type="expression" dxfId="301" priority="1178" stopIfTrue="1">
      <formula>OR($F49="終了",$F49="完了")</formula>
    </cfRule>
  </conditionalFormatting>
  <conditionalFormatting sqref="B52">
    <cfRule type="expression" dxfId="300" priority="1173" stopIfTrue="1">
      <formula>$F52="未着手"</formula>
    </cfRule>
    <cfRule type="expression" dxfId="299" priority="1174" stopIfTrue="1">
      <formula>$F52="作業中"</formula>
    </cfRule>
    <cfRule type="expression" dxfId="298" priority="1175" stopIfTrue="1">
      <formula>OR($F52="終了",$F52="完了")</formula>
    </cfRule>
  </conditionalFormatting>
  <conditionalFormatting sqref="B50:B51">
    <cfRule type="expression" dxfId="297" priority="1170" stopIfTrue="1">
      <formula>$F50="未着手"</formula>
    </cfRule>
    <cfRule type="expression" dxfId="296" priority="1171" stopIfTrue="1">
      <formula>$F50="作業中"</formula>
    </cfRule>
    <cfRule type="expression" dxfId="295" priority="1172" stopIfTrue="1">
      <formula>OR($F50="終了",$F50="完了")</formula>
    </cfRule>
  </conditionalFormatting>
  <conditionalFormatting sqref="B55:B56">
    <cfRule type="expression" dxfId="294" priority="1167" stopIfTrue="1">
      <formula>$F55="未着手"</formula>
    </cfRule>
    <cfRule type="expression" dxfId="293" priority="1168" stopIfTrue="1">
      <formula>$F55="作業中"</formula>
    </cfRule>
    <cfRule type="expression" dxfId="292" priority="1169" stopIfTrue="1">
      <formula>OR($F55="終了",$F55="完了")</formula>
    </cfRule>
  </conditionalFormatting>
  <conditionalFormatting sqref="D54:D59">
    <cfRule type="expression" dxfId="291" priority="1164" stopIfTrue="1">
      <formula>$F55="未着手"</formula>
    </cfRule>
    <cfRule type="expression" dxfId="290" priority="1165" stopIfTrue="1">
      <formula>$F55="作業中"</formula>
    </cfRule>
    <cfRule type="expression" dxfId="289" priority="1166" stopIfTrue="1">
      <formula>OR($F55="終了",$F55="完了")</formula>
    </cfRule>
  </conditionalFormatting>
  <conditionalFormatting sqref="E54:E59">
    <cfRule type="containsText" dxfId="288" priority="1159" stopIfTrue="1" operator="containsText" text="幸野">
      <formula>NOT(ISERROR(SEARCH("幸野",E54)))</formula>
    </cfRule>
    <cfRule type="containsText" dxfId="287" priority="1160" stopIfTrue="1" operator="containsText" text="飯島">
      <formula>NOT(ISERROR(SEARCH("飯島",E54)))</formula>
    </cfRule>
    <cfRule type="containsText" dxfId="286" priority="1161" stopIfTrue="1" operator="containsText" text="大高">
      <formula>NOT(ISERROR(SEARCH("大高",E54)))</formula>
    </cfRule>
    <cfRule type="containsText" dxfId="285" priority="1162" stopIfTrue="1" operator="containsText" text="斉藤">
      <formula>NOT(ISERROR(SEARCH("斉藤",E54)))</formula>
    </cfRule>
    <cfRule type="containsText" dxfId="284" priority="1163" stopIfTrue="1" operator="containsText" text="金城">
      <formula>NOT(ISERROR(SEARCH("金城",E54)))</formula>
    </cfRule>
  </conditionalFormatting>
  <conditionalFormatting sqref="E54:E59">
    <cfRule type="containsText" dxfId="283" priority="1157" operator="containsText" text="佐藤">
      <formula>NOT(ISERROR(SEARCH("佐藤",E54)))</formula>
    </cfRule>
    <cfRule type="containsText" dxfId="282" priority="1158" operator="containsText" text="阿曽">
      <formula>NOT(ISERROR(SEARCH("阿曽",E54)))</formula>
    </cfRule>
  </conditionalFormatting>
  <conditionalFormatting sqref="D54:D59">
    <cfRule type="containsText" dxfId="281" priority="1154" operator="containsText" text="低">
      <formula>NOT(ISERROR(SEARCH("低",D54)))</formula>
    </cfRule>
    <cfRule type="containsText" dxfId="280" priority="1155" operator="containsText" text="中">
      <formula>NOT(ISERROR(SEARCH("中",D54)))</formula>
    </cfRule>
    <cfRule type="containsText" dxfId="279" priority="1156" operator="containsText" text="高">
      <formula>NOT(ISERROR(SEARCH("高",D54)))</formula>
    </cfRule>
  </conditionalFormatting>
  <conditionalFormatting sqref="E54:E59">
    <cfRule type="containsText" dxfId="278" priority="1153" operator="containsText" text="未定">
      <formula>NOT(ISERROR(SEARCH("未定",E54)))</formula>
    </cfRule>
  </conditionalFormatting>
  <conditionalFormatting sqref="D63:D65">
    <cfRule type="expression" dxfId="277" priority="1150" stopIfTrue="1">
      <formula>$F64="未着手"</formula>
    </cfRule>
    <cfRule type="expression" dxfId="276" priority="1151" stopIfTrue="1">
      <formula>$F64="作業中"</formula>
    </cfRule>
    <cfRule type="expression" dxfId="275" priority="1152" stopIfTrue="1">
      <formula>OR($F64="終了",$F64="完了")</formula>
    </cfRule>
  </conditionalFormatting>
  <conditionalFormatting sqref="E63:E65">
    <cfRule type="containsText" dxfId="274" priority="1145" stopIfTrue="1" operator="containsText" text="幸野">
      <formula>NOT(ISERROR(SEARCH("幸野",E63)))</formula>
    </cfRule>
    <cfRule type="containsText" dxfId="273" priority="1146" stopIfTrue="1" operator="containsText" text="飯島">
      <formula>NOT(ISERROR(SEARCH("飯島",E63)))</formula>
    </cfRule>
    <cfRule type="containsText" dxfId="272" priority="1147" stopIfTrue="1" operator="containsText" text="大高">
      <formula>NOT(ISERROR(SEARCH("大高",E63)))</formula>
    </cfRule>
    <cfRule type="containsText" dxfId="271" priority="1148" stopIfTrue="1" operator="containsText" text="斉藤">
      <formula>NOT(ISERROR(SEARCH("斉藤",E63)))</formula>
    </cfRule>
    <cfRule type="containsText" dxfId="270" priority="1149" stopIfTrue="1" operator="containsText" text="金城">
      <formula>NOT(ISERROR(SEARCH("金城",E63)))</formula>
    </cfRule>
  </conditionalFormatting>
  <conditionalFormatting sqref="E63:E65">
    <cfRule type="containsText" dxfId="269" priority="1143" operator="containsText" text="佐藤">
      <formula>NOT(ISERROR(SEARCH("佐藤",E63)))</formula>
    </cfRule>
    <cfRule type="containsText" dxfId="268" priority="1144" operator="containsText" text="阿曽">
      <formula>NOT(ISERROR(SEARCH("阿曽",E63)))</formula>
    </cfRule>
  </conditionalFormatting>
  <conditionalFormatting sqref="D63:D65">
    <cfRule type="containsText" dxfId="267" priority="1140" operator="containsText" text="低">
      <formula>NOT(ISERROR(SEARCH("低",D63)))</formula>
    </cfRule>
    <cfRule type="containsText" dxfId="266" priority="1141" operator="containsText" text="中">
      <formula>NOT(ISERROR(SEARCH("中",D63)))</formula>
    </cfRule>
    <cfRule type="containsText" dxfId="265" priority="1142" operator="containsText" text="高">
      <formula>NOT(ISERROR(SEARCH("高",D63)))</formula>
    </cfRule>
  </conditionalFormatting>
  <conditionalFormatting sqref="E63:E65">
    <cfRule type="containsText" dxfId="264" priority="1139" operator="containsText" text="未定">
      <formula>NOT(ISERROR(SEARCH("未定",E63)))</formula>
    </cfRule>
  </conditionalFormatting>
  <conditionalFormatting sqref="B64:B66">
    <cfRule type="expression" dxfId="263" priority="1136" stopIfTrue="1">
      <formula>$F64="未着手"</formula>
    </cfRule>
    <cfRule type="expression" dxfId="262" priority="1137" stopIfTrue="1">
      <formula>$F64="作業中"</formula>
    </cfRule>
    <cfRule type="expression" dxfId="261" priority="1138" stopIfTrue="1">
      <formula>OR($F64="終了",$F64="完了")</formula>
    </cfRule>
  </conditionalFormatting>
  <conditionalFormatting sqref="D68:D85">
    <cfRule type="expression" dxfId="260" priority="1133" stopIfTrue="1">
      <formula>$F69="未着手"</formula>
    </cfRule>
    <cfRule type="expression" dxfId="259" priority="1134" stopIfTrue="1">
      <formula>$F69="作業中"</formula>
    </cfRule>
    <cfRule type="expression" dxfId="258" priority="1135" stopIfTrue="1">
      <formula>OR($F69="終了",$F69="完了")</formula>
    </cfRule>
  </conditionalFormatting>
  <conditionalFormatting sqref="E68:E85">
    <cfRule type="containsText" dxfId="257" priority="1128" stopIfTrue="1" operator="containsText" text="幸野">
      <formula>NOT(ISERROR(SEARCH("幸野",E68)))</formula>
    </cfRule>
    <cfRule type="containsText" dxfId="256" priority="1129" stopIfTrue="1" operator="containsText" text="飯島">
      <formula>NOT(ISERROR(SEARCH("飯島",E68)))</formula>
    </cfRule>
    <cfRule type="containsText" dxfId="255" priority="1130" stopIfTrue="1" operator="containsText" text="大高">
      <formula>NOT(ISERROR(SEARCH("大高",E68)))</formula>
    </cfRule>
    <cfRule type="containsText" dxfId="254" priority="1131" stopIfTrue="1" operator="containsText" text="斉藤">
      <formula>NOT(ISERROR(SEARCH("斉藤",E68)))</formula>
    </cfRule>
    <cfRule type="containsText" dxfId="253" priority="1132" stopIfTrue="1" operator="containsText" text="金城">
      <formula>NOT(ISERROR(SEARCH("金城",E68)))</formula>
    </cfRule>
  </conditionalFormatting>
  <conditionalFormatting sqref="E68:E85">
    <cfRule type="containsText" dxfId="252" priority="1126" operator="containsText" text="佐藤">
      <formula>NOT(ISERROR(SEARCH("佐藤",E68)))</formula>
    </cfRule>
    <cfRule type="containsText" dxfId="251" priority="1127" operator="containsText" text="阿曽">
      <formula>NOT(ISERROR(SEARCH("阿曽",E68)))</formula>
    </cfRule>
  </conditionalFormatting>
  <conditionalFormatting sqref="D68:D85">
    <cfRule type="containsText" dxfId="250" priority="1123" operator="containsText" text="低">
      <formula>NOT(ISERROR(SEARCH("低",D68)))</formula>
    </cfRule>
    <cfRule type="containsText" dxfId="249" priority="1124" operator="containsText" text="中">
      <formula>NOT(ISERROR(SEARCH("中",D68)))</formula>
    </cfRule>
    <cfRule type="containsText" dxfId="248" priority="1125" operator="containsText" text="高">
      <formula>NOT(ISERROR(SEARCH("高",D68)))</formula>
    </cfRule>
  </conditionalFormatting>
  <conditionalFormatting sqref="E68:E85">
    <cfRule type="containsText" dxfId="247" priority="1122" operator="containsText" text="未定">
      <formula>NOT(ISERROR(SEARCH("未定",E68)))</formula>
    </cfRule>
  </conditionalFormatting>
  <conditionalFormatting sqref="B69:B81">
    <cfRule type="expression" dxfId="246" priority="1119" stopIfTrue="1">
      <formula>$F69="未着手"</formula>
    </cfRule>
    <cfRule type="expression" dxfId="245" priority="1120" stopIfTrue="1">
      <formula>$F69="作業中"</formula>
    </cfRule>
    <cfRule type="expression" dxfId="244" priority="1121" stopIfTrue="1">
      <formula>OR($F69="終了",$F69="完了")</formula>
    </cfRule>
  </conditionalFormatting>
  <conditionalFormatting sqref="B82:B84">
    <cfRule type="expression" dxfId="243" priority="1116" stopIfTrue="1">
      <formula>$F82="未着手"</formula>
    </cfRule>
    <cfRule type="expression" dxfId="242" priority="1117" stopIfTrue="1">
      <formula>$F82="作業中"</formula>
    </cfRule>
    <cfRule type="expression" dxfId="241" priority="1118" stopIfTrue="1">
      <formula>OR($F82="終了",$F82="完了")</formula>
    </cfRule>
  </conditionalFormatting>
  <conditionalFormatting sqref="B83:B84">
    <cfRule type="expression" dxfId="240" priority="1113" stopIfTrue="1">
      <formula>$F83="未着手"</formula>
    </cfRule>
    <cfRule type="expression" dxfId="239" priority="1114" stopIfTrue="1">
      <formula>$F83="作業中"</formula>
    </cfRule>
    <cfRule type="expression" dxfId="238" priority="1115" stopIfTrue="1">
      <formula>OR($F83="終了",$F83="完了")</formula>
    </cfRule>
  </conditionalFormatting>
  <conditionalFormatting sqref="B91:B99 B412:B65537">
    <cfRule type="expression" dxfId="237" priority="1110" stopIfTrue="1">
      <formula>F91="未着手"</formula>
    </cfRule>
    <cfRule type="expression" dxfId="236" priority="1111" stopIfTrue="1">
      <formula>F91="作業中"</formula>
    </cfRule>
    <cfRule type="expression" dxfId="235" priority="1112" stopIfTrue="1">
      <formula>OR(F91="終了",F91="完了")</formula>
    </cfRule>
  </conditionalFormatting>
  <conditionalFormatting sqref="I6:I15">
    <cfRule type="expression" dxfId="234" priority="532" stopIfTrue="1">
      <formula>$F6="未着手"</formula>
    </cfRule>
    <cfRule type="expression" dxfId="233" priority="533" stopIfTrue="1">
      <formula>$F6="作業中"</formula>
    </cfRule>
    <cfRule type="expression" dxfId="232" priority="534" stopIfTrue="1">
      <formula>OR($F6="終了",$F6="完了")</formula>
    </cfRule>
  </conditionalFormatting>
  <conditionalFormatting sqref="I18:I19">
    <cfRule type="expression" dxfId="231" priority="529" stopIfTrue="1">
      <formula>$F18="未着手"</formula>
    </cfRule>
    <cfRule type="expression" dxfId="230" priority="530" stopIfTrue="1">
      <formula>$F18="作業中"</formula>
    </cfRule>
    <cfRule type="expression" dxfId="229" priority="531" stopIfTrue="1">
      <formula>OR($F18="終了",$F18="完了")</formula>
    </cfRule>
  </conditionalFormatting>
  <conditionalFormatting sqref="I17:J17">
    <cfRule type="expression" dxfId="228" priority="526" stopIfTrue="1">
      <formula>$F17="未着手"</formula>
    </cfRule>
    <cfRule type="expression" dxfId="227" priority="527" stopIfTrue="1">
      <formula>$F17="作業中"</formula>
    </cfRule>
    <cfRule type="expression" dxfId="226" priority="528" stopIfTrue="1">
      <formula>OR($F17="終了",$F17="完了")</formula>
    </cfRule>
  </conditionalFormatting>
  <conditionalFormatting sqref="I33">
    <cfRule type="expression" dxfId="225" priority="520" stopIfTrue="1">
      <formula>$F33="未着手"</formula>
    </cfRule>
    <cfRule type="expression" dxfId="224" priority="521" stopIfTrue="1">
      <formula>$F33="作業中"</formula>
    </cfRule>
    <cfRule type="expression" dxfId="223" priority="522" stopIfTrue="1">
      <formula>OR($F33="終了",$F33="完了")</formula>
    </cfRule>
  </conditionalFormatting>
  <conditionalFormatting sqref="I40:I45">
    <cfRule type="expression" dxfId="222" priority="514" stopIfTrue="1">
      <formula>$F41="未着手"</formula>
    </cfRule>
    <cfRule type="expression" dxfId="221" priority="515" stopIfTrue="1">
      <formula>$F41="作業中"</formula>
    </cfRule>
    <cfRule type="expression" dxfId="220" priority="516" stopIfTrue="1">
      <formula>OR($F41="終了",$F41="完了")</formula>
    </cfRule>
  </conditionalFormatting>
  <conditionalFormatting sqref="I49:I51">
    <cfRule type="expression" dxfId="219" priority="511" stopIfTrue="1">
      <formula>$F50="未着手"</formula>
    </cfRule>
    <cfRule type="expression" dxfId="218" priority="512" stopIfTrue="1">
      <formula>$F50="作業中"</formula>
    </cfRule>
    <cfRule type="expression" dxfId="217" priority="513" stopIfTrue="1">
      <formula>OR($F50="終了",$F50="完了")</formula>
    </cfRule>
  </conditionalFormatting>
  <conditionalFormatting sqref="I55:I59">
    <cfRule type="expression" dxfId="216" priority="508" stopIfTrue="1">
      <formula>$F56="未着手"</formula>
    </cfRule>
    <cfRule type="expression" dxfId="215" priority="509" stopIfTrue="1">
      <formula>$F56="作業中"</formula>
    </cfRule>
    <cfRule type="expression" dxfId="214" priority="510" stopIfTrue="1">
      <formula>OR($F56="終了",$F56="完了")</formula>
    </cfRule>
  </conditionalFormatting>
  <conditionalFormatting sqref="I63:I65">
    <cfRule type="expression" dxfId="213" priority="505" stopIfTrue="1">
      <formula>$F64="未着手"</formula>
    </cfRule>
    <cfRule type="expression" dxfId="212" priority="506" stopIfTrue="1">
      <formula>$F64="作業中"</formula>
    </cfRule>
    <cfRule type="expression" dxfId="211" priority="507" stopIfTrue="1">
      <formula>OR($F64="終了",$F64="完了")</formula>
    </cfRule>
  </conditionalFormatting>
  <conditionalFormatting sqref="I69:J85">
    <cfRule type="expression" dxfId="210" priority="502" stopIfTrue="1">
      <formula>$F70="未着手"</formula>
    </cfRule>
    <cfRule type="expression" dxfId="209" priority="503" stopIfTrue="1">
      <formula>$F70="作業中"</formula>
    </cfRule>
    <cfRule type="expression" dxfId="208" priority="504" stopIfTrue="1">
      <formula>OR($F70="終了",$F70="完了")</formula>
    </cfRule>
  </conditionalFormatting>
  <conditionalFormatting sqref="L5:AK5">
    <cfRule type="expression" dxfId="207" priority="466" stopIfTrue="1">
      <formula>$F5="未着手"</formula>
    </cfRule>
    <cfRule type="expression" dxfId="206" priority="467" stopIfTrue="1">
      <formula>$F5="作業中"</formula>
    </cfRule>
    <cfRule type="expression" dxfId="205" priority="468" stopIfTrue="1">
      <formula>OR($F5="終了",$F5="完了")</formula>
    </cfRule>
  </conditionalFormatting>
  <conditionalFormatting sqref="L6:AK6">
    <cfRule type="expression" dxfId="204" priority="463" stopIfTrue="1">
      <formula>$F6="未着手"</formula>
    </cfRule>
    <cfRule type="expression" dxfId="203" priority="464" stopIfTrue="1">
      <formula>$F6="作業中"</formula>
    </cfRule>
    <cfRule type="expression" dxfId="202" priority="465" stopIfTrue="1">
      <formula>OR($F6="終了",$F6="完了")</formula>
    </cfRule>
  </conditionalFormatting>
  <conditionalFormatting sqref="L18:AK19">
    <cfRule type="expression" dxfId="201" priority="460" stopIfTrue="1">
      <formula>$F18="未着手"</formula>
    </cfRule>
    <cfRule type="expression" dxfId="200" priority="461" stopIfTrue="1">
      <formula>$F18="作業中"</formula>
    </cfRule>
    <cfRule type="expression" dxfId="199" priority="462" stopIfTrue="1">
      <formula>OR($F18="終了",$F18="完了")</formula>
    </cfRule>
  </conditionalFormatting>
  <conditionalFormatting sqref="L17:AK17">
    <cfRule type="expression" dxfId="198" priority="457" stopIfTrue="1">
      <formula>$F17="未着手"</formula>
    </cfRule>
    <cfRule type="expression" dxfId="197" priority="458" stopIfTrue="1">
      <formula>$F17="作業中"</formula>
    </cfRule>
    <cfRule type="expression" dxfId="196" priority="459" stopIfTrue="1">
      <formula>OR($F17="終了",$F17="完了")</formula>
    </cfRule>
  </conditionalFormatting>
  <conditionalFormatting sqref="L33:AK33">
    <cfRule type="expression" dxfId="195" priority="451" stopIfTrue="1">
      <formula>$F33="未着手"</formula>
    </cfRule>
    <cfRule type="expression" dxfId="194" priority="452" stopIfTrue="1">
      <formula>$F33="作業中"</formula>
    </cfRule>
    <cfRule type="expression" dxfId="193" priority="453" stopIfTrue="1">
      <formula>OR($F33="終了",$F33="完了")</formula>
    </cfRule>
  </conditionalFormatting>
  <conditionalFormatting sqref="L40:AK45">
    <cfRule type="expression" dxfId="192" priority="445" stopIfTrue="1">
      <formula>$F41="未着手"</formula>
    </cfRule>
    <cfRule type="expression" dxfId="191" priority="446" stopIfTrue="1">
      <formula>$F41="作業中"</formula>
    </cfRule>
    <cfRule type="expression" dxfId="190" priority="447" stopIfTrue="1">
      <formula>OR($F41="終了",$F41="完了")</formula>
    </cfRule>
  </conditionalFormatting>
  <conditionalFormatting sqref="L49:AK51">
    <cfRule type="expression" dxfId="189" priority="442" stopIfTrue="1">
      <formula>$F50="未着手"</formula>
    </cfRule>
    <cfRule type="expression" dxfId="188" priority="443" stopIfTrue="1">
      <formula>$F50="作業中"</formula>
    </cfRule>
    <cfRule type="expression" dxfId="187" priority="444" stopIfTrue="1">
      <formula>OR($F50="終了",$F50="完了")</formula>
    </cfRule>
  </conditionalFormatting>
  <conditionalFormatting sqref="L55:AK55">
    <cfRule type="expression" dxfId="186" priority="439" stopIfTrue="1">
      <formula>$F56="未着手"</formula>
    </cfRule>
    <cfRule type="expression" dxfId="185" priority="440" stopIfTrue="1">
      <formula>$F56="作業中"</formula>
    </cfRule>
    <cfRule type="expression" dxfId="184" priority="441" stopIfTrue="1">
      <formula>OR($F56="終了",$F56="完了")</formula>
    </cfRule>
  </conditionalFormatting>
  <conditionalFormatting sqref="L63:AK65">
    <cfRule type="expression" dxfId="183" priority="436" stopIfTrue="1">
      <formula>$F64="未着手"</formula>
    </cfRule>
    <cfRule type="expression" dxfId="182" priority="437" stopIfTrue="1">
      <formula>$F64="作業中"</formula>
    </cfRule>
    <cfRule type="expression" dxfId="181" priority="438" stopIfTrue="1">
      <formula>OR($F64="終了",$F64="完了")</formula>
    </cfRule>
  </conditionalFormatting>
  <conditionalFormatting sqref="L69:AK85">
    <cfRule type="expression" dxfId="180" priority="433" stopIfTrue="1">
      <formula>$F70="未着手"</formula>
    </cfRule>
    <cfRule type="expression" dxfId="179" priority="434" stopIfTrue="1">
      <formula>$F70="作業中"</formula>
    </cfRule>
    <cfRule type="expression" dxfId="178" priority="435" stopIfTrue="1">
      <formula>OR($F70="終了",$F70="完了")</formula>
    </cfRule>
  </conditionalFormatting>
  <conditionalFormatting sqref="L56:AK58">
    <cfRule type="expression" dxfId="177" priority="218" stopIfTrue="1">
      <formula>$F57="未着手"</formula>
    </cfRule>
    <cfRule type="expression" dxfId="176" priority="219" stopIfTrue="1">
      <formula>$F57="作業中"</formula>
    </cfRule>
    <cfRule type="expression" dxfId="175" priority="220" stopIfTrue="1">
      <formula>OR($F57="終了",$F57="完了")</formula>
    </cfRule>
  </conditionalFormatting>
  <conditionalFormatting sqref="E1:E22 E27:E1048576">
    <cfRule type="containsText" dxfId="174" priority="172" operator="containsText" text="佐藤">
      <formula>NOT(ISERROR(SEARCH("佐藤",E1)))</formula>
    </cfRule>
  </conditionalFormatting>
  <conditionalFormatting sqref="D1:D22 C105:C1048576 C1 D27:D1048576">
    <cfRule type="containsText" dxfId="173" priority="168" operator="containsText" text="絶">
      <formula>NOT(ISERROR(SEARCH("絶",C1)))</formula>
    </cfRule>
    <cfRule type="containsText" dxfId="172" priority="169" operator="containsText" text="絶">
      <formula>NOT(ISERROR(SEARCH("絶",C1)))</formula>
    </cfRule>
    <cfRule type="containsText" dxfId="171" priority="170" operator="containsText" text="無">
      <formula>NOT(ISERROR(SEARCH("無",C1)))</formula>
    </cfRule>
    <cfRule type="containsText" dxfId="170" priority="171" operator="containsText" text="絶">
      <formula>NOT(ISERROR(SEARCH("絶",C1)))</formula>
    </cfRule>
  </conditionalFormatting>
  <conditionalFormatting sqref="C5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104">
    <cfRule type="dataBar" priority="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169" priority="162" stopIfTrue="1">
      <formula>$F5="未着手"</formula>
    </cfRule>
    <cfRule type="expression" dxfId="168" priority="163" stopIfTrue="1">
      <formula>$F5="作業中"</formula>
    </cfRule>
    <cfRule type="expression" dxfId="167" priority="164" stopIfTrue="1">
      <formula>OR($F5="終了",$F5="完了")</formula>
    </cfRule>
  </conditionalFormatting>
  <conditionalFormatting sqref="L7">
    <cfRule type="expression" dxfId="166" priority="159" stopIfTrue="1">
      <formula>$F7="未着手"</formula>
    </cfRule>
    <cfRule type="expression" dxfId="165" priority="160" stopIfTrue="1">
      <formula>$F7="作業中"</formula>
    </cfRule>
    <cfRule type="expression" dxfId="164" priority="161" stopIfTrue="1">
      <formula>OR($F7="終了",$F7="完了")</formula>
    </cfRule>
  </conditionalFormatting>
  <conditionalFormatting sqref="C411:C65536">
    <cfRule type="expression" dxfId="163" priority="2596" stopIfTrue="1">
      <formula>H411="未着手"</formula>
    </cfRule>
    <cfRule type="expression" dxfId="162" priority="2597" stopIfTrue="1">
      <formula>H411="作業中"</formula>
    </cfRule>
    <cfRule type="expression" dxfId="161" priority="2598" stopIfTrue="1">
      <formula>OR(H411="終了",H411="完了")</formula>
    </cfRule>
  </conditionalFormatting>
  <conditionalFormatting sqref="L8:L11">
    <cfRule type="expression" dxfId="160" priority="153" stopIfTrue="1">
      <formula>$F8="未着手"</formula>
    </cfRule>
    <cfRule type="expression" dxfId="159" priority="154" stopIfTrue="1">
      <formula>$F8="作業中"</formula>
    </cfRule>
    <cfRule type="expression" dxfId="158" priority="155" stopIfTrue="1">
      <formula>OR($F8="終了",$F8="完了")</formula>
    </cfRule>
  </conditionalFormatting>
  <conditionalFormatting sqref="E17">
    <cfRule type="containsText" dxfId="157" priority="148" stopIfTrue="1" operator="containsText" text="幸野">
      <formula>NOT(ISERROR(SEARCH("幸野",E17)))</formula>
    </cfRule>
    <cfRule type="containsText" dxfId="156" priority="149" stopIfTrue="1" operator="containsText" text="飯島">
      <formula>NOT(ISERROR(SEARCH("飯島",E17)))</formula>
    </cfRule>
    <cfRule type="containsText" dxfId="155" priority="150" stopIfTrue="1" operator="containsText" text="大高">
      <formula>NOT(ISERROR(SEARCH("大高",E17)))</formula>
    </cfRule>
    <cfRule type="containsText" dxfId="154" priority="151" stopIfTrue="1" operator="containsText" text="斉藤">
      <formula>NOT(ISERROR(SEARCH("斉藤",E17)))</formula>
    </cfRule>
    <cfRule type="containsText" dxfId="153" priority="152" stopIfTrue="1" operator="containsText" text="金城">
      <formula>NOT(ISERROR(SEARCH("金城",E17)))</formula>
    </cfRule>
  </conditionalFormatting>
  <conditionalFormatting sqref="E17">
    <cfRule type="containsText" dxfId="152" priority="146" operator="containsText" text="佐藤">
      <formula>NOT(ISERROR(SEARCH("佐藤",E17)))</formula>
    </cfRule>
    <cfRule type="containsText" dxfId="151" priority="147" operator="containsText" text="阿曽">
      <formula>NOT(ISERROR(SEARCH("阿曽",E17)))</formula>
    </cfRule>
  </conditionalFormatting>
  <conditionalFormatting sqref="E17">
    <cfRule type="containsText" dxfId="150" priority="145" operator="containsText" text="未定">
      <formula>NOT(ISERROR(SEARCH("未定",E17)))</formula>
    </cfRule>
  </conditionalFormatting>
  <conditionalFormatting sqref="E18">
    <cfRule type="containsText" dxfId="149" priority="140" stopIfTrue="1" operator="containsText" text="幸野">
      <formula>NOT(ISERROR(SEARCH("幸野",E18)))</formula>
    </cfRule>
    <cfRule type="containsText" dxfId="148" priority="141" stopIfTrue="1" operator="containsText" text="飯島">
      <formula>NOT(ISERROR(SEARCH("飯島",E18)))</formula>
    </cfRule>
    <cfRule type="containsText" dxfId="147" priority="142" stopIfTrue="1" operator="containsText" text="大高">
      <formula>NOT(ISERROR(SEARCH("大高",E18)))</formula>
    </cfRule>
    <cfRule type="containsText" dxfId="146" priority="143" stopIfTrue="1" operator="containsText" text="斉藤">
      <formula>NOT(ISERROR(SEARCH("斉藤",E18)))</formula>
    </cfRule>
    <cfRule type="containsText" dxfId="145" priority="144" stopIfTrue="1" operator="containsText" text="金城">
      <formula>NOT(ISERROR(SEARCH("金城",E18)))</formula>
    </cfRule>
  </conditionalFormatting>
  <conditionalFormatting sqref="E18">
    <cfRule type="containsText" dxfId="144" priority="138" operator="containsText" text="佐藤">
      <formula>NOT(ISERROR(SEARCH("佐藤",E18)))</formula>
    </cfRule>
    <cfRule type="containsText" dxfId="143" priority="139" operator="containsText" text="阿曽">
      <formula>NOT(ISERROR(SEARCH("阿曽",E18)))</formula>
    </cfRule>
  </conditionalFormatting>
  <conditionalFormatting sqref="E18">
    <cfRule type="containsText" dxfId="142" priority="137" operator="containsText" text="未定">
      <formula>NOT(ISERROR(SEARCH("未定",E18)))</formula>
    </cfRule>
  </conditionalFormatting>
  <conditionalFormatting sqref="D24:D26">
    <cfRule type="expression" dxfId="141" priority="134" stopIfTrue="1">
      <formula>$F24="未着手"</formula>
    </cfRule>
    <cfRule type="expression" dxfId="140" priority="135" stopIfTrue="1">
      <formula>$F24="作業中"</formula>
    </cfRule>
    <cfRule type="expression" dxfId="139" priority="136" stopIfTrue="1">
      <formula>OR($F24="終了",$F24="完了")</formula>
    </cfRule>
  </conditionalFormatting>
  <conditionalFormatting sqref="E24:E26">
    <cfRule type="containsText" dxfId="138" priority="129" stopIfTrue="1" operator="containsText" text="幸野">
      <formula>NOT(ISERROR(SEARCH("幸野",E24)))</formula>
    </cfRule>
    <cfRule type="containsText" dxfId="137" priority="130" stopIfTrue="1" operator="containsText" text="飯島">
      <formula>NOT(ISERROR(SEARCH("飯島",E24)))</formula>
    </cfRule>
    <cfRule type="containsText" dxfId="136" priority="131" stopIfTrue="1" operator="containsText" text="大高">
      <formula>NOT(ISERROR(SEARCH("大高",E24)))</formula>
    </cfRule>
    <cfRule type="containsText" dxfId="135" priority="132" stopIfTrue="1" operator="containsText" text="斉藤">
      <formula>NOT(ISERROR(SEARCH("斉藤",E24)))</formula>
    </cfRule>
    <cfRule type="containsText" dxfId="134" priority="133" stopIfTrue="1" operator="containsText" text="金城">
      <formula>NOT(ISERROR(SEARCH("金城",E24)))</formula>
    </cfRule>
  </conditionalFormatting>
  <conditionalFormatting sqref="E24:E26">
    <cfRule type="containsText" dxfId="133" priority="127" operator="containsText" text="佐藤">
      <formula>NOT(ISERROR(SEARCH("佐藤",E24)))</formula>
    </cfRule>
    <cfRule type="containsText" dxfId="132" priority="128" operator="containsText" text="阿曽">
      <formula>NOT(ISERROR(SEARCH("阿曽",E24)))</formula>
    </cfRule>
  </conditionalFormatting>
  <conditionalFormatting sqref="D24:D26">
    <cfRule type="containsText" dxfId="131" priority="124" operator="containsText" text="低">
      <formula>NOT(ISERROR(SEARCH("低",D24)))</formula>
    </cfRule>
    <cfRule type="containsText" dxfId="130" priority="125" operator="containsText" text="中">
      <formula>NOT(ISERROR(SEARCH("中",D24)))</formula>
    </cfRule>
    <cfRule type="containsText" dxfId="129" priority="126" operator="containsText" text="高">
      <formula>NOT(ISERROR(SEARCH("高",D24)))</formula>
    </cfRule>
  </conditionalFormatting>
  <conditionalFormatting sqref="E24:E26">
    <cfRule type="containsText" dxfId="128" priority="123" operator="containsText" text="未定">
      <formula>NOT(ISERROR(SEARCH("未定",E24)))</formula>
    </cfRule>
  </conditionalFormatting>
  <conditionalFormatting sqref="B25:B27">
    <cfRule type="expression" dxfId="127" priority="120" stopIfTrue="1">
      <formula>$F24="未着手"</formula>
    </cfRule>
    <cfRule type="expression" dxfId="126" priority="121" stopIfTrue="1">
      <formula>$F24="作業中"</formula>
    </cfRule>
    <cfRule type="expression" dxfId="125" priority="122" stopIfTrue="1">
      <formula>OR($F24="終了",$F24="完了")</formula>
    </cfRule>
  </conditionalFormatting>
  <conditionalFormatting sqref="D23">
    <cfRule type="expression" dxfId="124" priority="117" stopIfTrue="1">
      <formula>$F23="未着手"</formula>
    </cfRule>
    <cfRule type="expression" dxfId="123" priority="118" stopIfTrue="1">
      <formula>$F23="作業中"</formula>
    </cfRule>
    <cfRule type="expression" dxfId="122" priority="119" stopIfTrue="1">
      <formula>OR($F23="終了",$F23="完了")</formula>
    </cfRule>
  </conditionalFormatting>
  <conditionalFormatting sqref="E23">
    <cfRule type="containsText" dxfId="121" priority="112" stopIfTrue="1" operator="containsText" text="幸野">
      <formula>NOT(ISERROR(SEARCH("幸野",E23)))</formula>
    </cfRule>
    <cfRule type="containsText" dxfId="120" priority="113" stopIfTrue="1" operator="containsText" text="飯島">
      <formula>NOT(ISERROR(SEARCH("飯島",E23)))</formula>
    </cfRule>
    <cfRule type="containsText" dxfId="119" priority="114" stopIfTrue="1" operator="containsText" text="大高">
      <formula>NOT(ISERROR(SEARCH("大高",E23)))</formula>
    </cfRule>
    <cfRule type="containsText" dxfId="118" priority="115" stopIfTrue="1" operator="containsText" text="斉藤">
      <formula>NOT(ISERROR(SEARCH("斉藤",E23)))</formula>
    </cfRule>
    <cfRule type="containsText" dxfId="117" priority="116" stopIfTrue="1" operator="containsText" text="金城">
      <formula>NOT(ISERROR(SEARCH("金城",E23)))</formula>
    </cfRule>
  </conditionalFormatting>
  <conditionalFormatting sqref="E23">
    <cfRule type="containsText" dxfId="116" priority="110" operator="containsText" text="佐藤">
      <formula>NOT(ISERROR(SEARCH("佐藤",E23)))</formula>
    </cfRule>
    <cfRule type="containsText" dxfId="115" priority="111" operator="containsText" text="阿曽">
      <formula>NOT(ISERROR(SEARCH("阿曽",E23)))</formula>
    </cfRule>
  </conditionalFormatting>
  <conditionalFormatting sqref="D23">
    <cfRule type="containsText" dxfId="114" priority="107" operator="containsText" text="低">
      <formula>NOT(ISERROR(SEARCH("低",D23)))</formula>
    </cfRule>
    <cfRule type="containsText" dxfId="113" priority="108" operator="containsText" text="中">
      <formula>NOT(ISERROR(SEARCH("中",D23)))</formula>
    </cfRule>
    <cfRule type="containsText" dxfId="112" priority="109" operator="containsText" text="高">
      <formula>NOT(ISERROR(SEARCH("高",D23)))</formula>
    </cfRule>
  </conditionalFormatting>
  <conditionalFormatting sqref="E23">
    <cfRule type="containsText" dxfId="111" priority="106" operator="containsText" text="未定">
      <formula>NOT(ISERROR(SEARCH("未定",E23)))</formula>
    </cfRule>
  </conditionalFormatting>
  <conditionalFormatting sqref="B23:B25">
    <cfRule type="expression" dxfId="110" priority="103" stopIfTrue="1">
      <formula>$F22="未着手"</formula>
    </cfRule>
    <cfRule type="expression" dxfId="109" priority="104" stopIfTrue="1">
      <formula>$F22="作業中"</formula>
    </cfRule>
    <cfRule type="expression" dxfId="108" priority="105" stopIfTrue="1">
      <formula>OR($F22="終了",$F22="完了")</formula>
    </cfRule>
  </conditionalFormatting>
  <conditionalFormatting sqref="E23:E26">
    <cfRule type="containsText" dxfId="107" priority="102" operator="containsText" text="佐藤">
      <formula>NOT(ISERROR(SEARCH("佐藤",E23)))</formula>
    </cfRule>
  </conditionalFormatting>
  <conditionalFormatting sqref="D23:D26">
    <cfRule type="containsText" dxfId="106" priority="98" operator="containsText" text="絶">
      <formula>NOT(ISERROR(SEARCH("絶",D23)))</formula>
    </cfRule>
    <cfRule type="containsText" dxfId="105" priority="99" operator="containsText" text="絶">
      <formula>NOT(ISERROR(SEARCH("絶",D23)))</formula>
    </cfRule>
    <cfRule type="containsText" dxfId="104" priority="100" operator="containsText" text="無">
      <formula>NOT(ISERROR(SEARCH("無",D23)))</formula>
    </cfRule>
    <cfRule type="containsText" dxfId="103" priority="101" operator="containsText" text="絶">
      <formula>NOT(ISERROR(SEARCH("絶",D23)))</formula>
    </cfRule>
  </conditionalFormatting>
  <conditionalFormatting sqref="C23:C2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02" priority="88" stopIfTrue="1">
      <formula>$F22="未着手"</formula>
    </cfRule>
    <cfRule type="expression" dxfId="101" priority="89" stopIfTrue="1">
      <formula>$F22="作業中"</formula>
    </cfRule>
    <cfRule type="expression" dxfId="100" priority="90" stopIfTrue="1">
      <formula>OR($F22="終了",$F22="完了")</formula>
    </cfRule>
  </conditionalFormatting>
  <conditionalFormatting sqref="B29">
    <cfRule type="expression" dxfId="99" priority="85" stopIfTrue="1">
      <formula>$F14="未着手"</formula>
    </cfRule>
    <cfRule type="expression" dxfId="98" priority="86" stopIfTrue="1">
      <formula>$F14="作業中"</formula>
    </cfRule>
    <cfRule type="expression" dxfId="97" priority="87" stopIfTrue="1">
      <formula>OR($F14="終了",$F14="完了")</formula>
    </cfRule>
  </conditionalFormatting>
  <conditionalFormatting sqref="B57">
    <cfRule type="expression" dxfId="96" priority="55" stopIfTrue="1">
      <formula>$F56="未着手"</formula>
    </cfRule>
    <cfRule type="expression" dxfId="95" priority="56" stopIfTrue="1">
      <formula>$F56="作業中"</formula>
    </cfRule>
    <cfRule type="expression" dxfId="94" priority="57" stopIfTrue="1">
      <formula>OR($F56="終了",$F56="完了")</formula>
    </cfRule>
  </conditionalFormatting>
  <conditionalFormatting sqref="B40">
    <cfRule type="expression" dxfId="87" priority="64" stopIfTrue="1">
      <formula>$F39="未着手"</formula>
    </cfRule>
    <cfRule type="expression" dxfId="86" priority="65" stopIfTrue="1">
      <formula>$F39="作業中"</formula>
    </cfRule>
    <cfRule type="expression" dxfId="85" priority="66" stopIfTrue="1">
      <formula>OR($F39="終了",$F39="完了")</formula>
    </cfRule>
  </conditionalFormatting>
  <conditionalFormatting sqref="B58:B59">
    <cfRule type="expression" dxfId="78" priority="58" stopIfTrue="1">
      <formula>$F58="未着手"</formula>
    </cfRule>
    <cfRule type="expression" dxfId="77" priority="59" stopIfTrue="1">
      <formula>$F58="作業中"</formula>
    </cfRule>
    <cfRule type="expression" dxfId="76" priority="60" stopIfTrue="1">
      <formula>OR($F58="終了",$F58="完了")</formula>
    </cfRule>
  </conditionalFormatting>
  <conditionalFormatting sqref="A29 D29 G29:JT29">
    <cfRule type="expression" dxfId="59" priority="2602" stopIfTrue="1">
      <formula>$F31="未着手"</formula>
    </cfRule>
    <cfRule type="expression" dxfId="58" priority="2603" stopIfTrue="1">
      <formula>$F31="作業中"</formula>
    </cfRule>
    <cfRule type="expression" dxfId="57" priority="2604" stopIfTrue="1">
      <formula>OR($F31="終了",$F31="完了")</formula>
    </cfRule>
  </conditionalFormatting>
  <conditionalFormatting sqref="A31 D31 G31:JT31">
    <cfRule type="expression" dxfId="56" priority="2605" stopIfTrue="1">
      <formula>#REF!="未着手"</formula>
    </cfRule>
    <cfRule type="expression" dxfId="55" priority="2606" stopIfTrue="1">
      <formula>#REF!="作業中"</formula>
    </cfRule>
    <cfRule type="expression" dxfId="54" priority="2607" stopIfTrue="1">
      <formula>OR(#REF!="終了",#REF!="完了")</formula>
    </cfRule>
  </conditionalFormatting>
  <conditionalFormatting sqref="B33">
    <cfRule type="expression" dxfId="53" priority="2689" stopIfTrue="1">
      <formula>#REF!="未着手"</formula>
    </cfRule>
    <cfRule type="expression" dxfId="52" priority="2690" stopIfTrue="1">
      <formula>#REF!="作業中"</formula>
    </cfRule>
    <cfRule type="expression" dxfId="51" priority="2691" stopIfTrue="1">
      <formula>OR(#REF!="終了",#REF!="完了")</formula>
    </cfRule>
  </conditionalFormatting>
  <conditionalFormatting sqref="B40">
    <cfRule type="expression" dxfId="47" priority="43" stopIfTrue="1">
      <formula>$F40="未着手"</formula>
    </cfRule>
    <cfRule type="expression" dxfId="46" priority="44" stopIfTrue="1">
      <formula>$F40="作業中"</formula>
    </cfRule>
    <cfRule type="expression" dxfId="45" priority="45" stopIfTrue="1">
      <formula>OR($F40="終了",$F40="完了")</formula>
    </cfRule>
  </conditionalFormatting>
  <conditionalFormatting sqref="B36">
    <cfRule type="expression" dxfId="44" priority="31" stopIfTrue="1">
      <formula>$F35="未着手"</formula>
    </cfRule>
    <cfRule type="expression" dxfId="43" priority="32" stopIfTrue="1">
      <formula>$F35="作業中"</formula>
    </cfRule>
    <cfRule type="expression" dxfId="42" priority="33" stopIfTrue="1">
      <formula>OR($F35="終了",$F35="完了")</formula>
    </cfRule>
  </conditionalFormatting>
  <conditionalFormatting sqref="B39">
    <cfRule type="expression" dxfId="41" priority="28" stopIfTrue="1">
      <formula>$F38="未着手"</formula>
    </cfRule>
    <cfRule type="expression" dxfId="40" priority="29" stopIfTrue="1">
      <formula>$F38="作業中"</formula>
    </cfRule>
    <cfRule type="expression" dxfId="39" priority="30" stopIfTrue="1">
      <formula>OR($F38="終了",$F38="完了")</formula>
    </cfRule>
  </conditionalFormatting>
  <conditionalFormatting sqref="B32:B35">
    <cfRule type="expression" dxfId="38" priority="37" stopIfTrue="1">
      <formula>$F31="未着手"</formula>
    </cfRule>
    <cfRule type="expression" dxfId="37" priority="38" stopIfTrue="1">
      <formula>$F31="作業中"</formula>
    </cfRule>
    <cfRule type="expression" dxfId="36" priority="39" stopIfTrue="1">
      <formula>OR($F31="終了",$F31="完了")</formula>
    </cfRule>
  </conditionalFormatting>
  <conditionalFormatting sqref="B38">
    <cfRule type="expression" dxfId="35" priority="40" stopIfTrue="1">
      <formula>$F38="未着手"</formula>
    </cfRule>
    <cfRule type="expression" dxfId="34" priority="41" stopIfTrue="1">
      <formula>$F38="作業中"</formula>
    </cfRule>
    <cfRule type="expression" dxfId="33" priority="42" stopIfTrue="1">
      <formula>OR($F38="終了",$F38="完了")</formula>
    </cfRule>
  </conditionalFormatting>
  <conditionalFormatting sqref="B37">
    <cfRule type="expression" dxfId="32" priority="34" stopIfTrue="1">
      <formula>$F36="未着手"</formula>
    </cfRule>
    <cfRule type="expression" dxfId="31" priority="35" stopIfTrue="1">
      <formula>$F36="作業中"</formula>
    </cfRule>
    <cfRule type="expression" dxfId="30" priority="36" stopIfTrue="1">
      <formula>OR($F36="終了",$F36="完了")</formula>
    </cfRule>
  </conditionalFormatting>
  <conditionalFormatting sqref="B41">
    <cfRule type="expression" dxfId="29" priority="25" stopIfTrue="1">
      <formula>$F40="未着手"</formula>
    </cfRule>
    <cfRule type="expression" dxfId="28" priority="26" stopIfTrue="1">
      <formula>$F40="作業中"</formula>
    </cfRule>
    <cfRule type="expression" dxfId="27" priority="27" stopIfTrue="1">
      <formula>OR($F40="終了",$F40="完了")</formula>
    </cfRule>
  </conditionalFormatting>
  <conditionalFormatting sqref="B44:B47">
    <cfRule type="expression" dxfId="26" priority="22" stopIfTrue="1">
      <formula>$F44="未着手"</formula>
    </cfRule>
    <cfRule type="expression" dxfId="25" priority="23" stopIfTrue="1">
      <formula>$F44="作業中"</formula>
    </cfRule>
    <cfRule type="expression" dxfId="24" priority="24" stopIfTrue="1">
      <formula>OR($F44="終了",$F44="完了")</formula>
    </cfRule>
  </conditionalFormatting>
  <conditionalFormatting sqref="B45:B46">
    <cfRule type="expression" dxfId="23" priority="19" stopIfTrue="1">
      <formula>$F45="未着手"</formula>
    </cfRule>
    <cfRule type="expression" dxfId="22" priority="20" stopIfTrue="1">
      <formula>$F45="作業中"</formula>
    </cfRule>
    <cfRule type="expression" dxfId="21" priority="21" stopIfTrue="1">
      <formula>OR($F45="終了",$F45="完了")</formula>
    </cfRule>
  </conditionalFormatting>
  <conditionalFormatting sqref="B45">
    <cfRule type="expression" dxfId="20" priority="16" stopIfTrue="1">
      <formula>$F45="未着手"</formula>
    </cfRule>
    <cfRule type="expression" dxfId="19" priority="17" stopIfTrue="1">
      <formula>$F45="作業中"</formula>
    </cfRule>
    <cfRule type="expression" dxfId="18" priority="18" stopIfTrue="1">
      <formula>OR($F45="終了",$F45="完了")</formula>
    </cfRule>
  </conditionalFormatting>
  <conditionalFormatting sqref="B45:B46">
    <cfRule type="expression" dxfId="17" priority="13" stopIfTrue="1">
      <formula>$F45="未着手"</formula>
    </cfRule>
    <cfRule type="expression" dxfId="16" priority="14" stopIfTrue="1">
      <formula>$F45="作業中"</formula>
    </cfRule>
    <cfRule type="expression" dxfId="15" priority="15" stopIfTrue="1">
      <formula>OR($F45="終了",$F45="完了")</formula>
    </cfRule>
  </conditionalFormatting>
  <conditionalFormatting sqref="B42:B43">
    <cfRule type="expression" dxfId="14" priority="10" stopIfTrue="1">
      <formula>$F42="未着手"</formula>
    </cfRule>
    <cfRule type="expression" dxfId="13" priority="11" stopIfTrue="1">
      <formula>$F42="作業中"</formula>
    </cfRule>
    <cfRule type="expression" dxfId="12" priority="12" stopIfTrue="1">
      <formula>OR($F42="終了",$F42="完了")</formula>
    </cfRule>
  </conditionalFormatting>
  <conditionalFormatting sqref="B44">
    <cfRule type="expression" dxfId="11" priority="7" stopIfTrue="1">
      <formula>$F44="未着手"</formula>
    </cfRule>
    <cfRule type="expression" dxfId="10" priority="8" stopIfTrue="1">
      <formula>$F44="作業中"</formula>
    </cfRule>
    <cfRule type="expression" dxfId="9" priority="9" stopIfTrue="1">
      <formula>OR($F44="終了",$F44="完了")</formula>
    </cfRule>
  </conditionalFormatting>
  <conditionalFormatting sqref="B44">
    <cfRule type="expression" dxfId="8" priority="4" stopIfTrue="1">
      <formula>$F44="未着手"</formula>
    </cfRule>
    <cfRule type="expression" dxfId="7" priority="5" stopIfTrue="1">
      <formula>$F44="作業中"</formula>
    </cfRule>
    <cfRule type="expression" dxfId="6" priority="6" stopIfTrue="1">
      <formula>OR($F44="終了",$F44="完了")</formula>
    </cfRule>
  </conditionalFormatting>
  <conditionalFormatting sqref="B44">
    <cfRule type="expression" dxfId="5" priority="1" stopIfTrue="1">
      <formula>$F44="未着手"</formula>
    </cfRule>
    <cfRule type="expression" dxfId="4" priority="2" stopIfTrue="1">
      <formula>$F44="作業中"</formula>
    </cfRule>
    <cfRule type="expression" dxfId="3" priority="3" stopIfTrue="1">
      <formula>OR($F44="終了",$F44="完了")</formula>
    </cfRule>
  </conditionalFormatting>
  <dataValidations count="2">
    <dataValidation type="list" allowBlank="1" showInputMessage="1" showErrorMessage="1" sqref="E5:E104">
      <formula1>"宮内,斉藤,SIM,桑原,杉浦,根岸,未定"</formula1>
    </dataValidation>
    <dataValidation type="list" allowBlank="1" showInputMessage="1" showErrorMessage="1" sqref="D5:D104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C27:C104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B8" sqref="B8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8" t="s">
        <v>55</v>
      </c>
      <c r="J1" s="108"/>
    </row>
    <row r="2" spans="1:15" x14ac:dyDescent="0.15">
      <c r="H2" s="33" t="s">
        <v>26</v>
      </c>
      <c r="I2" s="109" t="s">
        <v>30</v>
      </c>
      <c r="J2" s="109"/>
    </row>
    <row r="3" spans="1:15" x14ac:dyDescent="0.15">
      <c r="B3" s="110" t="s">
        <v>54</v>
      </c>
      <c r="C3" s="111"/>
      <c r="D3" s="111"/>
      <c r="E3" s="112"/>
      <c r="H3" s="34">
        <f ca="1">COUNTIF('スプリントバックログ(全体) '!$F$5:$F$411,'スプリントバックログ（グラフ表）'!$H$2)</f>
        <v>8</v>
      </c>
      <c r="I3" s="106">
        <v>1</v>
      </c>
      <c r="J3" s="106"/>
      <c r="K3" s="109" t="s">
        <v>47</v>
      </c>
      <c r="L3" s="109"/>
      <c r="M3" s="109"/>
      <c r="N3" s="109"/>
      <c r="O3" s="109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09" t="s">
        <v>29</v>
      </c>
      <c r="J4" s="109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'!$E$5:$E$404,A5,'スプリントバックログ(全体) '!$I$5:$I$404)</f>
        <v>16</v>
      </c>
      <c r="C5" s="30">
        <f ca="1">SUMIF('スプリントバックログ(全体) '!$E$5:$E$404,A5,'スプリントバックログ(全体) '!$K$5:$K$404)</f>
        <v>0</v>
      </c>
      <c r="D5" s="30">
        <f>SUMIF('スプリントバックログ(全体) '!$E$5:$E$404,A5,'スプリントバックログ(全体) '!$J$5:$J$404)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'!$E$5:$E$410,'スプリントバックログ（グラフ表）'!A5)</f>
        <v>21</v>
      </c>
      <c r="H5" s="32" t="e">
        <f>COUNTIFS('スプリントバックログ(全体) '!$E$5:$E$410,'スプリントバックログ（グラフ表）'!A5,'スプリントバックログ(全体) '!$F$5:$F$411,'スプリントバックログ（グラフ表）'!$H$2)</f>
        <v>#VALUE!</v>
      </c>
      <c r="I5" s="106" t="e">
        <f>H5/G5</f>
        <v>#VALUE!</v>
      </c>
      <c r="J5" s="107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'!$E$5:$E$404,A6,'スプリントバックログ(全体) '!$I$5:$I$404)</f>
        <v>0</v>
      </c>
      <c r="C6" s="30">
        <f>SUMIF('スプリントバックログ(全体) '!$E$5:$E$404,A6,'スプリントバックログ(全体) '!$K$5:$K$404)</f>
        <v>0</v>
      </c>
      <c r="D6" s="30">
        <f>SUMIF('スプリントバックログ(全体) '!$E$5:$E$404,A6,'スプリントバックログ(全体) '!$J$5:$J$404)</f>
        <v>0</v>
      </c>
      <c r="E6" s="31">
        <f>COUNTA('スプリントバックログ(全体) '!$L$2:$AL$2)*6-COUNTA('スプリントバックログ(全体) '!$L$4:$AL$4)*6</f>
        <v>0</v>
      </c>
      <c r="F6" s="29">
        <f t="shared" si="0"/>
        <v>0</v>
      </c>
      <c r="G6" s="34">
        <f>COUNTIF('スプリントバックログ(全体) '!$E$5:$E$410,'スプリントバックログ（グラフ表）'!A6)</f>
        <v>0</v>
      </c>
      <c r="H6" s="32" t="e">
        <f>COUNTIFS('スプリントバックログ(全体) '!$E$5:$E$410,'スプリントバックログ（グラフ表）'!A6,'スプリントバックログ(全体) '!$F$5:$F$411,'スプリントバックログ（グラフ表）'!$H$2)</f>
        <v>#VALUE!</v>
      </c>
      <c r="I6" s="106" t="e">
        <f t="shared" ref="I6:I9" si="2">H6/G6</f>
        <v>#VALUE!</v>
      </c>
      <c r="J6" s="107"/>
      <c r="K6" s="57">
        <f>(11*6)-B6</f>
        <v>66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162</v>
      </c>
    </row>
    <row r="7" spans="1:15" x14ac:dyDescent="0.15">
      <c r="A7" s="8" t="s">
        <v>106</v>
      </c>
      <c r="B7" s="30">
        <f>SUMIF('スプリントバックログ(全体) '!$E$5:$E$404,A7,'スプリントバックログ(全体) '!$I$5:$I$404)</f>
        <v>0</v>
      </c>
      <c r="C7" s="30">
        <f ca="1">SUMIF('スプリントバックログ(全体) '!$E$5:$E$404,A7,'スプリントバックログ(全体) '!$K$5:$K$404)</f>
        <v>0</v>
      </c>
      <c r="D7" s="30">
        <f>SUMIF('スプリントバックログ(全体) '!$E$5:$E$404,A7,'スプリントバックログ(全体) '!$J$5:$J$404)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'!$E$5:$E$410,'スプリントバックログ（グラフ表）'!A7)</f>
        <v>1</v>
      </c>
      <c r="H7" s="32" t="e">
        <f>COUNTIFS('スプリントバックログ(全体) '!$E$5:$E$410,'スプリントバックログ（グラフ表）'!A7,'スプリントバックログ(全体) '!$F$5:$F$411,'スプリントバックログ（グラフ表）'!$H$2)</f>
        <v>#VALUE!</v>
      </c>
      <c r="I7" s="106" t="e">
        <f t="shared" si="2"/>
        <v>#VALUE!</v>
      </c>
      <c r="J7" s="107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'!$E$5:$E$404,A8,'スプリントバックログ(全体) '!$I$5:$I$404)</f>
        <v>0</v>
      </c>
      <c r="C8" s="30">
        <f ca="1">SUMIF('スプリントバックログ(全体) '!$E$5:$E$404,A8,'スプリントバックログ(全体) '!$K$5:$K$404)</f>
        <v>0</v>
      </c>
      <c r="D8" s="30">
        <f>SUMIF('スプリントバックログ(全体) '!$E$5:$E$404,A8,'スプリントバックログ(全体) '!$J$5:$J$404)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'!$E$5:$E$410,'スプリントバックログ（グラフ表）'!A8)</f>
        <v>1</v>
      </c>
      <c r="H8" s="32" t="e">
        <f>COUNTIFS('スプリントバックログ(全体) '!$E$5:$E$410,'スプリントバックログ（グラフ表）'!A8,'スプリントバックログ(全体) '!$F$5:$F$411,'スプリントバックログ（グラフ表）'!$H$2)</f>
        <v>#VALUE!</v>
      </c>
      <c r="I8" s="106" t="e">
        <f t="shared" si="2"/>
        <v>#VALUE!</v>
      </c>
      <c r="J8" s="107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'!$E$5:$E$404,A9,'スプリントバックログ(全体) '!$I$5:$I$404)</f>
        <v>0</v>
      </c>
      <c r="C9" s="30">
        <f ca="1">SUMIF('スプリントバックログ(全体) '!$E$5:$E$404,A9,'スプリントバックログ(全体) '!$K$5:$K$404)</f>
        <v>0</v>
      </c>
      <c r="D9" s="30">
        <f>SUMIF('スプリントバックログ(全体) '!$E$5:$E$404,A9,'スプリントバックログ(全体) '!$J$5:$J$404)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'!$E$5:$E$410,'スプリントバックログ（グラフ表）'!A9)</f>
        <v>2</v>
      </c>
      <c r="H9" s="32" t="e">
        <f>COUNTIFS('スプリントバックログ(全体) '!$E$5:$E$410,'スプリントバックログ（グラフ表）'!A9,'スプリントバックログ(全体) '!$F$5:$F$411,'スプリントバックログ（グラフ表）'!$H$2)</f>
        <v>#VALUE!</v>
      </c>
      <c r="I9" s="106" t="e">
        <f t="shared" si="2"/>
        <v>#VALUE!</v>
      </c>
      <c r="J9" s="107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'!$E$5:$E$404,A10,'スプリントバックログ(全体) '!$I$5:$I$404)</f>
        <v>0</v>
      </c>
      <c r="C10" s="30">
        <f>SUMIF('スプリントバックログ(全体) '!$E$5:$E$404,A10,'スプリントバックログ(全体) '!$K$5:$K$404)</f>
        <v>0</v>
      </c>
      <c r="D10" s="30">
        <f>SUMIF('スプリントバックログ(全体) '!$E$5:$E$404,A10,'スプリントバックログ(全体) '!$J$5:$J$404)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'!$E$5:$E$410,'スプリントバックログ（グラフ表）'!A10)</f>
        <v>0</v>
      </c>
      <c r="H10" s="32" t="e">
        <f>COUNTIFS('スプリントバックログ(全体) '!$E$5:$E$410,'スプリントバックログ（グラフ表）'!A10,'スプリントバックログ(全体) '!$F$5:$F$411,'スプリントバックログ（グラフ表）'!$H$2)</f>
        <v>#VALUE!</v>
      </c>
      <c r="I10" s="106" t="e">
        <f t="shared" ref="I10" si="7">H10/G10</f>
        <v>#VALUE!</v>
      </c>
      <c r="J10" s="107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75" priority="13" stopIfTrue="1" operator="containsText" text="幸野">
      <formula>NOT(ISERROR(SEARCH("幸野",A6)))</formula>
    </cfRule>
    <cfRule type="containsText" dxfId="74" priority="14" stopIfTrue="1" operator="containsText" text="飯島">
      <formula>NOT(ISERROR(SEARCH("飯島",A6)))</formula>
    </cfRule>
    <cfRule type="containsText" dxfId="73" priority="15" stopIfTrue="1" operator="containsText" text="大高">
      <formula>NOT(ISERROR(SEARCH("大高",A6)))</formula>
    </cfRule>
    <cfRule type="containsText" dxfId="72" priority="16" stopIfTrue="1" operator="containsText" text="斉藤">
      <formula>NOT(ISERROR(SEARCH("斉藤",A6)))</formula>
    </cfRule>
    <cfRule type="containsText" dxfId="71" priority="17" stopIfTrue="1" operator="containsText" text="金城">
      <formula>NOT(ISERROR(SEARCH("金城",A6)))</formula>
    </cfRule>
  </conditionalFormatting>
  <conditionalFormatting sqref="A6:A10">
    <cfRule type="containsText" dxfId="70" priority="11" operator="containsText" text="佐藤">
      <formula>NOT(ISERROR(SEARCH("佐藤",A6)))</formula>
    </cfRule>
    <cfRule type="containsText" dxfId="69" priority="12" operator="containsText" text="阿曽">
      <formula>NOT(ISERROR(SEARCH("阿曽",A6)))</formula>
    </cfRule>
  </conditionalFormatting>
  <conditionalFormatting sqref="A5">
    <cfRule type="containsText" dxfId="68" priority="2" operator="containsText" text="宮内">
      <formula>NOT(ISERROR(SEARCH("宮内",A5)))</formula>
    </cfRule>
    <cfRule type="containsText" dxfId="67" priority="6" stopIfTrue="1" operator="containsText" text="幸野">
      <formula>NOT(ISERROR(SEARCH("幸野",A5)))</formula>
    </cfRule>
    <cfRule type="containsText" dxfId="66" priority="7" stopIfTrue="1" operator="containsText" text="飯島">
      <formula>NOT(ISERROR(SEARCH("飯島",A5)))</formula>
    </cfRule>
    <cfRule type="containsText" dxfId="65" priority="8" stopIfTrue="1" operator="containsText" text="大高">
      <formula>NOT(ISERROR(SEARCH("大高",A5)))</formula>
    </cfRule>
    <cfRule type="containsText" dxfId="64" priority="9" stopIfTrue="1" operator="containsText" text="斉藤">
      <formula>NOT(ISERROR(SEARCH("斉藤",A5)))</formula>
    </cfRule>
    <cfRule type="containsText" dxfId="63" priority="10" stopIfTrue="1" operator="containsText" text="金城">
      <formula>NOT(ISERROR(SEARCH("金城",A5)))</formula>
    </cfRule>
  </conditionalFormatting>
  <conditionalFormatting sqref="A5">
    <cfRule type="containsText" dxfId="62" priority="4" operator="containsText" text="佐藤">
      <formula>NOT(ISERROR(SEARCH("佐藤",A5)))</formula>
    </cfRule>
    <cfRule type="containsText" dxfId="6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6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42843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42843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42843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宮内純平</cp:lastModifiedBy>
  <cp:lastPrinted>2015-04-07T06:42:13Z</cp:lastPrinted>
  <dcterms:created xsi:type="dcterms:W3CDTF">2007-12-08T04:18:44Z</dcterms:created>
  <dcterms:modified xsi:type="dcterms:W3CDTF">2017-04-18T09:32:57Z</dcterms:modified>
</cp:coreProperties>
</file>