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15A1347\Desktop\Soce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'!$A$1:$AL$417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F60" i="12" l="1"/>
  <c r="K31" i="12" l="1"/>
  <c r="F31" i="12"/>
  <c r="F65" i="12"/>
  <c r="F30" i="12"/>
  <c r="K6" i="12" l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2" i="12"/>
  <c r="K36" i="12"/>
  <c r="K37" i="12"/>
  <c r="K38" i="12"/>
  <c r="K39" i="12"/>
  <c r="K40" i="12"/>
  <c r="K41" i="12"/>
  <c r="K42" i="12"/>
  <c r="K44" i="12"/>
  <c r="K45" i="12"/>
  <c r="K46" i="12"/>
  <c r="K47" i="12"/>
  <c r="K48" i="12"/>
  <c r="K49" i="12"/>
  <c r="K50" i="12"/>
  <c r="K51" i="12"/>
  <c r="K52" i="12"/>
  <c r="K59" i="12"/>
  <c r="K61" i="12"/>
  <c r="K62" i="12"/>
  <c r="K63" i="12"/>
  <c r="K64" i="12"/>
  <c r="F64" i="12" l="1"/>
  <c r="F63" i="12"/>
  <c r="F62" i="12"/>
  <c r="F61" i="12"/>
  <c r="F59" i="12"/>
  <c r="F58" i="12"/>
  <c r="F57" i="12"/>
  <c r="F56" i="12"/>
  <c r="F55" i="12"/>
  <c r="F54" i="12"/>
  <c r="F53" i="12"/>
  <c r="F36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2" i="12"/>
  <c r="F37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11" i="12"/>
  <c r="F112" i="12"/>
  <c r="K110" i="12"/>
  <c r="F111" i="12"/>
  <c r="K109" i="12"/>
  <c r="F110" i="12"/>
  <c r="K108" i="12"/>
  <c r="F109" i="12"/>
  <c r="K107" i="12"/>
  <c r="F108" i="12"/>
  <c r="K106" i="12"/>
  <c r="F107" i="12"/>
  <c r="K105" i="12"/>
  <c r="F106" i="12" s="1"/>
  <c r="K104" i="12"/>
  <c r="F105" i="12" s="1"/>
  <c r="K103" i="12"/>
  <c r="F104" i="12" s="1"/>
  <c r="K102" i="12"/>
  <c r="F103" i="12" s="1"/>
  <c r="K101" i="12"/>
  <c r="F102" i="12" s="1"/>
  <c r="K100" i="12"/>
  <c r="F101" i="12" s="1"/>
  <c r="K99" i="12"/>
  <c r="F100" i="12" s="1"/>
  <c r="K98" i="12"/>
  <c r="F99" i="12" s="1"/>
  <c r="K97" i="12"/>
  <c r="F98" i="12" s="1"/>
  <c r="K96" i="12"/>
  <c r="F97" i="12"/>
  <c r="K95" i="12"/>
  <c r="F96" i="12"/>
  <c r="K94" i="12"/>
  <c r="F95" i="12" s="1"/>
  <c r="K93" i="12"/>
  <c r="F94" i="12" s="1"/>
  <c r="K92" i="12"/>
  <c r="F93" i="12" s="1"/>
  <c r="K91" i="12"/>
  <c r="F92" i="12" s="1"/>
  <c r="K90" i="12"/>
  <c r="F91" i="12" s="1"/>
  <c r="K89" i="12"/>
  <c r="F90" i="12" s="1"/>
  <c r="K88" i="12"/>
  <c r="F89" i="12" s="1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F22" i="12"/>
  <c r="F18" i="12"/>
  <c r="F17" i="12"/>
  <c r="F16" i="12"/>
  <c r="F15" i="12"/>
  <c r="F10" i="12"/>
  <c r="F8" i="12"/>
  <c r="F7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H5" i="13"/>
  <c r="I5" i="13" s="1"/>
  <c r="H6" i="13"/>
  <c r="I6" i="13" s="1"/>
  <c r="H3" i="13"/>
  <c r="I9" i="13" l="1"/>
  <c r="I7" i="13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<sst xmlns="http://schemas.openxmlformats.org/spreadsheetml/2006/main" count="326" uniqueCount="174">
  <si>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</si>
  <si>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</si>
  <si>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</si>
  <si>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</si>
  <si>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</si>
  <si>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</si>
  <si>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</si>
  <si>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</si>
  <si>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</si>
  <si>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</si>
  <si>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</si>
  <si>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</si>
  <si>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</si>
  <si>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</si>
  <si>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</si>
  <si>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</si>
  <si>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</si>
  <si>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</si>
  <si>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</si>
  <si>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</si>
  <si>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</si>
  <si>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</si>
  <si>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</si>
  <si>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</si>
  <si>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</si>
  <si>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</si>
  <si>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</si>
  <si>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</si>
  <si>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</si>
  <si>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</si>
  <si>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</si>
  <si>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</si>
  <si>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</si>
  <si>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</si>
  <si>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</si>
  <si>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</si>
  <si>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</si>
  <si>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</si>
  <si>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</si>
  <si>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</si>
  <si>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</si>
  <si>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</si>
  <si>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</si>
  <si>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</si>
  <si>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</si>
  <si>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</si>
  <si>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</si>
  <si>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</si>
  <si>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</si>
  <si>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</si>
  <si>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</si>
  <si>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</si>
  <si>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</si>
  <si>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</si>
  <si>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</si>
  <si>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</si>
  <si>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</si>
  <si>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</si>
  <si>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</si>
  <si>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</si>
  <si>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</si>
  <si>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</si>
  <si>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</si>
  <si>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</si>
  <si>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</si>
  <si>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</si>
  <si>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</si>
  <si>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</si>
  <si>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</si>
  <si>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</si>
  <si>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</si>
  <si>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</si>
  <si>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</si>
  <si>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</si>
  <si>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</si>
  <si>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</si>
  <si>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</si>
  <si>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</si>
  <si>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</si>
  <si>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</si>
  <si>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</si>
  <si>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</si>
  <si>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</si>
  <si>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</si>
  <si>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</si>
  <si>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</si>
  <si>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</si>
  <si>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</si>
  <si>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</si>
  <si>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</si>
  <si>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</si>
  <si>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</si>
  <si>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</si>
  <si>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</si>
  <si>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</si>
  <si>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</si>
  <si>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</si>
  <si>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</si>
  <si>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</si>
  <si>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</si>
  <si>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</si>
  <si>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</si>
  <si>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</si>
  <si>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</si>
  <si>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</si>
  <si>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</si>
  <si>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</si>
  <si>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</si>
  <si>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</si>
  <si>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</si>
  <si>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</si>
  <si>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</si>
  <si>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</si>
  <si>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</si>
  <si>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</si>
  <si>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</si>
  <si>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</si>
  <si>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</si>
  <si>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</si>
  <si>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</si>
  <si>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</si>
  <si>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</si>
  <si>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</si>
  <si>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</si>
  <si>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</si>
  <si>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</si>
  <si>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</si>
  <si>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</si>
  <si>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</si>
  <si>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</si>
  <si>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・2本発射の実装</t>
    <rPh sb="2" eb="3">
      <t>ホン</t>
    </rPh>
    <rPh sb="3" eb="5">
      <t>ハッシャ</t>
    </rPh>
    <rPh sb="6" eb="8">
      <t>ジッソウ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</si>
  <si>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</si>
  <si>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</si>
  <si>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</si>
  <si>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</si>
  <si>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</si>
  <si>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</si>
  <si>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</si>
  <si>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</si>
  <si>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</si>
  <si>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・2本で噛み付いてる間は次にいけないように(片方を離すまで振り子が出来ない)</t>
    <rPh sb="2" eb="3">
      <t>ホン</t>
    </rPh>
    <rPh sb="4" eb="5">
      <t>カ</t>
    </rPh>
    <rPh sb="6" eb="7">
      <t>ツ</t>
    </rPh>
    <rPh sb="10" eb="11">
      <t>アイダ</t>
    </rPh>
    <rPh sb="12" eb="13">
      <t>ツギ</t>
    </rPh>
    <rPh sb="22" eb="24">
      <t>カタホウ</t>
    </rPh>
    <rPh sb="25" eb="26">
      <t>ハナ</t>
    </rPh>
    <rPh sb="29" eb="30">
      <t>フ</t>
    </rPh>
    <rPh sb="31" eb="32">
      <t>コ</t>
    </rPh>
    <rPh sb="33" eb="35">
      <t>デキ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</si>
  <si>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</si>
  <si>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</si>
  <si>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</si>
  <si>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</si>
  <si>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</si>
  <si>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</si>
  <si>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</si>
  <si>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</si>
  <si>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</si>
  <si>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</si>
  <si>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</si>
  <si>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</si>
  <si>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</si>
  <si>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</si>
  <si>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</si>
  <si>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</si>
  <si>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</si>
  <si>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</si>
  <si>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</si>
  <si>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</si>
  <si>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</si>
  <si>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</si>
  <si>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</si>
  <si>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</si>
  <si>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</si>
  <si>
    <t>z</t>
    <phoneticPr fontId="3"/>
  </si>
  <si>
    <t>空中で回転する</t>
    <rPh sb="0" eb="2">
      <t>クウチュウ</t>
    </rPh>
    <rPh sb="3" eb="5">
      <t>カイテン</t>
    </rPh>
    <phoneticPr fontId="3"/>
  </si>
  <si>
    <t>レーン分割</t>
    <rPh sb="3" eb="5">
      <t>ブンカツ</t>
    </rPh>
    <phoneticPr fontId="3"/>
  </si>
  <si>
    <t>MapGeneratorのレーン分割対応</t>
    <rPh sb="16" eb="18">
      <t>ブンカツ</t>
    </rPh>
    <rPh sb="18" eb="20">
      <t>タイオウ</t>
    </rPh>
    <phoneticPr fontId="3"/>
  </si>
  <si>
    <t>acterのレーン分割対応</t>
    <rPh sb="9" eb="11">
      <t>ブンカツ</t>
    </rPh>
    <rPh sb="11" eb="13">
      <t>タイオウ</t>
    </rPh>
    <phoneticPr fontId="3"/>
  </si>
  <si>
    <t>プレイヤーのレーン分割対応</t>
    <rPh sb="9" eb="11">
      <t>ブンカツ</t>
    </rPh>
    <rPh sb="11" eb="13">
      <t>タイオウ</t>
    </rPh>
    <phoneticPr fontId="3"/>
  </si>
  <si>
    <t>ステージの中央レーン以外の半透明化処理</t>
    <rPh sb="5" eb="7">
      <t>チュウオウ</t>
    </rPh>
    <rPh sb="10" eb="12">
      <t>イガイ</t>
    </rPh>
    <rPh sb="13" eb="17">
      <t>ハントウメイカ</t>
    </rPh>
    <rPh sb="17" eb="19">
      <t>ショリ</t>
    </rPh>
    <phoneticPr fontId="3"/>
  </si>
  <si>
    <t>ゲーム画面の仕様</t>
    <rPh sb="3" eb="5">
      <t>ガメン</t>
    </rPh>
    <rPh sb="6" eb="8">
      <t>シヨウ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</si>
</sst>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88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10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8"/>
  <sheetViews>
    <sheetView tabSelected="1" zoomScale="85" zoomScaleNormal="85" workbookViewId="0">
      <pane xSplit="11" ySplit="4" topLeftCell="L51" activePane="bottomRight" state="frozen"/>
      <selection pane="topRight" activeCell="L1" sqref="L1"/>
      <selection pane="bottomLeft" activeCell="A5" sqref="A5"/>
      <selection pane="bottomRight" activeCell="C62" sqref="C62"/>
    </sheetView>
  </sheetViews>
  <sheetFormatPr defaultRowHeight="14.25" x14ac:dyDescent="0.15"/>
  <cols>
    <col min="1" max="1" width="3.875" customWidth="1"/>
    <col min="2" max="2" width="69.125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.125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5" t="s">
        <v>0</v>
      </c>
      <c r="B1" s="96" t="s">
        <v>1</v>
      </c>
      <c r="C1" s="98" t="s">
        <v>25</v>
      </c>
      <c r="D1" s="98" t="s">
        <v>13</v>
      </c>
      <c r="E1" s="95" t="s">
        <v>2</v>
      </c>
      <c r="F1" s="95" t="s">
        <v>3</v>
      </c>
      <c r="G1" s="94" t="s">
        <v>4</v>
      </c>
      <c r="H1" s="94" t="s">
        <v>5</v>
      </c>
      <c r="I1" s="103" t="s">
        <v>6</v>
      </c>
      <c r="J1" s="103" t="s">
        <v>7</v>
      </c>
      <c r="K1" s="95" t="s">
        <v>8</v>
      </c>
      <c r="L1" s="105" t="s">
        <v>9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</row>
    <row r="2" spans="1:38" s="6" customFormat="1" ht="14.45" customHeight="1" x14ac:dyDescent="0.15">
      <c r="A2" s="95"/>
      <c r="B2" s="97"/>
      <c r="C2" s="99"/>
      <c r="D2" s="99"/>
      <c r="E2" s="101"/>
      <c r="F2" s="95"/>
      <c r="G2" s="94"/>
      <c r="H2" s="94"/>
      <c r="I2" s="104"/>
      <c r="J2" s="104"/>
      <c r="K2" s="95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5"/>
      <c r="B3" s="97"/>
      <c r="C3" s="99"/>
      <c r="D3" s="99"/>
      <c r="E3" s="101"/>
      <c r="F3" s="95"/>
      <c r="G3" s="94"/>
      <c r="H3" s="94"/>
      <c r="I3" s="104"/>
      <c r="J3" s="104"/>
      <c r="K3" s="95"/>
      <c r="L3" s="12">
        <f>INT(($L$4-(COLUMN()-COLUMN($L4))*($L$4/COUNTA($L$2:$AL$2))))</f>
        <v>1</v>
      </c>
      <c r="M3" s="12">
        <f t="shared" ref="M3:AL3" si="0">INT(($L$4-(COLUMN()-COLUMN($L4))*($L$4/COUNTA($L$2:$AL$2))))</f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39">
        <f t="shared" si="0"/>
        <v>0</v>
      </c>
      <c r="W3" s="4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39">
        <f t="shared" si="0"/>
        <v>0</v>
      </c>
      <c r="AB3" s="36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39">
        <f t="shared" si="0"/>
        <v>0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5" customHeight="1" x14ac:dyDescent="0.15">
      <c r="A4" s="95"/>
      <c r="B4" s="97"/>
      <c r="C4" s="100"/>
      <c r="D4" s="100"/>
      <c r="E4" s="102"/>
      <c r="F4" s="95"/>
      <c r="G4" s="94"/>
      <c r="H4" s="94"/>
      <c r="I4" s="104"/>
      <c r="J4" s="104"/>
      <c r="K4" s="95"/>
      <c r="L4" s="13">
        <f t="shared" ref="L4:AL4" si="3">SUM(L5:L411)</f>
        <v>1</v>
      </c>
      <c r="M4" s="13">
        <f t="shared" si="3"/>
        <v>1</v>
      </c>
      <c r="N4" s="13">
        <f t="shared" si="3"/>
        <v>0</v>
      </c>
      <c r="O4" s="13">
        <f t="shared" si="3"/>
        <v>0</v>
      </c>
      <c r="P4" s="13">
        <f t="shared" si="3"/>
        <v>0</v>
      </c>
      <c r="Q4" s="13">
        <f t="shared" si="3"/>
        <v>0</v>
      </c>
      <c r="R4" s="13">
        <f t="shared" si="3"/>
        <v>0</v>
      </c>
      <c r="S4" s="13">
        <f t="shared" si="3"/>
        <v>0</v>
      </c>
      <c r="T4" s="13">
        <f t="shared" si="3"/>
        <v>0</v>
      </c>
      <c r="U4" s="13">
        <f t="shared" si="3"/>
        <v>0</v>
      </c>
      <c r="V4" s="40">
        <f t="shared" si="3"/>
        <v>0</v>
      </c>
      <c r="W4" s="43">
        <f t="shared" si="3"/>
        <v>0</v>
      </c>
      <c r="X4" s="13">
        <f t="shared" si="3"/>
        <v>0</v>
      </c>
      <c r="Y4" s="13">
        <f t="shared" si="3"/>
        <v>0</v>
      </c>
      <c r="Z4" s="13">
        <f t="shared" si="3"/>
        <v>0</v>
      </c>
      <c r="AA4" s="40">
        <f t="shared" si="3"/>
        <v>0</v>
      </c>
      <c r="AB4" s="37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40">
        <f t="shared" si="3"/>
        <v>0</v>
      </c>
      <c r="AH4" s="37">
        <f t="shared" si="3"/>
        <v>0</v>
      </c>
      <c r="AI4" s="13">
        <f t="shared" si="3"/>
        <v>0</v>
      </c>
      <c r="AJ4" s="13">
        <f t="shared" si="3"/>
        <v>0</v>
      </c>
      <c r="AK4" s="13">
        <f t="shared" si="3"/>
        <v>0</v>
      </c>
      <c r="AL4" s="13">
        <f t="shared" si="3"/>
        <v>0</v>
      </c>
    </row>
    <row r="5" spans="1:38" x14ac:dyDescent="0.15">
      <c r="A5" s="27">
        <v>1</v>
      </c>
      <c r="B5" s="19" t="s">
        <v>31</v>
      </c>
      <c r="C5" s="28">
        <v>1</v>
      </c>
      <c r="D5" s="24"/>
      <c r="E5" s="25"/>
      <c r="F5" s="9" t="str">
        <f t="shared" ref="F5:F75" si="4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64" ca="1" si="5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15">
      <c r="A6" s="27">
        <v>2</v>
      </c>
      <c r="B6" s="19" t="s">
        <v>110</v>
      </c>
      <c r="C6" s="28"/>
      <c r="D6" s="24"/>
      <c r="E6" s="25"/>
      <c r="F6" s="9" t="str">
        <f t="shared" si="4"/>
        <v>未着手</v>
      </c>
      <c r="G6" s="4"/>
      <c r="H6" s="4"/>
      <c r="I6" s="11"/>
      <c r="J6" s="11"/>
      <c r="K6" s="9" t="str">
        <f t="shared" ca="1" si="5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15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ca="1" si="4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f t="shared" ca="1" si="5"/>
        <v>0</v>
      </c>
      <c r="L7" s="9">
        <v>0</v>
      </c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15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ca="1" si="4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f t="shared" ca="1" si="5"/>
        <v>0</v>
      </c>
      <c r="L8" s="9">
        <v>0</v>
      </c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15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ca="1" si="4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f t="shared" ca="1" si="5"/>
        <v>0</v>
      </c>
      <c r="L9" s="9">
        <v>0</v>
      </c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15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ca="1" si="4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f t="shared" ca="1" si="5"/>
        <v>0</v>
      </c>
      <c r="L10" s="9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15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ca="1" si="4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f t="shared" ca="1" si="5"/>
        <v>0</v>
      </c>
      <c r="L11" s="9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15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4"/>
        <v>未着手</v>
      </c>
      <c r="G12" s="4"/>
      <c r="H12" s="4"/>
      <c r="I12" s="11"/>
      <c r="J12" s="11"/>
      <c r="K12" s="9" t="str">
        <f t="shared" ca="1" si="5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15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4"/>
        <v>未着手</v>
      </c>
      <c r="G13" s="4"/>
      <c r="H13" s="4"/>
      <c r="I13" s="11"/>
      <c r="J13" s="11"/>
      <c r="K13" s="9" t="str">
        <f t="shared" ca="1" si="5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15">
      <c r="A14" s="27">
        <v>10</v>
      </c>
      <c r="B14" s="18" t="s">
        <v>119</v>
      </c>
      <c r="C14" s="28"/>
      <c r="D14" s="24"/>
      <c r="E14" s="25"/>
      <c r="F14" s="9" t="str">
        <f t="shared" si="4"/>
        <v>未着手</v>
      </c>
      <c r="G14" s="4"/>
      <c r="H14" s="4"/>
      <c r="I14" s="11"/>
      <c r="J14" s="11"/>
      <c r="K14" s="9" t="str">
        <f t="shared" ca="1" si="5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15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4"/>
        <v>未着手</v>
      </c>
      <c r="G15" s="4"/>
      <c r="H15" s="4"/>
      <c r="I15" s="11"/>
      <c r="J15" s="11"/>
      <c r="K15" s="9" t="str">
        <f t="shared" ca="1" si="5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15">
      <c r="A16" s="27">
        <v>12</v>
      </c>
      <c r="B16" s="19" t="s">
        <v>151</v>
      </c>
      <c r="C16" s="28">
        <v>1</v>
      </c>
      <c r="D16" s="24"/>
      <c r="E16" s="25" t="s">
        <v>104</v>
      </c>
      <c r="F16" s="9" t="str">
        <f t="shared" ca="1" si="4"/>
        <v>作業中</v>
      </c>
      <c r="G16" s="4">
        <v>42843</v>
      </c>
      <c r="H16" s="4">
        <v>42843</v>
      </c>
      <c r="I16" s="11">
        <v>1</v>
      </c>
      <c r="J16" s="11">
        <v>1</v>
      </c>
      <c r="K16" s="9" t="str">
        <f t="shared" ca="1" si="5"/>
        <v/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15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ca="1" si="4"/>
        <v>作業中</v>
      </c>
      <c r="G17" s="4">
        <v>42843</v>
      </c>
      <c r="H17" s="4">
        <v>42843</v>
      </c>
      <c r="I17" s="11">
        <v>1</v>
      </c>
      <c r="J17" s="11">
        <v>1</v>
      </c>
      <c r="K17" s="9" t="str">
        <f t="shared" ca="1" si="5"/>
        <v/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15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ca="1" si="4"/>
        <v>作業中</v>
      </c>
      <c r="G18" s="4">
        <v>42843</v>
      </c>
      <c r="H18" s="4">
        <v>42843</v>
      </c>
      <c r="I18" s="11">
        <v>2</v>
      </c>
      <c r="J18" s="11">
        <v>2</v>
      </c>
      <c r="K18" s="9" t="str">
        <f t="shared" ca="1" si="5"/>
        <v/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15">
      <c r="A19" s="27">
        <v>15</v>
      </c>
      <c r="B19" s="19" t="s">
        <v>123</v>
      </c>
      <c r="C19" s="28">
        <v>0</v>
      </c>
      <c r="D19" s="24"/>
      <c r="E19" s="25" t="s">
        <v>104</v>
      </c>
      <c r="F19" s="9" t="str">
        <f t="shared" si="4"/>
        <v>未着手</v>
      </c>
      <c r="G19" s="4">
        <v>42844</v>
      </c>
      <c r="H19" s="4"/>
      <c r="I19" s="11">
        <v>2</v>
      </c>
      <c r="J19" s="11"/>
      <c r="K19" s="9" t="str">
        <f t="shared" ca="1" si="5"/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15">
      <c r="A20" s="27">
        <v>16</v>
      </c>
      <c r="B20" s="19" t="s">
        <v>124</v>
      </c>
      <c r="C20" s="28">
        <v>0</v>
      </c>
      <c r="D20" s="24"/>
      <c r="E20" s="25" t="s">
        <v>104</v>
      </c>
      <c r="F20" s="9" t="str">
        <f t="shared" si="4"/>
        <v>未着手</v>
      </c>
      <c r="G20" s="4">
        <v>42844</v>
      </c>
      <c r="H20" s="4"/>
      <c r="I20" s="11">
        <v>2</v>
      </c>
      <c r="J20" s="11"/>
      <c r="K20" s="9" t="str">
        <f t="shared" ca="1" si="5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15">
      <c r="A21" s="27">
        <v>17</v>
      </c>
      <c r="B21" s="19" t="s">
        <v>142</v>
      </c>
      <c r="C21" s="28">
        <v>0</v>
      </c>
      <c r="D21" s="24"/>
      <c r="E21" s="25" t="s">
        <v>104</v>
      </c>
      <c r="F21" s="9" t="str">
        <f t="shared" si="4"/>
        <v>未着手</v>
      </c>
      <c r="G21" s="4">
        <v>42844</v>
      </c>
      <c r="H21" s="4"/>
      <c r="I21" s="11">
        <v>1</v>
      </c>
      <c r="J21" s="11"/>
      <c r="K21" s="9" t="str">
        <f t="shared" ca="1" si="5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15">
      <c r="A22" s="27">
        <v>18</v>
      </c>
      <c r="B22" s="19" t="s">
        <v>129</v>
      </c>
      <c r="C22" s="28">
        <v>0.5</v>
      </c>
      <c r="D22" s="24"/>
      <c r="E22" s="25" t="s">
        <v>104</v>
      </c>
      <c r="F22" s="9" t="str">
        <f t="shared" ca="1" si="4"/>
        <v>作業中</v>
      </c>
      <c r="G22" s="4">
        <v>42844</v>
      </c>
      <c r="H22" s="4">
        <v>42843</v>
      </c>
      <c r="I22" s="11">
        <v>2</v>
      </c>
      <c r="J22" s="11">
        <v>1</v>
      </c>
      <c r="K22" s="9" t="str">
        <f t="shared" ca="1" si="5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15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4"/>
        <v>未着手</v>
      </c>
      <c r="G23" s="4"/>
      <c r="H23" s="4"/>
      <c r="I23" s="11"/>
      <c r="J23" s="11"/>
      <c r="K23" s="9" t="str">
        <f t="shared" ca="1" si="5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15">
      <c r="A24" s="27">
        <v>20</v>
      </c>
      <c r="B24" s="19" t="s">
        <v>134</v>
      </c>
      <c r="C24" s="28"/>
      <c r="D24" s="24"/>
      <c r="E24" s="25" t="s">
        <v>104</v>
      </c>
      <c r="F24" s="9" t="str">
        <f t="shared" si="4"/>
        <v>未着手</v>
      </c>
      <c r="G24" s="4"/>
      <c r="H24" s="4"/>
      <c r="I24" s="11"/>
      <c r="J24" s="11"/>
      <c r="K24" s="9" t="str">
        <f t="shared" ca="1" si="5"/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15">
      <c r="A25" s="27">
        <v>21</v>
      </c>
      <c r="B25" s="19" t="s">
        <v>131</v>
      </c>
      <c r="C25" s="28"/>
      <c r="D25" s="24"/>
      <c r="E25" s="25" t="s">
        <v>104</v>
      </c>
      <c r="F25" s="9" t="str">
        <f t="shared" si="4"/>
        <v>未着手</v>
      </c>
      <c r="G25" s="4"/>
      <c r="H25" s="4"/>
      <c r="I25" s="11"/>
      <c r="J25" s="11"/>
      <c r="K25" s="9" t="str">
        <f t="shared" ca="1" si="5"/>
        <v/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15">
      <c r="A26" s="27">
        <v>22</v>
      </c>
      <c r="B26" s="93" t="s">
        <v>130</v>
      </c>
      <c r="C26" s="28"/>
      <c r="D26" s="24"/>
      <c r="E26" s="25" t="s">
        <v>104</v>
      </c>
      <c r="F26" s="9" t="str">
        <f t="shared" si="4"/>
        <v>未着手</v>
      </c>
      <c r="G26" s="4"/>
      <c r="H26" s="4"/>
      <c r="I26" s="11"/>
      <c r="J26" s="11"/>
      <c r="K26" s="9" t="str">
        <f t="shared" ca="1" si="5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15">
      <c r="A27" s="27">
        <v>23</v>
      </c>
      <c r="B27" s="19" t="s">
        <v>140</v>
      </c>
      <c r="C27" s="28"/>
      <c r="D27" s="24"/>
      <c r="E27" s="25" t="s">
        <v>104</v>
      </c>
      <c r="F27" s="9" t="str">
        <f t="shared" si="4"/>
        <v>未着手</v>
      </c>
      <c r="G27" s="4"/>
      <c r="H27" s="4"/>
      <c r="I27" s="11"/>
      <c r="J27" s="11"/>
      <c r="K27" s="9" t="str">
        <f t="shared" ca="1" si="5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15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4"/>
        <v>未着手</v>
      </c>
      <c r="G28" s="4"/>
      <c r="H28" s="4"/>
      <c r="I28" s="11"/>
      <c r="J28" s="11"/>
      <c r="K28" s="9" t="str">
        <f t="shared" ca="1" si="5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15">
      <c r="A29" s="27">
        <v>25</v>
      </c>
      <c r="B29" s="19" t="s">
        <v>132</v>
      </c>
      <c r="C29" s="28">
        <v>0</v>
      </c>
      <c r="D29" s="24" t="s">
        <v>133</v>
      </c>
      <c r="E29" s="25" t="s">
        <v>104</v>
      </c>
      <c r="F29" s="9" t="str">
        <f t="shared" si="4"/>
        <v>未着手</v>
      </c>
      <c r="G29" s="4">
        <v>42845</v>
      </c>
      <c r="H29" s="4"/>
      <c r="I29" s="11"/>
      <c r="J29" s="11"/>
      <c r="K29" s="9" t="str">
        <f t="shared" ca="1" si="5"/>
        <v/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15">
      <c r="A30" s="27">
        <v>26</v>
      </c>
      <c r="B30" s="19" t="s">
        <v>167</v>
      </c>
      <c r="C30" s="28"/>
      <c r="D30" s="24"/>
      <c r="E30" s="25" t="s">
        <v>104</v>
      </c>
      <c r="F30" s="9" t="str">
        <f t="shared" si="4"/>
        <v>未着手</v>
      </c>
      <c r="G30" s="4">
        <v>42845</v>
      </c>
      <c r="H30" s="4"/>
      <c r="I30" s="11"/>
      <c r="J30" s="11"/>
      <c r="K30" s="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15">
      <c r="A31" s="27">
        <v>27</v>
      </c>
      <c r="B31" s="19" t="s">
        <v>141</v>
      </c>
      <c r="C31" s="28"/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 t="str">
        <f t="shared" ref="K31" ca="1" si="6">IF(ISBLANK(L31)=FALSE,OFFSET(K31,0,COUNTA(L31:AL31)),"")</f>
        <v/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15">
      <c r="A32" s="27">
        <v>28</v>
      </c>
      <c r="B32" s="19" t="s">
        <v>168</v>
      </c>
      <c r="C32" s="28"/>
      <c r="D32" s="24"/>
      <c r="E32" s="25" t="s">
        <v>104</v>
      </c>
      <c r="F32" s="9" t="str">
        <f>IF(ISBLANK($B32),"",IF(ISBLANK($H32),"未着手",IF($K32=0,"完了","作業中")))</f>
        <v>未着手</v>
      </c>
      <c r="G32" s="4"/>
      <c r="H32" s="4"/>
      <c r="I32" s="11"/>
      <c r="J32" s="11"/>
      <c r="K32" s="9" t="str">
        <f t="shared" ca="1" si="5"/>
        <v/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15">
      <c r="A33" s="27">
        <v>29</v>
      </c>
      <c r="B33" s="19" t="s">
        <v>169</v>
      </c>
      <c r="C33" s="28"/>
      <c r="D33" s="24"/>
      <c r="E33" s="25" t="s">
        <v>108</v>
      </c>
      <c r="F33" s="9"/>
      <c r="G33" s="4"/>
      <c r="H33" s="4"/>
      <c r="I33" s="11"/>
      <c r="J33" s="11"/>
      <c r="K33" s="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15">
      <c r="A34" s="27">
        <v>30</v>
      </c>
      <c r="B34" s="19" t="s">
        <v>170</v>
      </c>
      <c r="C34" s="28"/>
      <c r="D34" s="24"/>
      <c r="E34" s="25"/>
      <c r="F34" s="9"/>
      <c r="G34" s="4"/>
      <c r="H34" s="4"/>
      <c r="I34" s="11"/>
      <c r="J34" s="11"/>
      <c r="K34" s="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15">
      <c r="A35" s="27">
        <v>31</v>
      </c>
      <c r="B35" s="19" t="s">
        <v>171</v>
      </c>
      <c r="C35" s="28"/>
      <c r="D35" s="24"/>
      <c r="E35" s="25"/>
      <c r="F35" s="9"/>
      <c r="G35" s="4"/>
      <c r="H35" s="4"/>
      <c r="I35" s="11"/>
      <c r="J35" s="11"/>
      <c r="K35" s="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15">
      <c r="A36" s="27">
        <v>32</v>
      </c>
      <c r="B36" s="19" t="s">
        <v>145</v>
      </c>
      <c r="C36" s="28"/>
      <c r="D36" s="24"/>
      <c r="E36" s="25" t="s">
        <v>104</v>
      </c>
      <c r="F36" s="9" t="str">
        <f t="shared" ref="F36:F42" si="7">IF(ISBLANK($B36),"",IF(ISBLANK($H36),"未着手",IF($K36=0,"完了","作業中")))</f>
        <v>未着手</v>
      </c>
      <c r="G36" s="4"/>
      <c r="H36" s="4"/>
      <c r="I36" s="11"/>
      <c r="J36" s="11"/>
      <c r="K36" s="9" t="str">
        <f t="shared" ca="1" si="5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15">
      <c r="A37" s="27">
        <v>33</v>
      </c>
      <c r="B37" s="19" t="s">
        <v>121</v>
      </c>
      <c r="C37" s="28"/>
      <c r="D37" s="24"/>
      <c r="E37" s="25"/>
      <c r="F37" s="9" t="str">
        <f t="shared" si="7"/>
        <v>未着手</v>
      </c>
      <c r="G37" s="4"/>
      <c r="H37" s="4"/>
      <c r="I37" s="11"/>
      <c r="J37" s="11"/>
      <c r="K37" s="9" t="str">
        <f t="shared" ca="1" si="5"/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15">
      <c r="A38" s="27">
        <v>34</v>
      </c>
      <c r="B38" s="19" t="s">
        <v>122</v>
      </c>
      <c r="C38" s="28"/>
      <c r="D38" s="24"/>
      <c r="E38" s="25"/>
      <c r="F38" s="9" t="str">
        <f t="shared" si="7"/>
        <v>未着手</v>
      </c>
      <c r="G38" s="4"/>
      <c r="H38" s="4"/>
      <c r="I38" s="11"/>
      <c r="J38" s="11"/>
      <c r="K38" s="9" t="str">
        <f t="shared" ca="1" si="5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15">
      <c r="A39" s="27">
        <v>35</v>
      </c>
      <c r="B39" s="19" t="s">
        <v>138</v>
      </c>
      <c r="C39" s="28"/>
      <c r="D39" s="24"/>
      <c r="E39" s="25"/>
      <c r="F39" s="9" t="str">
        <f t="shared" si="7"/>
        <v>未着手</v>
      </c>
      <c r="G39" s="4"/>
      <c r="H39" s="4"/>
      <c r="I39" s="11"/>
      <c r="J39" s="11"/>
      <c r="K39" s="9" t="str">
        <f t="shared" ca="1" si="5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15">
      <c r="A40" s="27">
        <v>36</v>
      </c>
      <c r="B40" s="19" t="s">
        <v>137</v>
      </c>
      <c r="C40" s="28"/>
      <c r="D40" s="24"/>
      <c r="E40" s="25"/>
      <c r="F40" s="9" t="str">
        <f t="shared" si="7"/>
        <v>未着手</v>
      </c>
      <c r="G40" s="4"/>
      <c r="H40" s="4"/>
      <c r="I40" s="11"/>
      <c r="J40" s="11"/>
      <c r="K40" s="9" t="str">
        <f t="shared" ca="1" si="5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15">
      <c r="A41" s="27">
        <v>37</v>
      </c>
      <c r="B41" s="19" t="s">
        <v>139</v>
      </c>
      <c r="C41" s="28"/>
      <c r="D41" s="24"/>
      <c r="E41" s="25"/>
      <c r="F41" s="9" t="str">
        <f t="shared" si="7"/>
        <v>未着手</v>
      </c>
      <c r="G41" s="4"/>
      <c r="H41" s="4"/>
      <c r="I41" s="11"/>
      <c r="J41" s="11"/>
      <c r="K41" s="9" t="str">
        <f t="shared" ca="1" si="5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15">
      <c r="A42" s="27">
        <v>38</v>
      </c>
      <c r="B42" s="19" t="s">
        <v>143</v>
      </c>
      <c r="C42" s="28"/>
      <c r="D42" s="24"/>
      <c r="E42" s="25"/>
      <c r="F42" s="9" t="str">
        <f t="shared" si="7"/>
        <v>未着手</v>
      </c>
      <c r="G42" s="4"/>
      <c r="H42" s="4"/>
      <c r="I42" s="11"/>
      <c r="J42" s="11"/>
      <c r="K42" s="9" t="str">
        <f t="shared" ca="1" si="5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15">
      <c r="A43" s="27"/>
      <c r="B43" s="19" t="s">
        <v>172</v>
      </c>
      <c r="C43" s="28"/>
      <c r="D43" s="24"/>
      <c r="E43" s="25"/>
      <c r="F43" s="9"/>
      <c r="G43" s="4"/>
      <c r="H43" s="4"/>
      <c r="I43" s="11"/>
      <c r="J43" s="11"/>
      <c r="K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1"/>
    </row>
    <row r="44" spans="1:38" x14ac:dyDescent="0.15">
      <c r="A44" s="27">
        <v>39</v>
      </c>
      <c r="B44" s="19" t="s">
        <v>144</v>
      </c>
      <c r="C44" s="28"/>
      <c r="D44" s="24"/>
      <c r="E44" s="25"/>
      <c r="F44" s="9" t="str">
        <f t="shared" ref="F44:F64" si="8">IF(ISBLANK($B44),"",IF(ISBLANK($H44),"未着手",IF($K44=0,"完了","作業中")))</f>
        <v>未着手</v>
      </c>
      <c r="G44" s="4"/>
      <c r="H44" s="4"/>
      <c r="I44" s="11"/>
      <c r="J44" s="11"/>
      <c r="K44" s="9" t="str">
        <f t="shared" ca="1" si="5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1"/>
    </row>
    <row r="45" spans="1:38" x14ac:dyDescent="0.15">
      <c r="A45" s="27">
        <v>40</v>
      </c>
      <c r="B45" s="19" t="s">
        <v>149</v>
      </c>
      <c r="C45" s="28"/>
      <c r="D45" s="24"/>
      <c r="E45" s="25"/>
      <c r="F45" s="9" t="str">
        <f t="shared" si="8"/>
        <v>未着手</v>
      </c>
      <c r="G45" s="4"/>
      <c r="H45" s="4"/>
      <c r="I45" s="11"/>
      <c r="J45" s="11"/>
      <c r="K45" s="9" t="str">
        <f t="shared" ca="1" si="5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15">
      <c r="A46" s="27">
        <v>41</v>
      </c>
      <c r="B46" s="19" t="s">
        <v>148</v>
      </c>
      <c r="C46" s="28"/>
      <c r="D46" s="24"/>
      <c r="E46" s="25"/>
      <c r="F46" s="9" t="str">
        <f t="shared" si="8"/>
        <v>未着手</v>
      </c>
      <c r="G46" s="4"/>
      <c r="H46" s="4"/>
      <c r="I46" s="11"/>
      <c r="J46" s="11"/>
      <c r="K46" s="9" t="str">
        <f t="shared" ca="1" si="5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15">
      <c r="A47" s="27">
        <v>42</v>
      </c>
      <c r="B47" s="19" t="s">
        <v>147</v>
      </c>
      <c r="C47" s="28"/>
      <c r="D47" s="24"/>
      <c r="E47" s="25"/>
      <c r="F47" s="9" t="str">
        <f t="shared" si="8"/>
        <v>未着手</v>
      </c>
      <c r="G47" s="4"/>
      <c r="H47" s="4"/>
      <c r="I47" s="11"/>
      <c r="J47" s="11"/>
      <c r="K47" s="9" t="str">
        <f t="shared" ca="1" si="5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15">
      <c r="A48" s="27">
        <v>43</v>
      </c>
      <c r="B48" s="19" t="s">
        <v>135</v>
      </c>
      <c r="C48" s="28"/>
      <c r="D48" s="24"/>
      <c r="E48" s="25" t="s">
        <v>106</v>
      </c>
      <c r="F48" s="9" t="str">
        <f t="shared" si="8"/>
        <v>未着手</v>
      </c>
      <c r="G48" s="4"/>
      <c r="H48" s="4"/>
      <c r="I48" s="11"/>
      <c r="J48" s="11"/>
      <c r="K48" s="9" t="str">
        <f t="shared" ca="1" si="5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1"/>
    </row>
    <row r="49" spans="1:38" x14ac:dyDescent="0.15">
      <c r="A49" s="27">
        <v>44</v>
      </c>
      <c r="B49" s="19" t="s">
        <v>136</v>
      </c>
      <c r="C49" s="28"/>
      <c r="D49" s="24"/>
      <c r="E49" s="25"/>
      <c r="F49" s="9" t="str">
        <f t="shared" si="8"/>
        <v>未着手</v>
      </c>
      <c r="G49" s="4"/>
      <c r="H49" s="4"/>
      <c r="I49" s="11"/>
      <c r="J49" s="11"/>
      <c r="K49" s="9" t="str">
        <f t="shared" ca="1" si="5"/>
        <v/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15">
      <c r="A50" s="27">
        <v>45</v>
      </c>
      <c r="B50" s="19" t="s">
        <v>146</v>
      </c>
      <c r="C50" s="28"/>
      <c r="D50" s="24"/>
      <c r="E50" s="25"/>
      <c r="F50" s="9" t="str">
        <f t="shared" si="8"/>
        <v>未着手</v>
      </c>
      <c r="G50" s="4"/>
      <c r="H50" s="4"/>
      <c r="I50" s="11"/>
      <c r="J50" s="11"/>
      <c r="K50" s="9" t="str">
        <f t="shared" ca="1" si="5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15">
      <c r="A51" s="27">
        <v>46</v>
      </c>
      <c r="B51" s="19" t="s">
        <v>150</v>
      </c>
      <c r="C51" s="28"/>
      <c r="D51" s="24"/>
      <c r="E51" s="25"/>
      <c r="F51" s="9" t="str">
        <f t="shared" si="8"/>
        <v>未着手</v>
      </c>
      <c r="G51" s="4"/>
      <c r="H51" s="4"/>
      <c r="I51" s="11"/>
      <c r="J51" s="11"/>
      <c r="K51" s="9" t="str">
        <f t="shared" ca="1" si="5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15">
      <c r="A52" s="27">
        <v>47</v>
      </c>
      <c r="B52" s="19" t="s">
        <v>165</v>
      </c>
      <c r="C52" s="28"/>
      <c r="D52" s="24"/>
      <c r="E52" s="25"/>
      <c r="F52" s="9" t="str">
        <f t="shared" si="8"/>
        <v>未着手</v>
      </c>
      <c r="G52" s="4"/>
      <c r="H52" s="4"/>
      <c r="I52" s="11"/>
      <c r="J52" s="11"/>
      <c r="K52" s="9" t="str">
        <f t="shared" ca="1" si="5"/>
        <v>z</v>
      </c>
      <c r="L52" s="11" t="s">
        <v>166</v>
      </c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15">
      <c r="A53" s="27">
        <v>48</v>
      </c>
      <c r="B53" s="19" t="s">
        <v>152</v>
      </c>
      <c r="C53" s="28">
        <v>1</v>
      </c>
      <c r="D53" s="24" t="s">
        <v>133</v>
      </c>
      <c r="E53" s="25" t="s">
        <v>105</v>
      </c>
      <c r="F53" s="9" t="str">
        <f t="shared" si="8"/>
        <v>完了</v>
      </c>
      <c r="G53" s="4">
        <v>42843</v>
      </c>
      <c r="H53" s="4">
        <v>42843</v>
      </c>
      <c r="I53" s="11">
        <v>6</v>
      </c>
      <c r="J53" s="11">
        <v>6</v>
      </c>
      <c r="K53" s="9"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1"/>
    </row>
    <row r="54" spans="1:38" x14ac:dyDescent="0.15">
      <c r="A54" s="27">
        <v>49</v>
      </c>
      <c r="B54" s="19" t="s">
        <v>153</v>
      </c>
      <c r="C54" s="28">
        <v>1</v>
      </c>
      <c r="D54" s="24" t="s">
        <v>133</v>
      </c>
      <c r="E54" s="25" t="s">
        <v>105</v>
      </c>
      <c r="F54" s="9" t="str">
        <f t="shared" si="8"/>
        <v>完了</v>
      </c>
      <c r="G54" s="4">
        <v>42844</v>
      </c>
      <c r="H54" s="4">
        <v>42843</v>
      </c>
      <c r="I54" s="11">
        <v>2</v>
      </c>
      <c r="J54" s="11">
        <v>2</v>
      </c>
      <c r="K54" s="9">
        <v>0</v>
      </c>
      <c r="L54" s="11">
        <v>1</v>
      </c>
      <c r="M54" s="11">
        <v>1</v>
      </c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15">
      <c r="A55" s="27">
        <v>50</v>
      </c>
      <c r="B55" s="19" t="s">
        <v>154</v>
      </c>
      <c r="C55" s="28">
        <v>1</v>
      </c>
      <c r="D55" s="24" t="s">
        <v>133</v>
      </c>
      <c r="E55" s="25" t="s">
        <v>105</v>
      </c>
      <c r="F55" s="9" t="str">
        <f t="shared" si="8"/>
        <v>完了</v>
      </c>
      <c r="G55" s="4">
        <v>42844</v>
      </c>
      <c r="H55" s="4">
        <v>42843</v>
      </c>
      <c r="I55" s="11">
        <v>3</v>
      </c>
      <c r="J55" s="11">
        <v>3</v>
      </c>
      <c r="K55" s="9"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15">
      <c r="A56" s="27">
        <v>51</v>
      </c>
      <c r="B56" s="19" t="s">
        <v>155</v>
      </c>
      <c r="C56" s="28">
        <v>1</v>
      </c>
      <c r="D56" s="24" t="s">
        <v>133</v>
      </c>
      <c r="E56" s="25" t="s">
        <v>105</v>
      </c>
      <c r="F56" s="9" t="str">
        <f t="shared" si="8"/>
        <v>完了</v>
      </c>
      <c r="G56" s="4">
        <v>42845</v>
      </c>
      <c r="H56" s="4">
        <v>42845</v>
      </c>
      <c r="I56" s="11">
        <v>3</v>
      </c>
      <c r="J56" s="11">
        <v>3</v>
      </c>
      <c r="K56" s="9"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4"/>
    </row>
    <row r="57" spans="1:38" x14ac:dyDescent="0.15">
      <c r="A57" s="27">
        <v>52</v>
      </c>
      <c r="B57" s="19" t="s">
        <v>156</v>
      </c>
      <c r="C57" s="28">
        <v>1</v>
      </c>
      <c r="D57" s="24" t="s">
        <v>133</v>
      </c>
      <c r="E57" s="25" t="s">
        <v>105</v>
      </c>
      <c r="F57" s="9" t="str">
        <f t="shared" si="8"/>
        <v>完了</v>
      </c>
      <c r="G57" s="4">
        <v>42844</v>
      </c>
      <c r="H57" s="4">
        <v>42844</v>
      </c>
      <c r="I57" s="11">
        <v>3</v>
      </c>
      <c r="J57" s="11">
        <v>3</v>
      </c>
      <c r="K57" s="9"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15">
      <c r="A58" s="27">
        <v>53</v>
      </c>
      <c r="B58" s="19" t="s">
        <v>157</v>
      </c>
      <c r="C58" s="28">
        <v>1</v>
      </c>
      <c r="D58" s="24" t="s">
        <v>158</v>
      </c>
      <c r="E58" s="25" t="s">
        <v>105</v>
      </c>
      <c r="F58" s="9" t="str">
        <f t="shared" si="8"/>
        <v>完了</v>
      </c>
      <c r="G58" s="4">
        <v>42845</v>
      </c>
      <c r="H58" s="4">
        <v>42845</v>
      </c>
      <c r="I58" s="11">
        <v>3</v>
      </c>
      <c r="J58" s="11">
        <v>3</v>
      </c>
      <c r="K58" s="9"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15">
      <c r="A59" s="27">
        <v>54</v>
      </c>
      <c r="B59" s="19" t="s">
        <v>159</v>
      </c>
      <c r="C59" s="28">
        <v>0.5</v>
      </c>
      <c r="D59" s="24" t="s">
        <v>158</v>
      </c>
      <c r="E59" s="25" t="s">
        <v>105</v>
      </c>
      <c r="F59" s="9" t="str">
        <f t="shared" ca="1" si="8"/>
        <v>作業中</v>
      </c>
      <c r="G59" s="4">
        <v>42845</v>
      </c>
      <c r="H59" s="4">
        <v>42845</v>
      </c>
      <c r="I59" s="11">
        <v>3</v>
      </c>
      <c r="J59" s="11">
        <v>3</v>
      </c>
      <c r="K59" s="9" t="str">
        <f t="shared" ca="1" si="5"/>
        <v/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4"/>
    </row>
    <row r="60" spans="1:38" x14ac:dyDescent="0.15">
      <c r="A60" s="27">
        <v>55</v>
      </c>
      <c r="B60" s="19" t="s">
        <v>173</v>
      </c>
      <c r="C60" s="28">
        <v>1</v>
      </c>
      <c r="D60" s="24"/>
      <c r="E60" s="25" t="s">
        <v>105</v>
      </c>
      <c r="F60" s="9" t="str">
        <f t="shared" si="8"/>
        <v>完了</v>
      </c>
      <c r="G60" s="4">
        <v>42845</v>
      </c>
      <c r="H60" s="4">
        <v>42845</v>
      </c>
      <c r="I60" s="11">
        <v>1</v>
      </c>
      <c r="J60" s="11">
        <v>1</v>
      </c>
      <c r="K60" s="9">
        <v>0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4"/>
    </row>
    <row r="61" spans="1:38" x14ac:dyDescent="0.15">
      <c r="A61" s="27">
        <v>55</v>
      </c>
      <c r="B61" s="19" t="s">
        <v>160</v>
      </c>
      <c r="C61" s="28">
        <v>0</v>
      </c>
      <c r="D61" s="24" t="s">
        <v>161</v>
      </c>
      <c r="E61" s="25" t="s">
        <v>105</v>
      </c>
      <c r="F61" s="9" t="str">
        <f t="shared" ca="1" si="8"/>
        <v>作業中</v>
      </c>
      <c r="G61" s="4">
        <v>42846</v>
      </c>
      <c r="H61" s="4">
        <v>42845</v>
      </c>
      <c r="I61" s="11">
        <v>3</v>
      </c>
      <c r="J61" s="11">
        <v>3</v>
      </c>
      <c r="K61" s="9" t="str">
        <f t="shared" ca="1" si="5"/>
        <v/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4"/>
    </row>
    <row r="62" spans="1:38" x14ac:dyDescent="0.15">
      <c r="A62" s="27">
        <v>56</v>
      </c>
      <c r="B62" s="19" t="s">
        <v>162</v>
      </c>
      <c r="C62" s="28">
        <v>0</v>
      </c>
      <c r="D62" s="24" t="s">
        <v>161</v>
      </c>
      <c r="E62" s="25" t="s">
        <v>105</v>
      </c>
      <c r="F62" s="9" t="str">
        <f t="shared" si="8"/>
        <v>未着手</v>
      </c>
      <c r="G62" s="4">
        <v>42846</v>
      </c>
      <c r="H62" s="4"/>
      <c r="I62" s="11">
        <v>3</v>
      </c>
      <c r="J62" s="11">
        <v>3</v>
      </c>
      <c r="K62" s="9" t="str">
        <f t="shared" ca="1" si="5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4"/>
    </row>
    <row r="63" spans="1:38" x14ac:dyDescent="0.15">
      <c r="A63" s="27">
        <v>57</v>
      </c>
      <c r="B63" s="19" t="s">
        <v>163</v>
      </c>
      <c r="C63" s="28">
        <v>0</v>
      </c>
      <c r="D63" s="24" t="s">
        <v>161</v>
      </c>
      <c r="E63" s="25" t="s">
        <v>105</v>
      </c>
      <c r="F63" s="9" t="str">
        <f t="shared" si="8"/>
        <v>未着手</v>
      </c>
      <c r="G63" s="4">
        <v>42847</v>
      </c>
      <c r="H63" s="4"/>
      <c r="I63" s="11">
        <v>3</v>
      </c>
      <c r="J63" s="11">
        <v>3</v>
      </c>
      <c r="K63" s="9" t="str">
        <f t="shared" ca="1" si="5"/>
        <v/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1"/>
    </row>
    <row r="64" spans="1:38" x14ac:dyDescent="0.15">
      <c r="A64" s="27">
        <v>58</v>
      </c>
      <c r="B64" s="19" t="s">
        <v>164</v>
      </c>
      <c r="C64" s="28">
        <v>0</v>
      </c>
      <c r="D64" s="24" t="s">
        <v>133</v>
      </c>
      <c r="E64" s="25" t="s">
        <v>105</v>
      </c>
      <c r="F64" s="9" t="str">
        <f t="shared" si="8"/>
        <v>未着手</v>
      </c>
      <c r="G64" s="4">
        <v>42848</v>
      </c>
      <c r="H64" s="4"/>
      <c r="I64" s="11">
        <v>6</v>
      </c>
      <c r="J64" s="11">
        <v>6</v>
      </c>
      <c r="K64" s="9" t="str">
        <f t="shared" ca="1" si="5"/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1"/>
    </row>
    <row r="65" spans="1:38" x14ac:dyDescent="0.15">
      <c r="A65" s="27">
        <v>59</v>
      </c>
      <c r="B65" s="19"/>
      <c r="C65" s="28"/>
      <c r="D65" s="24"/>
      <c r="E65" s="25"/>
      <c r="F65" s="9" t="str">
        <f t="shared" si="4"/>
        <v/>
      </c>
      <c r="G65" s="4"/>
      <c r="H65" s="4"/>
      <c r="I65" s="11"/>
      <c r="J65" s="11"/>
      <c r="K65" s="9" t="str">
        <f t="shared" ref="K65:K75" ca="1" si="9">IF(ISBLANK(L65)=FALSE,OFFSET(K65,0,COUNTA(L65:AL65)),"")</f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15">
      <c r="A66" s="27">
        <v>60</v>
      </c>
      <c r="B66" s="19"/>
      <c r="C66" s="28"/>
      <c r="D66" s="24"/>
      <c r="E66" s="25"/>
      <c r="F66" s="9" t="str">
        <f t="shared" si="4"/>
        <v/>
      </c>
      <c r="G66" s="4"/>
      <c r="H66" s="4"/>
      <c r="I66" s="11"/>
      <c r="J66" s="11"/>
      <c r="K66" s="9" t="str">
        <f t="shared" ca="1" si="9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15">
      <c r="A67" s="27">
        <v>61</v>
      </c>
      <c r="B67" s="19"/>
      <c r="C67" s="28"/>
      <c r="D67" s="24"/>
      <c r="E67" s="25"/>
      <c r="F67" s="9" t="str">
        <f t="shared" si="4"/>
        <v/>
      </c>
      <c r="G67" s="4"/>
      <c r="H67" s="4"/>
      <c r="I67" s="11"/>
      <c r="J67" s="11"/>
      <c r="K67" s="9" t="str">
        <f t="shared" ca="1" si="9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15">
      <c r="A68" s="27">
        <v>62</v>
      </c>
      <c r="B68" s="19"/>
      <c r="C68" s="28"/>
      <c r="D68" s="24"/>
      <c r="E68" s="25"/>
      <c r="F68" s="9" t="str">
        <f t="shared" si="4"/>
        <v/>
      </c>
      <c r="G68" s="4"/>
      <c r="H68" s="4"/>
      <c r="I68" s="11"/>
      <c r="J68" s="11"/>
      <c r="K68" s="9" t="str">
        <f t="shared" ca="1" si="9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1"/>
    </row>
    <row r="69" spans="1:38" x14ac:dyDescent="0.15">
      <c r="A69" s="27">
        <v>63</v>
      </c>
      <c r="B69" s="19"/>
      <c r="C69" s="28"/>
      <c r="D69" s="24"/>
      <c r="E69" s="25"/>
      <c r="F69" s="9" t="str">
        <f t="shared" si="4"/>
        <v/>
      </c>
      <c r="G69" s="4"/>
      <c r="H69" s="4"/>
      <c r="I69" s="11"/>
      <c r="J69" s="11"/>
      <c r="K69" s="9" t="str">
        <f t="shared" ca="1" si="9"/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4"/>
    </row>
    <row r="70" spans="1:38" x14ac:dyDescent="0.15">
      <c r="A70" s="27">
        <v>64</v>
      </c>
      <c r="B70" s="19"/>
      <c r="C70" s="28"/>
      <c r="D70" s="24"/>
      <c r="E70" s="25"/>
      <c r="F70" s="9" t="str">
        <f t="shared" si="4"/>
        <v/>
      </c>
      <c r="G70" s="4"/>
      <c r="H70" s="4"/>
      <c r="I70" s="11"/>
      <c r="J70" s="11"/>
      <c r="K70" s="9" t="str">
        <f t="shared" ca="1" si="9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4"/>
    </row>
    <row r="71" spans="1:38" x14ac:dyDescent="0.15">
      <c r="A71" s="27">
        <v>65</v>
      </c>
      <c r="B71" s="20"/>
      <c r="C71" s="28"/>
      <c r="D71" s="24"/>
      <c r="E71" s="25"/>
      <c r="F71" s="9" t="str">
        <f t="shared" si="4"/>
        <v/>
      </c>
      <c r="G71" s="4"/>
      <c r="H71" s="4"/>
      <c r="I71" s="11"/>
      <c r="J71" s="11"/>
      <c r="K71" s="9" t="str">
        <f t="shared" ca="1" si="9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4"/>
    </row>
    <row r="72" spans="1:38" x14ac:dyDescent="0.15">
      <c r="A72" s="27">
        <v>66</v>
      </c>
      <c r="B72" s="21"/>
      <c r="C72" s="28"/>
      <c r="D72" s="24"/>
      <c r="E72" s="25"/>
      <c r="F72" s="9" t="str">
        <f t="shared" si="4"/>
        <v/>
      </c>
      <c r="G72" s="4"/>
      <c r="H72" s="4"/>
      <c r="I72" s="11"/>
      <c r="J72" s="11"/>
      <c r="K72" s="9" t="str">
        <f t="shared" ca="1" si="9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15">
      <c r="A73" s="27">
        <v>67</v>
      </c>
      <c r="B73" s="20"/>
      <c r="C73" s="28"/>
      <c r="D73" s="24"/>
      <c r="E73" s="25"/>
      <c r="F73" s="9" t="str">
        <f t="shared" si="4"/>
        <v/>
      </c>
      <c r="G73" s="4"/>
      <c r="H73" s="4"/>
      <c r="I73" s="11"/>
      <c r="J73" s="11"/>
      <c r="K73" s="9" t="str">
        <f t="shared" ca="1" si="9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15">
      <c r="A74" s="27">
        <v>68</v>
      </c>
      <c r="B74" s="19"/>
      <c r="C74" s="28"/>
      <c r="D74" s="24"/>
      <c r="E74" s="25"/>
      <c r="F74" s="9" t="str">
        <f t="shared" si="4"/>
        <v/>
      </c>
      <c r="G74" s="4"/>
      <c r="H74" s="4"/>
      <c r="I74" s="11"/>
      <c r="J74" s="11"/>
      <c r="K74" s="9" t="str">
        <f t="shared" ca="1" si="9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15">
      <c r="A75" s="27">
        <v>69</v>
      </c>
      <c r="B75" s="19"/>
      <c r="C75" s="28"/>
      <c r="D75" s="24"/>
      <c r="E75" s="25"/>
      <c r="F75" s="9" t="str">
        <f t="shared" si="4"/>
        <v/>
      </c>
      <c r="G75" s="4"/>
      <c r="H75" s="4"/>
      <c r="I75" s="11"/>
      <c r="J75" s="11"/>
      <c r="K75" s="9" t="str">
        <f t="shared" ca="1" si="9"/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15">
      <c r="A76" s="27">
        <v>70</v>
      </c>
      <c r="B76" s="19"/>
      <c r="C76" s="28"/>
      <c r="D76" s="24"/>
      <c r="E76" s="25"/>
      <c r="F76" s="9" t="str">
        <f t="shared" ref="F76:F81" si="10">IF(ISBLANK($B76),"",IF(ISBLANK($H76),"未着手",IF($K76=0,"完了","作業中")))</f>
        <v/>
      </c>
      <c r="G76" s="4"/>
      <c r="H76" s="4"/>
      <c r="I76" s="11"/>
      <c r="J76" s="11"/>
      <c r="K76" s="9" t="str">
        <f t="shared" ref="K76:K107" ca="1" si="11">IF(ISBLANK(L76)=FALSE,OFFSET(K76,0,COUNTA(L76:AL76)),"")</f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15">
      <c r="A77" s="27">
        <v>71</v>
      </c>
      <c r="B77" s="19"/>
      <c r="C77" s="28"/>
      <c r="D77" s="24"/>
      <c r="E77" s="25"/>
      <c r="F77" s="9" t="str">
        <f t="shared" si="10"/>
        <v/>
      </c>
      <c r="G77" s="4"/>
      <c r="H77" s="4"/>
      <c r="I77" s="11"/>
      <c r="J77" s="11"/>
      <c r="K77" s="9" t="str">
        <f t="shared" ca="1" si="11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15">
      <c r="A78" s="27">
        <v>72</v>
      </c>
      <c r="B78" s="19"/>
      <c r="C78" s="28"/>
      <c r="D78" s="24"/>
      <c r="E78" s="25"/>
      <c r="F78" s="9" t="str">
        <f t="shared" si="10"/>
        <v/>
      </c>
      <c r="G78" s="4"/>
      <c r="H78" s="4"/>
      <c r="I78" s="11"/>
      <c r="J78" s="11"/>
      <c r="K78" s="9" t="str">
        <f t="shared" ca="1" si="11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15">
      <c r="A79" s="27">
        <v>73</v>
      </c>
      <c r="B79" s="19"/>
      <c r="C79" s="28"/>
      <c r="D79" s="24"/>
      <c r="E79" s="25"/>
      <c r="F79" s="9" t="str">
        <f t="shared" si="10"/>
        <v/>
      </c>
      <c r="G79" s="4"/>
      <c r="H79" s="4"/>
      <c r="I79" s="11"/>
      <c r="J79" s="11"/>
      <c r="K79" s="9" t="str">
        <f t="shared" ca="1" si="11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15">
      <c r="A80" s="27">
        <v>74</v>
      </c>
      <c r="B80" s="19"/>
      <c r="C80" s="28"/>
      <c r="D80" s="24"/>
      <c r="E80" s="25"/>
      <c r="F80" s="9" t="str">
        <f t="shared" si="10"/>
        <v/>
      </c>
      <c r="G80" s="4"/>
      <c r="H80" s="4"/>
      <c r="I80" s="11"/>
      <c r="J80" s="11"/>
      <c r="K80" s="9" t="str">
        <f t="shared" ca="1" si="11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15">
      <c r="A81" s="27">
        <v>75</v>
      </c>
      <c r="B81" s="19"/>
      <c r="C81" s="28"/>
      <c r="D81" s="24"/>
      <c r="E81" s="25"/>
      <c r="F81" s="9" t="str">
        <f t="shared" si="10"/>
        <v/>
      </c>
      <c r="G81" s="4"/>
      <c r="H81" s="4"/>
      <c r="I81" s="11"/>
      <c r="J81" s="11"/>
      <c r="K81" s="9" t="str">
        <f t="shared" ca="1" si="11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15">
      <c r="A82" s="27">
        <v>76</v>
      </c>
      <c r="B82" s="19"/>
      <c r="C82" s="28"/>
      <c r="D82" s="24"/>
      <c r="E82" s="25"/>
      <c r="F82" s="9" t="str">
        <f t="shared" ref="F82:F112" si="12">IF(ISBLANK($B82),"",IF(ISBLANK($H81),"未着手",IF($K81=0,"完了","作業中")))</f>
        <v/>
      </c>
      <c r="G82" s="4"/>
      <c r="H82" s="4"/>
      <c r="I82" s="11"/>
      <c r="J82" s="11"/>
      <c r="K82" s="9" t="str">
        <f t="shared" ca="1" si="11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15">
      <c r="A83" s="27">
        <v>77</v>
      </c>
      <c r="B83" s="19"/>
      <c r="C83" s="28"/>
      <c r="D83" s="24"/>
      <c r="E83" s="25"/>
      <c r="F83" s="9" t="str">
        <f t="shared" si="12"/>
        <v/>
      </c>
      <c r="G83" s="4"/>
      <c r="H83" s="4"/>
      <c r="I83" s="11"/>
      <c r="J83" s="11"/>
      <c r="K83" s="9" t="str">
        <f t="shared" ca="1" si="11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15">
      <c r="A84" s="27">
        <v>78</v>
      </c>
      <c r="B84" s="19"/>
      <c r="C84" s="28"/>
      <c r="D84" s="24"/>
      <c r="E84" s="25"/>
      <c r="F84" s="9" t="str">
        <f t="shared" si="12"/>
        <v/>
      </c>
      <c r="G84" s="4"/>
      <c r="H84" s="4"/>
      <c r="I84" s="11"/>
      <c r="J84" s="11"/>
      <c r="K84" s="9" t="str">
        <f t="shared" ca="1" si="11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15">
      <c r="A85" s="27">
        <v>79</v>
      </c>
      <c r="B85" s="19"/>
      <c r="C85" s="28"/>
      <c r="D85" s="24"/>
      <c r="E85" s="25"/>
      <c r="F85" s="9" t="str">
        <f t="shared" si="12"/>
        <v/>
      </c>
      <c r="G85" s="4"/>
      <c r="H85" s="4"/>
      <c r="I85" s="11"/>
      <c r="J85" s="11"/>
      <c r="K85" s="9" t="str">
        <f t="shared" ca="1" si="11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15">
      <c r="A86" s="27">
        <v>80</v>
      </c>
      <c r="B86" s="19"/>
      <c r="C86" s="28"/>
      <c r="D86" s="24"/>
      <c r="E86" s="25"/>
      <c r="F86" s="9" t="str">
        <f t="shared" si="12"/>
        <v/>
      </c>
      <c r="G86" s="23"/>
      <c r="H86" s="23"/>
      <c r="I86" s="11"/>
      <c r="J86" s="11"/>
      <c r="K86" s="22" t="str">
        <f t="shared" ca="1" si="11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15">
      <c r="A87" s="27">
        <v>81</v>
      </c>
      <c r="B87" s="19"/>
      <c r="C87" s="28"/>
      <c r="D87" s="24"/>
      <c r="E87" s="25"/>
      <c r="F87" s="22" t="str">
        <f t="shared" si="12"/>
        <v/>
      </c>
      <c r="G87" s="4"/>
      <c r="H87" s="4"/>
      <c r="I87" s="11"/>
      <c r="J87" s="11"/>
      <c r="K87" s="9" t="str">
        <f t="shared" ca="1" si="11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15">
      <c r="A88" s="27">
        <v>82</v>
      </c>
      <c r="B88" s="19"/>
      <c r="C88" s="28"/>
      <c r="D88" s="24"/>
      <c r="E88" s="25"/>
      <c r="F88" s="9" t="str">
        <f t="shared" si="12"/>
        <v/>
      </c>
      <c r="G88" s="4"/>
      <c r="H88" s="4"/>
      <c r="I88" s="11"/>
      <c r="J88" s="11"/>
      <c r="K88" s="9" t="str">
        <f t="shared" ca="1" si="11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15">
      <c r="A89" s="27">
        <v>83</v>
      </c>
      <c r="B89" s="19"/>
      <c r="C89" s="28"/>
      <c r="D89" s="24"/>
      <c r="E89" s="25"/>
      <c r="F89" s="9" t="str">
        <f t="shared" si="12"/>
        <v/>
      </c>
      <c r="G89" s="4"/>
      <c r="H89" s="4"/>
      <c r="I89" s="11"/>
      <c r="J89" s="11"/>
      <c r="K89" s="9" t="str">
        <f t="shared" ca="1" si="11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15">
      <c r="A90" s="27">
        <v>79</v>
      </c>
      <c r="B90" s="19"/>
      <c r="C90" s="28"/>
      <c r="D90" s="24"/>
      <c r="E90" s="25"/>
      <c r="F90" s="9" t="str">
        <f t="shared" si="12"/>
        <v/>
      </c>
      <c r="G90" s="4"/>
      <c r="H90" s="4"/>
      <c r="I90" s="11"/>
      <c r="J90" s="11"/>
      <c r="K90" s="9" t="str">
        <f t="shared" ca="1" si="11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15">
      <c r="A91" s="27">
        <v>80</v>
      </c>
      <c r="B91" s="19"/>
      <c r="C91" s="28"/>
      <c r="D91" s="24"/>
      <c r="E91" s="25"/>
      <c r="F91" s="9" t="str">
        <f t="shared" si="12"/>
        <v/>
      </c>
      <c r="G91" s="4"/>
      <c r="H91" s="4"/>
      <c r="I91" s="11"/>
      <c r="J91" s="11"/>
      <c r="K91" s="9" t="str">
        <f t="shared" ca="1" si="11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15">
      <c r="A92" s="27">
        <v>81</v>
      </c>
      <c r="B92" s="19"/>
      <c r="C92" s="28"/>
      <c r="D92" s="24"/>
      <c r="E92" s="25"/>
      <c r="F92" s="9" t="str">
        <f t="shared" si="12"/>
        <v/>
      </c>
      <c r="G92" s="4"/>
      <c r="H92" s="4"/>
      <c r="I92" s="11"/>
      <c r="J92" s="11"/>
      <c r="K92" s="9" t="str">
        <f t="shared" ca="1" si="11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15">
      <c r="A93" s="27">
        <v>82</v>
      </c>
      <c r="B93" s="19"/>
      <c r="C93" s="28"/>
      <c r="D93" s="24"/>
      <c r="E93" s="25"/>
      <c r="F93" s="9" t="str">
        <f t="shared" si="12"/>
        <v/>
      </c>
      <c r="G93" s="4"/>
      <c r="H93" s="4"/>
      <c r="I93" s="11"/>
      <c r="J93" s="11"/>
      <c r="K93" s="9" t="str">
        <f t="shared" ca="1" si="11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15">
      <c r="A94" s="27">
        <v>83</v>
      </c>
      <c r="B94" s="19"/>
      <c r="C94" s="28"/>
      <c r="D94" s="24"/>
      <c r="E94" s="25"/>
      <c r="F94" s="9" t="str">
        <f t="shared" si="12"/>
        <v/>
      </c>
      <c r="G94" s="4"/>
      <c r="H94" s="4"/>
      <c r="I94" s="11"/>
      <c r="J94" s="11"/>
      <c r="K94" s="9" t="str">
        <f t="shared" ca="1" si="11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15">
      <c r="A95" s="27">
        <v>84</v>
      </c>
      <c r="B95" s="19"/>
      <c r="C95" s="28"/>
      <c r="D95" s="24"/>
      <c r="E95" s="25"/>
      <c r="F95" s="9" t="str">
        <f t="shared" si="12"/>
        <v/>
      </c>
      <c r="G95" s="4"/>
      <c r="H95" s="4"/>
      <c r="I95" s="11"/>
      <c r="J95" s="11"/>
      <c r="K95" s="9" t="str">
        <f t="shared" ca="1" si="11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15">
      <c r="A96" s="27">
        <v>85</v>
      </c>
      <c r="B96" s="19"/>
      <c r="C96" s="28"/>
      <c r="D96" s="24"/>
      <c r="E96" s="25"/>
      <c r="F96" s="9" t="str">
        <f t="shared" si="12"/>
        <v/>
      </c>
      <c r="G96" s="4"/>
      <c r="H96" s="4"/>
      <c r="I96" s="11"/>
      <c r="J96" s="11"/>
      <c r="K96" s="9" t="str">
        <f t="shared" ca="1" si="11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15">
      <c r="A97" s="27">
        <v>86</v>
      </c>
      <c r="B97" s="19"/>
      <c r="C97" s="28"/>
      <c r="D97" s="24"/>
      <c r="E97" s="25"/>
      <c r="F97" s="9" t="str">
        <f t="shared" si="12"/>
        <v/>
      </c>
      <c r="G97" s="4"/>
      <c r="H97" s="4"/>
      <c r="I97" s="11"/>
      <c r="J97" s="11"/>
      <c r="K97" s="9" t="str">
        <f t="shared" ca="1" si="11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15">
      <c r="A98" s="27">
        <v>87</v>
      </c>
      <c r="B98" s="26"/>
      <c r="C98" s="28"/>
      <c r="D98" s="24"/>
      <c r="E98" s="25"/>
      <c r="F98" s="9" t="str">
        <f t="shared" si="12"/>
        <v/>
      </c>
      <c r="G98" s="4"/>
      <c r="H98" s="4"/>
      <c r="I98" s="11"/>
      <c r="J98" s="11"/>
      <c r="K98" s="9" t="str">
        <f t="shared" ca="1" si="11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15">
      <c r="A99" s="27">
        <v>88</v>
      </c>
      <c r="B99" s="26"/>
      <c r="C99" s="28"/>
      <c r="D99" s="24"/>
      <c r="E99" s="25"/>
      <c r="F99" s="9" t="str">
        <f t="shared" si="12"/>
        <v/>
      </c>
      <c r="G99" s="4"/>
      <c r="H99" s="4"/>
      <c r="I99" s="11"/>
      <c r="J99" s="11"/>
      <c r="K99" s="9" t="str">
        <f t="shared" ca="1" si="11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15">
      <c r="A100" s="27">
        <v>89</v>
      </c>
      <c r="B100" s="26"/>
      <c r="C100" s="28"/>
      <c r="D100" s="24"/>
      <c r="E100" s="25"/>
      <c r="F100" s="9" t="str">
        <f t="shared" si="12"/>
        <v/>
      </c>
      <c r="G100" s="4"/>
      <c r="H100" s="4"/>
      <c r="I100" s="11"/>
      <c r="J100" s="11"/>
      <c r="K100" s="9" t="str">
        <f t="shared" ca="1" si="11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15">
      <c r="A101" s="27">
        <v>90</v>
      </c>
      <c r="B101" s="26"/>
      <c r="C101" s="28"/>
      <c r="D101" s="24"/>
      <c r="E101" s="25"/>
      <c r="F101" s="9" t="str">
        <f t="shared" si="12"/>
        <v/>
      </c>
      <c r="G101" s="4"/>
      <c r="H101" s="4"/>
      <c r="I101" s="11"/>
      <c r="J101" s="11"/>
      <c r="K101" s="9" t="str">
        <f t="shared" ca="1" si="11"/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15">
      <c r="A102" s="27">
        <v>91</v>
      </c>
      <c r="B102" s="26"/>
      <c r="C102" s="28"/>
      <c r="D102" s="24"/>
      <c r="E102" s="25"/>
      <c r="F102" s="9" t="str">
        <f t="shared" si="12"/>
        <v/>
      </c>
      <c r="G102" s="4"/>
      <c r="H102" s="4"/>
      <c r="I102" s="11"/>
      <c r="J102" s="11"/>
      <c r="K102" s="9" t="str">
        <f t="shared" ca="1" si="11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15">
      <c r="A103" s="27">
        <v>92</v>
      </c>
      <c r="B103" s="26"/>
      <c r="C103" s="28"/>
      <c r="D103" s="24"/>
      <c r="E103" s="25"/>
      <c r="F103" s="9" t="str">
        <f t="shared" si="12"/>
        <v/>
      </c>
      <c r="G103" s="4"/>
      <c r="H103" s="4"/>
      <c r="I103" s="11"/>
      <c r="J103" s="11"/>
      <c r="K103" s="9" t="str">
        <f t="shared" ca="1" si="11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x14ac:dyDescent="0.15">
      <c r="A104" s="27">
        <v>93</v>
      </c>
      <c r="B104" s="26"/>
      <c r="C104" s="28"/>
      <c r="D104" s="24"/>
      <c r="E104" s="25"/>
      <c r="F104" s="9" t="str">
        <f t="shared" si="12"/>
        <v/>
      </c>
      <c r="G104" s="4"/>
      <c r="H104" s="4"/>
      <c r="I104" s="11"/>
      <c r="J104" s="11"/>
      <c r="K104" s="9" t="str">
        <f t="shared" ca="1" si="11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4"/>
      <c r="X104" s="11"/>
      <c r="Y104" s="11"/>
      <c r="Z104" s="11"/>
      <c r="AA104" s="41"/>
      <c r="AB104" s="38"/>
      <c r="AC104" s="11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x14ac:dyDescent="0.15">
      <c r="A105" s="27">
        <v>94</v>
      </c>
      <c r="B105" s="26"/>
      <c r="C105" s="28"/>
      <c r="D105" s="24"/>
      <c r="E105" s="25"/>
      <c r="F105" s="9" t="str">
        <f t="shared" si="12"/>
        <v/>
      </c>
      <c r="G105" s="4"/>
      <c r="H105" s="4"/>
      <c r="I105" s="11"/>
      <c r="J105" s="11"/>
      <c r="K105" s="9" t="str">
        <f t="shared" ca="1" si="11"/>
        <v/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41"/>
      <c r="W105" s="44"/>
      <c r="X105" s="11"/>
      <c r="Y105" s="11"/>
      <c r="Z105" s="11"/>
      <c r="AA105" s="41"/>
      <c r="AB105" s="38"/>
      <c r="AC105" s="11"/>
      <c r="AD105" s="11"/>
      <c r="AE105" s="11"/>
      <c r="AF105" s="11"/>
      <c r="AG105" s="41"/>
      <c r="AH105" s="38"/>
      <c r="AI105" s="11"/>
      <c r="AJ105" s="11"/>
      <c r="AK105" s="11"/>
      <c r="AL105" s="11"/>
    </row>
    <row r="106" spans="1:38" x14ac:dyDescent="0.15">
      <c r="A106" s="27">
        <v>95</v>
      </c>
      <c r="B106" s="26"/>
      <c r="C106" s="28"/>
      <c r="D106" s="24"/>
      <c r="E106" s="25"/>
      <c r="F106" s="9" t="str">
        <f t="shared" si="12"/>
        <v/>
      </c>
      <c r="G106" s="4"/>
      <c r="H106" s="4"/>
      <c r="I106" s="11"/>
      <c r="J106" s="11"/>
      <c r="K106" s="9" t="str">
        <f t="shared" ca="1" si="11"/>
        <v/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41"/>
      <c r="W106" s="44"/>
      <c r="X106" s="11"/>
      <c r="Y106" s="11"/>
      <c r="Z106" s="11"/>
      <c r="AA106" s="41"/>
      <c r="AB106" s="38"/>
      <c r="AC106" s="11"/>
      <c r="AD106" s="11"/>
      <c r="AE106" s="11"/>
      <c r="AF106" s="11"/>
      <c r="AG106" s="41"/>
      <c r="AH106" s="38"/>
      <c r="AI106" s="11"/>
      <c r="AJ106" s="11"/>
      <c r="AK106" s="11"/>
      <c r="AL106" s="11"/>
    </row>
    <row r="107" spans="1:38" x14ac:dyDescent="0.15">
      <c r="A107" s="27">
        <v>96</v>
      </c>
      <c r="B107" s="19"/>
      <c r="C107" s="28"/>
      <c r="D107" s="24"/>
      <c r="E107" s="25"/>
      <c r="F107" s="9" t="str">
        <f t="shared" si="12"/>
        <v/>
      </c>
      <c r="G107" s="4"/>
      <c r="H107" s="4"/>
      <c r="I107" s="11"/>
      <c r="J107" s="11"/>
      <c r="K107" s="9" t="str">
        <f t="shared" ca="1" si="11"/>
        <v/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41"/>
      <c r="W107" s="44"/>
      <c r="X107" s="11"/>
      <c r="Y107" s="11"/>
      <c r="Z107" s="11"/>
      <c r="AA107" s="41"/>
      <c r="AB107" s="38"/>
      <c r="AC107" s="11"/>
      <c r="AD107" s="11"/>
      <c r="AE107" s="11"/>
      <c r="AF107" s="11"/>
      <c r="AG107" s="41"/>
      <c r="AH107" s="38"/>
      <c r="AI107" s="11"/>
      <c r="AJ107" s="11"/>
      <c r="AK107" s="11"/>
      <c r="AL107" s="11"/>
    </row>
    <row r="108" spans="1:38" x14ac:dyDescent="0.15">
      <c r="A108" s="27">
        <v>97</v>
      </c>
      <c r="B108" s="19"/>
      <c r="C108" s="28"/>
      <c r="D108" s="24"/>
      <c r="E108" s="25"/>
      <c r="F108" s="9" t="str">
        <f t="shared" si="12"/>
        <v/>
      </c>
      <c r="G108" s="4"/>
      <c r="H108" s="4"/>
      <c r="I108" s="11"/>
      <c r="J108" s="11"/>
      <c r="K108" s="9" t="str">
        <f t="shared" ref="K108:K111" ca="1" si="13">IF(ISBLANK(L108)=FALSE,OFFSET(K108,0,COUNTA(L108:AL108)),"")</f>
        <v/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41"/>
      <c r="W108" s="44"/>
      <c r="X108" s="11"/>
      <c r="Y108" s="11"/>
      <c r="Z108" s="11"/>
      <c r="AA108" s="41"/>
      <c r="AB108" s="38"/>
      <c r="AC108" s="11"/>
      <c r="AD108" s="11"/>
      <c r="AE108" s="11"/>
      <c r="AF108" s="11"/>
      <c r="AG108" s="41"/>
      <c r="AH108" s="38"/>
      <c r="AI108" s="11"/>
      <c r="AJ108" s="11"/>
      <c r="AK108" s="11"/>
      <c r="AL108" s="11"/>
    </row>
    <row r="109" spans="1:38" x14ac:dyDescent="0.15">
      <c r="A109" s="27">
        <v>98</v>
      </c>
      <c r="B109" s="19"/>
      <c r="C109" s="28"/>
      <c r="D109" s="24"/>
      <c r="E109" s="25"/>
      <c r="F109" s="9" t="str">
        <f t="shared" si="12"/>
        <v/>
      </c>
      <c r="G109" s="4"/>
      <c r="H109" s="4"/>
      <c r="I109" s="11"/>
      <c r="J109" s="11"/>
      <c r="K109" s="9" t="str">
        <f t="shared" ca="1" si="13"/>
        <v/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41"/>
      <c r="W109" s="44"/>
      <c r="X109" s="11"/>
      <c r="Y109" s="11"/>
      <c r="Z109" s="11"/>
      <c r="AA109" s="41"/>
      <c r="AB109" s="38"/>
      <c r="AC109" s="11"/>
      <c r="AD109" s="11"/>
      <c r="AE109" s="11"/>
      <c r="AF109" s="11"/>
      <c r="AG109" s="41"/>
      <c r="AH109" s="38"/>
      <c r="AI109" s="11"/>
      <c r="AJ109" s="11"/>
      <c r="AK109" s="11"/>
      <c r="AL109" s="11"/>
    </row>
    <row r="110" spans="1:38" x14ac:dyDescent="0.15">
      <c r="A110" s="27">
        <v>99</v>
      </c>
      <c r="B110" s="19"/>
      <c r="C110" s="28"/>
      <c r="D110" s="24"/>
      <c r="E110" s="25"/>
      <c r="F110" s="9" t="str">
        <f t="shared" si="12"/>
        <v/>
      </c>
      <c r="G110" s="4"/>
      <c r="H110" s="4"/>
      <c r="I110" s="11"/>
      <c r="J110" s="11"/>
      <c r="K110" s="9" t="str">
        <f t="shared" ca="1" si="13"/>
        <v/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41"/>
      <c r="W110" s="44"/>
      <c r="X110" s="11"/>
      <c r="Y110" s="11"/>
      <c r="Z110" s="11"/>
      <c r="AA110" s="41"/>
      <c r="AB110" s="38"/>
      <c r="AC110" s="11"/>
      <c r="AD110" s="11"/>
      <c r="AE110" s="11"/>
      <c r="AF110" s="11"/>
      <c r="AG110" s="41"/>
      <c r="AH110" s="38"/>
      <c r="AI110" s="11"/>
      <c r="AJ110" s="11"/>
      <c r="AK110" s="11"/>
      <c r="AL110" s="11"/>
    </row>
    <row r="111" spans="1:38" ht="15" thickBot="1" x14ac:dyDescent="0.2">
      <c r="A111" s="27">
        <v>100</v>
      </c>
      <c r="B111" s="19"/>
      <c r="C111" s="28"/>
      <c r="D111" s="24"/>
      <c r="E111" s="25"/>
      <c r="F111" s="9" t="str">
        <f t="shared" si="12"/>
        <v/>
      </c>
      <c r="G111" s="4"/>
      <c r="H111" s="4"/>
      <c r="I111" s="11"/>
      <c r="J111" s="11"/>
      <c r="K111" s="9" t="str">
        <f t="shared" ca="1" si="13"/>
        <v/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41"/>
      <c r="W111" s="45"/>
      <c r="X111" s="46"/>
      <c r="Y111" s="46"/>
      <c r="Z111" s="46"/>
      <c r="AA111" s="47"/>
      <c r="AB111" s="48"/>
      <c r="AC111" s="46"/>
      <c r="AD111" s="11"/>
      <c r="AE111" s="11"/>
      <c r="AF111" s="11"/>
      <c r="AG111" s="41"/>
      <c r="AH111" s="38"/>
      <c r="AI111" s="11"/>
      <c r="AJ111" s="11"/>
      <c r="AK111" s="11"/>
      <c r="AL111" s="11"/>
    </row>
    <row r="112" spans="1:38" ht="14.45" customHeight="1" thickTop="1" x14ac:dyDescent="0.15">
      <c r="B112" s="19"/>
      <c r="C112"/>
      <c r="D112"/>
      <c r="E112"/>
      <c r="F112" s="9" t="str">
        <f t="shared" si="12"/>
        <v/>
      </c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5" x14ac:dyDescent="0.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5" x14ac:dyDescent="0.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5" x14ac:dyDescent="0.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5" x14ac:dyDescent="0.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5" x14ac:dyDescent="0.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5" x14ac:dyDescent="0.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5" x14ac:dyDescent="0.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5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5" x14ac:dyDescent="0.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5" x14ac:dyDescent="0.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5" x14ac:dyDescent="0.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5" x14ac:dyDescent="0.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5" x14ac:dyDescent="0.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5" x14ac:dyDescent="0.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5" x14ac:dyDescent="0.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5" x14ac:dyDescent="0.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5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5" x14ac:dyDescent="0.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5" x14ac:dyDescent="0.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5" x14ac:dyDescent="0.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5" x14ac:dyDescent="0.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5" x14ac:dyDescent="0.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5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5" x14ac:dyDescent="0.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5" x14ac:dyDescent="0.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5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5" x14ac:dyDescent="0.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5" x14ac:dyDescent="0.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5" x14ac:dyDescent="0.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5" x14ac:dyDescent="0.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5" x14ac:dyDescent="0.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5" x14ac:dyDescent="0.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5" x14ac:dyDescent="0.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5" x14ac:dyDescent="0.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5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5" x14ac:dyDescent="0.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5" x14ac:dyDescent="0.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5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5" x14ac:dyDescent="0.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5" x14ac:dyDescent="0.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5" x14ac:dyDescent="0.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5" x14ac:dyDescent="0.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5" x14ac:dyDescent="0.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5" x14ac:dyDescent="0.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5" x14ac:dyDescent="0.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5" x14ac:dyDescent="0.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5" x14ac:dyDescent="0.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5" x14ac:dyDescent="0.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5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5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5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5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5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5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5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5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5" x14ac:dyDescent="0.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5" x14ac:dyDescent="0.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5" x14ac:dyDescent="0.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5" x14ac:dyDescent="0.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5" x14ac:dyDescent="0.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5" x14ac:dyDescent="0.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5" x14ac:dyDescent="0.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5" x14ac:dyDescent="0.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5" x14ac:dyDescent="0.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5" x14ac:dyDescent="0.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5" x14ac:dyDescent="0.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5" x14ac:dyDescent="0.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5" x14ac:dyDescent="0.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5" x14ac:dyDescent="0.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5" x14ac:dyDescent="0.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5" x14ac:dyDescent="0.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5" x14ac:dyDescent="0.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5" x14ac:dyDescent="0.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5" x14ac:dyDescent="0.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5" x14ac:dyDescent="0.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5" x14ac:dyDescent="0.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5" x14ac:dyDescent="0.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5" x14ac:dyDescent="0.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5" x14ac:dyDescent="0.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5" x14ac:dyDescent="0.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5" x14ac:dyDescent="0.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5" x14ac:dyDescent="0.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5" x14ac:dyDescent="0.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5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5" x14ac:dyDescent="0.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5" x14ac:dyDescent="0.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5" x14ac:dyDescent="0.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5" x14ac:dyDescent="0.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5" x14ac:dyDescent="0.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5" x14ac:dyDescent="0.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5" x14ac:dyDescent="0.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5" x14ac:dyDescent="0.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5" x14ac:dyDescent="0.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5" x14ac:dyDescent="0.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5" x14ac:dyDescent="0.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5" x14ac:dyDescent="0.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5" x14ac:dyDescent="0.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5" x14ac:dyDescent="0.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5" x14ac:dyDescent="0.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5" x14ac:dyDescent="0.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5" x14ac:dyDescent="0.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5" x14ac:dyDescent="0.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5" x14ac:dyDescent="0.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5" x14ac:dyDescent="0.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5" x14ac:dyDescent="0.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5" x14ac:dyDescent="0.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5" x14ac:dyDescent="0.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5" x14ac:dyDescent="0.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5" x14ac:dyDescent="0.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5" x14ac:dyDescent="0.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5" x14ac:dyDescent="0.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5" x14ac:dyDescent="0.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5" x14ac:dyDescent="0.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5" x14ac:dyDescent="0.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5" x14ac:dyDescent="0.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5" x14ac:dyDescent="0.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5" x14ac:dyDescent="0.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5" x14ac:dyDescent="0.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5" x14ac:dyDescent="0.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5" x14ac:dyDescent="0.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5" x14ac:dyDescent="0.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5" x14ac:dyDescent="0.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5" x14ac:dyDescent="0.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5" x14ac:dyDescent="0.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5" x14ac:dyDescent="0.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5" x14ac:dyDescent="0.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5" x14ac:dyDescent="0.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5" x14ac:dyDescent="0.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5" x14ac:dyDescent="0.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5" x14ac:dyDescent="0.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5" x14ac:dyDescent="0.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5" x14ac:dyDescent="0.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5" x14ac:dyDescent="0.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5" x14ac:dyDescent="0.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5" x14ac:dyDescent="0.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5" x14ac:dyDescent="0.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5" x14ac:dyDescent="0.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5" x14ac:dyDescent="0.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5" x14ac:dyDescent="0.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5" x14ac:dyDescent="0.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5" x14ac:dyDescent="0.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5" x14ac:dyDescent="0.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5" x14ac:dyDescent="0.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5" x14ac:dyDescent="0.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5" x14ac:dyDescent="0.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5" x14ac:dyDescent="0.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5" x14ac:dyDescent="0.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5" x14ac:dyDescent="0.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5" x14ac:dyDescent="0.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5" x14ac:dyDescent="0.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5" x14ac:dyDescent="0.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5" x14ac:dyDescent="0.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5" x14ac:dyDescent="0.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5" x14ac:dyDescent="0.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5" x14ac:dyDescent="0.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5" x14ac:dyDescent="0.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5" x14ac:dyDescent="0.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5" x14ac:dyDescent="0.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5" x14ac:dyDescent="0.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5" x14ac:dyDescent="0.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5" x14ac:dyDescent="0.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5" x14ac:dyDescent="0.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5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5" x14ac:dyDescent="0.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5" x14ac:dyDescent="0.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5" x14ac:dyDescent="0.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5" x14ac:dyDescent="0.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5" x14ac:dyDescent="0.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5" x14ac:dyDescent="0.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5" x14ac:dyDescent="0.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5" x14ac:dyDescent="0.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5" x14ac:dyDescent="0.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5" x14ac:dyDescent="0.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5" x14ac:dyDescent="0.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5" x14ac:dyDescent="0.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5" x14ac:dyDescent="0.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5" x14ac:dyDescent="0.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5" x14ac:dyDescent="0.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5" x14ac:dyDescent="0.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5" x14ac:dyDescent="0.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5" x14ac:dyDescent="0.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5" x14ac:dyDescent="0.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5" x14ac:dyDescent="0.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5" x14ac:dyDescent="0.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5" x14ac:dyDescent="0.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5" x14ac:dyDescent="0.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5" x14ac:dyDescent="0.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5" x14ac:dyDescent="0.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5" x14ac:dyDescent="0.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5" x14ac:dyDescent="0.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5" x14ac:dyDescent="0.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5" x14ac:dyDescent="0.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5" x14ac:dyDescent="0.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5" x14ac:dyDescent="0.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5" x14ac:dyDescent="0.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5" x14ac:dyDescent="0.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5" x14ac:dyDescent="0.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5" x14ac:dyDescent="0.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5" x14ac:dyDescent="0.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5" x14ac:dyDescent="0.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5" x14ac:dyDescent="0.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5" x14ac:dyDescent="0.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5" x14ac:dyDescent="0.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5" x14ac:dyDescent="0.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5" x14ac:dyDescent="0.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5" x14ac:dyDescent="0.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5" x14ac:dyDescent="0.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5" x14ac:dyDescent="0.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5" x14ac:dyDescent="0.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5" x14ac:dyDescent="0.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5" x14ac:dyDescent="0.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5" x14ac:dyDescent="0.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5" x14ac:dyDescent="0.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5" x14ac:dyDescent="0.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5" x14ac:dyDescent="0.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5" x14ac:dyDescent="0.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5" x14ac:dyDescent="0.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5" x14ac:dyDescent="0.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5" x14ac:dyDescent="0.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5" x14ac:dyDescent="0.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5" x14ac:dyDescent="0.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5" x14ac:dyDescent="0.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5" x14ac:dyDescent="0.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5" x14ac:dyDescent="0.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5" x14ac:dyDescent="0.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5" x14ac:dyDescent="0.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5" x14ac:dyDescent="0.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5" x14ac:dyDescent="0.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5" x14ac:dyDescent="0.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5" x14ac:dyDescent="0.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5" x14ac:dyDescent="0.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5" x14ac:dyDescent="0.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5" x14ac:dyDescent="0.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5" x14ac:dyDescent="0.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5" x14ac:dyDescent="0.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5" x14ac:dyDescent="0.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5" x14ac:dyDescent="0.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5" x14ac:dyDescent="0.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5" x14ac:dyDescent="0.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5" x14ac:dyDescent="0.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5" x14ac:dyDescent="0.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5" x14ac:dyDescent="0.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5" x14ac:dyDescent="0.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5" x14ac:dyDescent="0.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5" x14ac:dyDescent="0.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5" x14ac:dyDescent="0.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5" x14ac:dyDescent="0.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5" x14ac:dyDescent="0.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5" x14ac:dyDescent="0.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5" x14ac:dyDescent="0.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5" x14ac:dyDescent="0.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5" x14ac:dyDescent="0.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5" x14ac:dyDescent="0.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5" x14ac:dyDescent="0.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5" x14ac:dyDescent="0.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5" x14ac:dyDescent="0.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5" x14ac:dyDescent="0.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5" x14ac:dyDescent="0.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5" x14ac:dyDescent="0.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5" x14ac:dyDescent="0.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5" x14ac:dyDescent="0.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5" x14ac:dyDescent="0.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5" x14ac:dyDescent="0.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5" x14ac:dyDescent="0.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5" x14ac:dyDescent="0.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5" x14ac:dyDescent="0.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5" x14ac:dyDescent="0.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5" x14ac:dyDescent="0.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5" x14ac:dyDescent="0.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5" x14ac:dyDescent="0.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5" x14ac:dyDescent="0.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5" x14ac:dyDescent="0.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5" x14ac:dyDescent="0.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5" x14ac:dyDescent="0.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5" x14ac:dyDescent="0.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5" x14ac:dyDescent="0.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5" x14ac:dyDescent="0.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5" x14ac:dyDescent="0.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5" x14ac:dyDescent="0.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5" x14ac:dyDescent="0.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5" x14ac:dyDescent="0.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5" x14ac:dyDescent="0.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5" x14ac:dyDescent="0.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5" x14ac:dyDescent="0.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5" x14ac:dyDescent="0.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5" x14ac:dyDescent="0.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5" x14ac:dyDescent="0.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5" x14ac:dyDescent="0.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5" x14ac:dyDescent="0.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5" x14ac:dyDescent="0.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5" x14ac:dyDescent="0.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5" x14ac:dyDescent="0.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5" x14ac:dyDescent="0.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2:38" ht="13.5" x14ac:dyDescent="0.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2:38" ht="13.5" x14ac:dyDescent="0.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2:38" ht="13.5" x14ac:dyDescent="0.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2:38" ht="13.5" x14ac:dyDescent="0.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2:38" ht="13.5" x14ac:dyDescent="0.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2:38" ht="13.5" x14ac:dyDescent="0.1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2:38" ht="13.5" x14ac:dyDescent="0.15">
      <c r="B418"/>
      <c r="F418"/>
    </row>
  </sheetData>
  <autoFilter ref="A1:AL417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H1:H4"/>
    <mergeCell ref="I1:I4"/>
    <mergeCell ref="J1:J4"/>
    <mergeCell ref="K1:K4"/>
    <mergeCell ref="L1:AL1"/>
    <mergeCell ref="G1:G4"/>
    <mergeCell ref="A1:A4"/>
    <mergeCell ref="B1:B4"/>
    <mergeCell ref="D1:D4"/>
    <mergeCell ref="E1:E4"/>
    <mergeCell ref="F1:F4"/>
    <mergeCell ref="C1:C4"/>
  </mergeCells>
  <phoneticPr fontId="3"/>
  <conditionalFormatting sqref="F419:F65544">
    <cfRule type="expression" dxfId="487" priority="2652" stopIfTrue="1">
      <formula>F419="未着手"</formula>
    </cfRule>
    <cfRule type="expression" dxfId="486" priority="2653" stopIfTrue="1">
      <formula>F419="作業中"</formula>
    </cfRule>
    <cfRule type="expression" dxfId="485" priority="2654" stopIfTrue="1">
      <formula>OR(F419="終了",F419="完了")</formula>
    </cfRule>
  </conditionalFormatting>
  <conditionalFormatting sqref="F5:K5 J18:J19 AM5:AM10 AT5:JT10 D16 G37:J37 D20:D22 J6:J15 B6:B10 J38:J40 G38:H40 B74:B75 B95:B97 B92:B93 B42:B45 B67:B70 I39:I40 L39:AK40 AM11:JT28 A5:A28 AL5:AL28 AL37:JT40 G20:J28 D27:D28 D37:D40 D32:D35 G32:J35 B36 G6:H15 G16:J16 G17:H19 F65:F112 L7:AK16 L32:JT35 L20:AK28 L37:AK37 K6:K30 F6:F30 F32:F52 K32:K64">
    <cfRule type="expression" dxfId="484" priority="2655" stopIfTrue="1">
      <formula>$F5="未着手"</formula>
    </cfRule>
    <cfRule type="expression" dxfId="483" priority="2656" stopIfTrue="1">
      <formula>$F5="作業中"</formula>
    </cfRule>
    <cfRule type="expression" dxfId="482" priority="2657" stopIfTrue="1">
      <formula>OR($F5="終了",$F5="完了")</formula>
    </cfRule>
  </conditionalFormatting>
  <conditionalFormatting sqref="D418:D65543">
    <cfRule type="expression" dxfId="481" priority="2658" stopIfTrue="1">
      <formula>G418="未着手"</formula>
    </cfRule>
    <cfRule type="expression" dxfId="480" priority="2659" stopIfTrue="1">
      <formula>G418="作業中"</formula>
    </cfRule>
    <cfRule type="expression" dxfId="479" priority="2660" stopIfTrue="1">
      <formula>OR(G418="終了",G418="完了")</formula>
    </cfRule>
  </conditionalFormatting>
  <conditionalFormatting sqref="E418:E65543">
    <cfRule type="expression" dxfId="478" priority="2661" stopIfTrue="1">
      <formula>F419="未着手"</formula>
    </cfRule>
    <cfRule type="expression" dxfId="477" priority="2662" stopIfTrue="1">
      <formula>F419="作業中"</formula>
    </cfRule>
    <cfRule type="expression" dxfId="476" priority="2663" stopIfTrue="1">
      <formula>OR(F419="終了",F419="完了")</formula>
    </cfRule>
  </conditionalFormatting>
  <conditionalFormatting sqref="G418:AL65543">
    <cfRule type="expression" dxfId="475" priority="2664" stopIfTrue="1">
      <formula>$F419="未着手"</formula>
    </cfRule>
    <cfRule type="expression" dxfId="474" priority="2665" stopIfTrue="1">
      <formula>$F419="作業中"</formula>
    </cfRule>
    <cfRule type="expression" dxfId="473" priority="2666" stopIfTrue="1">
      <formula>OR($F419="終了",$F419="完了")</formula>
    </cfRule>
  </conditionalFormatting>
  <conditionalFormatting sqref="D1:D4 C1">
    <cfRule type="containsText" dxfId="472" priority="2643" operator="containsText" text="低">
      <formula>NOT(ISERROR(SEARCH("低",C1)))</formula>
    </cfRule>
    <cfRule type="containsText" dxfId="471" priority="2644" operator="containsText" text="中">
      <formula>NOT(ISERROR(SEARCH("中",C1)))</formula>
    </cfRule>
    <cfRule type="containsText" dxfId="470" priority="2645" operator="containsText" text="高">
      <formula>NOT(ISERROR(SEARCH("高",C1)))</formula>
    </cfRule>
  </conditionalFormatting>
  <conditionalFormatting sqref="D5">
    <cfRule type="expression" dxfId="469" priority="2640" stopIfTrue="1">
      <formula>$F5="未着手"</formula>
    </cfRule>
    <cfRule type="expression" dxfId="468" priority="2641" stopIfTrue="1">
      <formula>$F5="作業中"</formula>
    </cfRule>
    <cfRule type="expression" dxfId="467" priority="2642" stopIfTrue="1">
      <formula>OR($F5="終了",$F5="完了")</formula>
    </cfRule>
  </conditionalFormatting>
  <conditionalFormatting sqref="E5 E16 E20:E22 E42:E45 E52 E67:E69 E73:E74 E93:E111">
    <cfRule type="containsText" dxfId="466" priority="2635" stopIfTrue="1" operator="containsText" text="幸野">
      <formula>NOT(ISERROR(SEARCH("幸野",E5)))</formula>
    </cfRule>
    <cfRule type="containsText" dxfId="465" priority="2636" stopIfTrue="1" operator="containsText" text="飯島">
      <formula>NOT(ISERROR(SEARCH("飯島",E5)))</formula>
    </cfRule>
    <cfRule type="containsText" dxfId="464" priority="2637" stopIfTrue="1" operator="containsText" text="大高">
      <formula>NOT(ISERROR(SEARCH("大高",E5)))</formula>
    </cfRule>
    <cfRule type="containsText" dxfId="463" priority="2638" stopIfTrue="1" operator="containsText" text="斉藤">
      <formula>NOT(ISERROR(SEARCH("斉藤",E5)))</formula>
    </cfRule>
    <cfRule type="containsText" dxfId="462" priority="2639" stopIfTrue="1" operator="containsText" text="金城">
      <formula>NOT(ISERROR(SEARCH("金城",E5)))</formula>
    </cfRule>
  </conditionalFormatting>
  <conditionalFormatting sqref="E5 E16 E20:E22 E42:E45 E52 E67:E69 E73:E74 E93:E111">
    <cfRule type="containsText" dxfId="461" priority="2633" operator="containsText" text="佐藤">
      <formula>NOT(ISERROR(SEARCH("佐藤",E5)))</formula>
    </cfRule>
    <cfRule type="containsText" dxfId="460" priority="2634" operator="containsText" text="阿曽">
      <formula>NOT(ISERROR(SEARCH("阿曽",E5)))</formula>
    </cfRule>
  </conditionalFormatting>
  <conditionalFormatting sqref="D5 D16 D20:D22 D42:D45 D52 D67:D69 D73:D74 D93:D111">
    <cfRule type="containsText" dxfId="459" priority="2630" operator="containsText" text="低">
      <formula>NOT(ISERROR(SEARCH("低",D5)))</formula>
    </cfRule>
    <cfRule type="containsText" dxfId="458" priority="2631" operator="containsText" text="中">
      <formula>NOT(ISERROR(SEARCH("中",D5)))</formula>
    </cfRule>
    <cfRule type="containsText" dxfId="457" priority="2632" operator="containsText" text="高">
      <formula>NOT(ISERROR(SEARCH("高",D5)))</formula>
    </cfRule>
  </conditionalFormatting>
  <conditionalFormatting sqref="E5 E16 E20:E22 E42:E45 E52 E67:E69 E73:E74 E93:E111">
    <cfRule type="containsText" dxfId="456" priority="2629" operator="containsText" text="未定">
      <formula>NOT(ISERROR(SEARCH("未定",E5)))</formula>
    </cfRule>
  </conditionalFormatting>
  <conditionalFormatting sqref="B15:B18">
    <cfRule type="expression" dxfId="455" priority="2619" stopIfTrue="1">
      <formula>$F13="未着手"</formula>
    </cfRule>
    <cfRule type="expression" dxfId="454" priority="2620" stopIfTrue="1">
      <formula>$F13="作業中"</formula>
    </cfRule>
    <cfRule type="expression" dxfId="453" priority="2621" stopIfTrue="1">
      <formula>OR($F13="終了",$F13="完了")</formula>
    </cfRule>
  </conditionalFormatting>
  <conditionalFormatting sqref="B21:B22 B11:B13 B27:B28 B39:B41">
    <cfRule type="expression" dxfId="452" priority="2610" stopIfTrue="1">
      <formula>$F10="未着手"</formula>
    </cfRule>
    <cfRule type="expression" dxfId="451" priority="2611" stopIfTrue="1">
      <formula>$F10="作業中"</formula>
    </cfRule>
    <cfRule type="expression" dxfId="450" priority="2612" stopIfTrue="1">
      <formula>OR($F10="終了",$F10="完了")</formula>
    </cfRule>
  </conditionalFormatting>
  <conditionalFormatting sqref="B68:B69">
    <cfRule type="expression" dxfId="449" priority="2607" stopIfTrue="1">
      <formula>$F68="未着手"</formula>
    </cfRule>
    <cfRule type="expression" dxfId="448" priority="2608" stopIfTrue="1">
      <formula>$F68="作業中"</formula>
    </cfRule>
    <cfRule type="expression" dxfId="447" priority="2609" stopIfTrue="1">
      <formula>OR($F68="終了",$F68="完了")</formula>
    </cfRule>
  </conditionalFormatting>
  <conditionalFormatting sqref="B74">
    <cfRule type="expression" dxfId="446" priority="2601" stopIfTrue="1">
      <formula>$F74="未着手"</formula>
    </cfRule>
    <cfRule type="expression" dxfId="445" priority="2602" stopIfTrue="1">
      <formula>$F74="作業中"</formula>
    </cfRule>
    <cfRule type="expression" dxfId="444" priority="2603" stopIfTrue="1">
      <formula>OR($F74="終了",$F74="完了")</formula>
    </cfRule>
  </conditionalFormatting>
  <conditionalFormatting sqref="B94">
    <cfRule type="expression" dxfId="443" priority="2589" stopIfTrue="1">
      <formula>$F94="未着手"</formula>
    </cfRule>
    <cfRule type="expression" dxfId="442" priority="2590" stopIfTrue="1">
      <formula>$F94="作業中"</formula>
    </cfRule>
    <cfRule type="expression" dxfId="441" priority="2591" stopIfTrue="1">
      <formula>OR($F94="終了",$F94="完了")</formula>
    </cfRule>
  </conditionalFormatting>
  <conditionalFormatting sqref="B107:B110">
    <cfRule type="expression" dxfId="440" priority="2586" stopIfTrue="1">
      <formula>$F107="未着手"</formula>
    </cfRule>
    <cfRule type="expression" dxfId="439" priority="2587" stopIfTrue="1">
      <formula>$F107="作業中"</formula>
    </cfRule>
    <cfRule type="expression" dxfId="438" priority="2588" stopIfTrue="1">
      <formula>OR($F107="終了",$F107="完了")</formula>
    </cfRule>
  </conditionalFormatting>
  <conditionalFormatting sqref="B111:B112">
    <cfRule type="expression" dxfId="437" priority="2583" stopIfTrue="1">
      <formula>$F111="未着手"</formula>
    </cfRule>
    <cfRule type="expression" dxfId="436" priority="2584" stopIfTrue="1">
      <formula>$F111="作業中"</formula>
    </cfRule>
    <cfRule type="expression" dxfId="435" priority="2585" stopIfTrue="1">
      <formula>OR($F111="終了",$F111="完了")</formula>
    </cfRule>
  </conditionalFormatting>
  <conditionalFormatting sqref="B112">
    <cfRule type="expression" dxfId="434" priority="2580" stopIfTrue="1">
      <formula>$F112="未着手"</formula>
    </cfRule>
    <cfRule type="expression" dxfId="433" priority="2581" stopIfTrue="1">
      <formula>$F112="作業中"</formula>
    </cfRule>
    <cfRule type="expression" dxfId="432" priority="2582" stopIfTrue="1">
      <formula>OR($F112="終了",$F112="完了")</formula>
    </cfRule>
  </conditionalFormatting>
  <conditionalFormatting sqref="B75">
    <cfRule type="expression" dxfId="431" priority="2478" stopIfTrue="1">
      <formula>$F75="未着手"</formula>
    </cfRule>
    <cfRule type="expression" dxfId="430" priority="2479" stopIfTrue="1">
      <formula>$F75="作業中"</formula>
    </cfRule>
    <cfRule type="expression" dxfId="429" priority="2480" stopIfTrue="1">
      <formula>OR($F75="終了",$F75="完了")</formula>
    </cfRule>
  </conditionalFormatting>
  <conditionalFormatting sqref="B74">
    <cfRule type="expression" dxfId="428" priority="2475" stopIfTrue="1">
      <formula>$F74="未着手"</formula>
    </cfRule>
    <cfRule type="expression" dxfId="427" priority="2476" stopIfTrue="1">
      <formula>$F74="作業中"</formula>
    </cfRule>
    <cfRule type="expression" dxfId="426" priority="2477" stopIfTrue="1">
      <formula>OR($F74="終了",$F74="完了")</formula>
    </cfRule>
  </conditionalFormatting>
  <conditionalFormatting sqref="B68">
    <cfRule type="expression" dxfId="425" priority="2469" stopIfTrue="1">
      <formula>$F68="未着手"</formula>
    </cfRule>
    <cfRule type="expression" dxfId="424" priority="2470" stopIfTrue="1">
      <formula>$F68="作業中"</formula>
    </cfRule>
    <cfRule type="expression" dxfId="423" priority="2471" stopIfTrue="1">
      <formula>OR($F68="終了",$F68="完了")</formula>
    </cfRule>
  </conditionalFormatting>
  <conditionalFormatting sqref="B68:B69">
    <cfRule type="expression" dxfId="422" priority="2466" stopIfTrue="1">
      <formula>$F68="未着手"</formula>
    </cfRule>
    <cfRule type="expression" dxfId="421" priority="2467" stopIfTrue="1">
      <formula>$F68="作業中"</formula>
    </cfRule>
    <cfRule type="expression" dxfId="420" priority="2468" stopIfTrue="1">
      <formula>OR($F68="終了",$F68="完了")</formula>
    </cfRule>
  </conditionalFormatting>
  <conditionalFormatting sqref="D6:D15">
    <cfRule type="expression" dxfId="419" priority="1413" stopIfTrue="1">
      <formula>$F6="未着手"</formula>
    </cfRule>
    <cfRule type="expression" dxfId="418" priority="1414" stopIfTrue="1">
      <formula>$F6="作業中"</formula>
    </cfRule>
    <cfRule type="expression" dxfId="417" priority="1415" stopIfTrue="1">
      <formula>OR($F6="終了",$F6="完了")</formula>
    </cfRule>
  </conditionalFormatting>
  <conditionalFormatting sqref="E6:E16">
    <cfRule type="containsText" dxfId="416" priority="1408" stopIfTrue="1" operator="containsText" text="幸野">
      <formula>NOT(ISERROR(SEARCH("幸野",E6)))</formula>
    </cfRule>
    <cfRule type="containsText" dxfId="415" priority="1409" stopIfTrue="1" operator="containsText" text="飯島">
      <formula>NOT(ISERROR(SEARCH("飯島",E6)))</formula>
    </cfRule>
    <cfRule type="containsText" dxfId="414" priority="1410" stopIfTrue="1" operator="containsText" text="大高">
      <formula>NOT(ISERROR(SEARCH("大高",E6)))</formula>
    </cfRule>
    <cfRule type="containsText" dxfId="413" priority="1411" stopIfTrue="1" operator="containsText" text="斉藤">
      <formula>NOT(ISERROR(SEARCH("斉藤",E6)))</formula>
    </cfRule>
    <cfRule type="containsText" dxfId="412" priority="1412" stopIfTrue="1" operator="containsText" text="金城">
      <formula>NOT(ISERROR(SEARCH("金城",E6)))</formula>
    </cfRule>
  </conditionalFormatting>
  <conditionalFormatting sqref="E6:E16">
    <cfRule type="containsText" dxfId="411" priority="1406" operator="containsText" text="佐藤">
      <formula>NOT(ISERROR(SEARCH("佐藤",E6)))</formula>
    </cfRule>
    <cfRule type="containsText" dxfId="410" priority="1407" operator="containsText" text="阿曽">
      <formula>NOT(ISERROR(SEARCH("阿曽",E6)))</formula>
    </cfRule>
  </conditionalFormatting>
  <conditionalFormatting sqref="D6:D15">
    <cfRule type="containsText" dxfId="409" priority="1403" operator="containsText" text="低">
      <formula>NOT(ISERROR(SEARCH("低",D6)))</formula>
    </cfRule>
    <cfRule type="containsText" dxfId="408" priority="1404" operator="containsText" text="中">
      <formula>NOT(ISERROR(SEARCH("中",D6)))</formula>
    </cfRule>
    <cfRule type="containsText" dxfId="407" priority="1405" operator="containsText" text="高">
      <formula>NOT(ISERROR(SEARCH("高",D6)))</formula>
    </cfRule>
  </conditionalFormatting>
  <conditionalFormatting sqref="E6:E16">
    <cfRule type="containsText" dxfId="406" priority="1402" operator="containsText" text="未定">
      <formula>NOT(ISERROR(SEARCH("未定",E6)))</formula>
    </cfRule>
  </conditionalFormatting>
  <conditionalFormatting sqref="D17">
    <cfRule type="expression" dxfId="405" priority="1396" stopIfTrue="1">
      <formula>$F17="未着手"</formula>
    </cfRule>
    <cfRule type="expression" dxfId="404" priority="1397" stopIfTrue="1">
      <formula>$F17="作業中"</formula>
    </cfRule>
    <cfRule type="expression" dxfId="403" priority="1398" stopIfTrue="1">
      <formula>OR($F17="終了",$F17="完了")</formula>
    </cfRule>
  </conditionalFormatting>
  <conditionalFormatting sqref="E17">
    <cfRule type="containsText" dxfId="402" priority="1391" stopIfTrue="1" operator="containsText" text="幸野">
      <formula>NOT(ISERROR(SEARCH("幸野",E17)))</formula>
    </cfRule>
    <cfRule type="containsText" dxfId="401" priority="1392" stopIfTrue="1" operator="containsText" text="飯島">
      <formula>NOT(ISERROR(SEARCH("飯島",E17)))</formula>
    </cfRule>
    <cfRule type="containsText" dxfId="400" priority="1393" stopIfTrue="1" operator="containsText" text="大高">
      <formula>NOT(ISERROR(SEARCH("大高",E17)))</formula>
    </cfRule>
    <cfRule type="containsText" dxfId="399" priority="1394" stopIfTrue="1" operator="containsText" text="斉藤">
      <formula>NOT(ISERROR(SEARCH("斉藤",E17)))</formula>
    </cfRule>
    <cfRule type="containsText" dxfId="398" priority="1395" stopIfTrue="1" operator="containsText" text="金城">
      <formula>NOT(ISERROR(SEARCH("金城",E17)))</formula>
    </cfRule>
  </conditionalFormatting>
  <conditionalFormatting sqref="E17">
    <cfRule type="containsText" dxfId="397" priority="1389" operator="containsText" text="佐藤">
      <formula>NOT(ISERROR(SEARCH("佐藤",E17)))</formula>
    </cfRule>
    <cfRule type="containsText" dxfId="396" priority="1390" operator="containsText" text="阿曽">
      <formula>NOT(ISERROR(SEARCH("阿曽",E17)))</formula>
    </cfRule>
  </conditionalFormatting>
  <conditionalFormatting sqref="D17">
    <cfRule type="containsText" dxfId="395" priority="1386" operator="containsText" text="低">
      <formula>NOT(ISERROR(SEARCH("低",D17)))</formula>
    </cfRule>
    <cfRule type="containsText" dxfId="394" priority="1387" operator="containsText" text="中">
      <formula>NOT(ISERROR(SEARCH("中",D17)))</formula>
    </cfRule>
    <cfRule type="containsText" dxfId="393" priority="1388" operator="containsText" text="高">
      <formula>NOT(ISERROR(SEARCH("高",D17)))</formula>
    </cfRule>
  </conditionalFormatting>
  <conditionalFormatting sqref="E17">
    <cfRule type="containsText" dxfId="392" priority="1385" operator="containsText" text="未定">
      <formula>NOT(ISERROR(SEARCH("未定",E17)))</formula>
    </cfRule>
  </conditionalFormatting>
  <conditionalFormatting sqref="D18:D19">
    <cfRule type="expression" dxfId="391" priority="1379" stopIfTrue="1">
      <formula>$F18="未着手"</formula>
    </cfRule>
    <cfRule type="expression" dxfId="390" priority="1380" stopIfTrue="1">
      <formula>$F18="作業中"</formula>
    </cfRule>
    <cfRule type="expression" dxfId="389" priority="1381" stopIfTrue="1">
      <formula>OR($F18="終了",$F18="完了")</formula>
    </cfRule>
  </conditionalFormatting>
  <conditionalFormatting sqref="E18:E19">
    <cfRule type="containsText" dxfId="388" priority="1374" stopIfTrue="1" operator="containsText" text="幸野">
      <formula>NOT(ISERROR(SEARCH("幸野",E18)))</formula>
    </cfRule>
    <cfRule type="containsText" dxfId="387" priority="1375" stopIfTrue="1" operator="containsText" text="飯島">
      <formula>NOT(ISERROR(SEARCH("飯島",E18)))</formula>
    </cfRule>
    <cfRule type="containsText" dxfId="386" priority="1376" stopIfTrue="1" operator="containsText" text="大高">
      <formula>NOT(ISERROR(SEARCH("大高",E18)))</formula>
    </cfRule>
    <cfRule type="containsText" dxfId="385" priority="1377" stopIfTrue="1" operator="containsText" text="斉藤">
      <formula>NOT(ISERROR(SEARCH("斉藤",E18)))</formula>
    </cfRule>
    <cfRule type="containsText" dxfId="384" priority="1378" stopIfTrue="1" operator="containsText" text="金城">
      <formula>NOT(ISERROR(SEARCH("金城",E18)))</formula>
    </cfRule>
  </conditionalFormatting>
  <conditionalFormatting sqref="E18:E19">
    <cfRule type="containsText" dxfId="383" priority="1372" operator="containsText" text="佐藤">
      <formula>NOT(ISERROR(SEARCH("佐藤",E18)))</formula>
    </cfRule>
    <cfRule type="containsText" dxfId="382" priority="1373" operator="containsText" text="阿曽">
      <formula>NOT(ISERROR(SEARCH("阿曽",E18)))</formula>
    </cfRule>
  </conditionalFormatting>
  <conditionalFormatting sqref="D18:D19">
    <cfRule type="containsText" dxfId="381" priority="1369" operator="containsText" text="低">
      <formula>NOT(ISERROR(SEARCH("低",D18)))</formula>
    </cfRule>
    <cfRule type="containsText" dxfId="380" priority="1370" operator="containsText" text="中">
      <formula>NOT(ISERROR(SEARCH("中",D18)))</formula>
    </cfRule>
    <cfRule type="containsText" dxfId="379" priority="1371" operator="containsText" text="高">
      <formula>NOT(ISERROR(SEARCH("高",D18)))</formula>
    </cfRule>
  </conditionalFormatting>
  <conditionalFormatting sqref="E18:E19">
    <cfRule type="containsText" dxfId="378" priority="1368" operator="containsText" text="未定">
      <formula>NOT(ISERROR(SEARCH("未定",E18)))</formula>
    </cfRule>
  </conditionalFormatting>
  <conditionalFormatting sqref="B19:B20">
    <cfRule type="expression" dxfId="377" priority="1365" stopIfTrue="1">
      <formula>$F18="未着手"</formula>
    </cfRule>
    <cfRule type="expression" dxfId="376" priority="1366" stopIfTrue="1">
      <formula>$F18="作業中"</formula>
    </cfRule>
    <cfRule type="expression" dxfId="375" priority="1367" stopIfTrue="1">
      <formula>OR($F18="終了",$F18="完了")</formula>
    </cfRule>
  </conditionalFormatting>
  <conditionalFormatting sqref="E27:E30 E32:E38">
    <cfRule type="containsText" dxfId="374" priority="1340" stopIfTrue="1" operator="containsText" text="幸野">
      <formula>NOT(ISERROR(SEARCH("幸野",E27)))</formula>
    </cfRule>
    <cfRule type="containsText" dxfId="373" priority="1341" stopIfTrue="1" operator="containsText" text="飯島">
      <formula>NOT(ISERROR(SEARCH("飯島",E27)))</formula>
    </cfRule>
    <cfRule type="containsText" dxfId="372" priority="1342" stopIfTrue="1" operator="containsText" text="大高">
      <formula>NOT(ISERROR(SEARCH("大高",E27)))</formula>
    </cfRule>
    <cfRule type="containsText" dxfId="371" priority="1343" stopIfTrue="1" operator="containsText" text="斉藤">
      <formula>NOT(ISERROR(SEARCH("斉藤",E27)))</formula>
    </cfRule>
    <cfRule type="containsText" dxfId="370" priority="1344" stopIfTrue="1" operator="containsText" text="金城">
      <formula>NOT(ISERROR(SEARCH("金城",E27)))</formula>
    </cfRule>
  </conditionalFormatting>
  <conditionalFormatting sqref="E27:E30 E32:E38">
    <cfRule type="containsText" dxfId="369" priority="1338" operator="containsText" text="佐藤">
      <formula>NOT(ISERROR(SEARCH("佐藤",E27)))</formula>
    </cfRule>
    <cfRule type="containsText" dxfId="368" priority="1339" operator="containsText" text="阿曽">
      <formula>NOT(ISERROR(SEARCH("阿曽",E27)))</formula>
    </cfRule>
  </conditionalFormatting>
  <conditionalFormatting sqref="D27:D30 D32:D38">
    <cfRule type="containsText" dxfId="367" priority="1335" operator="containsText" text="低">
      <formula>NOT(ISERROR(SEARCH("低",D27)))</formula>
    </cfRule>
    <cfRule type="containsText" dxfId="366" priority="1336" operator="containsText" text="中">
      <formula>NOT(ISERROR(SEARCH("中",D27)))</formula>
    </cfRule>
    <cfRule type="containsText" dxfId="365" priority="1337" operator="containsText" text="高">
      <formula>NOT(ISERROR(SEARCH("高",D27)))</formula>
    </cfRule>
  </conditionalFormatting>
  <conditionalFormatting sqref="E27:E30 E32:E38">
    <cfRule type="containsText" dxfId="364" priority="1334" operator="containsText" text="未定">
      <formula>NOT(ISERROR(SEARCH("未定",E27)))</formula>
    </cfRule>
  </conditionalFormatting>
  <conditionalFormatting sqref="E39:E41">
    <cfRule type="containsText" dxfId="363" priority="1323" stopIfTrue="1" operator="containsText" text="幸野">
      <formula>NOT(ISERROR(SEARCH("幸野",E39)))</formula>
    </cfRule>
    <cfRule type="containsText" dxfId="362" priority="1324" stopIfTrue="1" operator="containsText" text="飯島">
      <formula>NOT(ISERROR(SEARCH("飯島",E39)))</formula>
    </cfRule>
    <cfRule type="containsText" dxfId="361" priority="1325" stopIfTrue="1" operator="containsText" text="大高">
      <formula>NOT(ISERROR(SEARCH("大高",E39)))</formula>
    </cfRule>
    <cfRule type="containsText" dxfId="360" priority="1326" stopIfTrue="1" operator="containsText" text="斉藤">
      <formula>NOT(ISERROR(SEARCH("斉藤",E39)))</formula>
    </cfRule>
    <cfRule type="containsText" dxfId="359" priority="1327" stopIfTrue="1" operator="containsText" text="金城">
      <formula>NOT(ISERROR(SEARCH("金城",E39)))</formula>
    </cfRule>
  </conditionalFormatting>
  <conditionalFormatting sqref="E39:E41">
    <cfRule type="containsText" dxfId="358" priority="1321" operator="containsText" text="佐藤">
      <formula>NOT(ISERROR(SEARCH("佐藤",E39)))</formula>
    </cfRule>
    <cfRule type="containsText" dxfId="357" priority="1322" operator="containsText" text="阿曽">
      <formula>NOT(ISERROR(SEARCH("阿曽",E39)))</formula>
    </cfRule>
  </conditionalFormatting>
  <conditionalFormatting sqref="D39:D41">
    <cfRule type="containsText" dxfId="356" priority="1318" operator="containsText" text="低">
      <formula>NOT(ISERROR(SEARCH("低",D39)))</formula>
    </cfRule>
    <cfRule type="containsText" dxfId="355" priority="1319" operator="containsText" text="中">
      <formula>NOT(ISERROR(SEARCH("中",D39)))</formula>
    </cfRule>
    <cfRule type="containsText" dxfId="354" priority="1320" operator="containsText" text="高">
      <formula>NOT(ISERROR(SEARCH("高",D39)))</formula>
    </cfRule>
  </conditionalFormatting>
  <conditionalFormatting sqref="E39:E41">
    <cfRule type="containsText" dxfId="353" priority="1317" operator="containsText" text="未定">
      <formula>NOT(ISERROR(SEARCH("未定",E39)))</formula>
    </cfRule>
  </conditionalFormatting>
  <conditionalFormatting sqref="AM66:AM76 AT66:JT76 G67:K69 J65:K66 K76:K92 G46:H51 G65:H66 G76:H92 G70:H72 A90:A111 D93:D111 J46:J51 J70:K72 G52:J52 G73:AK75 G93:AK111 L66:AK69 D73:D74 D67:D69 AM77:JT111 L52:AK54 D41 D44:D52 G41:J41 G44:J45 L41:JT41 L44:AK45 L58:AK58 L61:AK61 AM61:JT65 AL44:JT58 AL61:AL111">
    <cfRule type="expression" dxfId="352" priority="1308" stopIfTrue="1">
      <formula>$F42="未着手"</formula>
    </cfRule>
    <cfRule type="expression" dxfId="351" priority="1309" stopIfTrue="1">
      <formula>$F42="作業中"</formula>
    </cfRule>
    <cfRule type="expression" dxfId="350" priority="1310" stopIfTrue="1">
      <formula>OR($F42="終了",$F42="完了")</formula>
    </cfRule>
  </conditionalFormatting>
  <conditionalFormatting sqref="E46:E51">
    <cfRule type="containsText" dxfId="349" priority="1303" stopIfTrue="1" operator="containsText" text="幸野">
      <formula>NOT(ISERROR(SEARCH("幸野",E46)))</formula>
    </cfRule>
    <cfRule type="containsText" dxfId="348" priority="1304" stopIfTrue="1" operator="containsText" text="飯島">
      <formula>NOT(ISERROR(SEARCH("飯島",E46)))</formula>
    </cfRule>
    <cfRule type="containsText" dxfId="347" priority="1305" stopIfTrue="1" operator="containsText" text="大高">
      <formula>NOT(ISERROR(SEARCH("大高",E46)))</formula>
    </cfRule>
    <cfRule type="containsText" dxfId="346" priority="1306" stopIfTrue="1" operator="containsText" text="斉藤">
      <formula>NOT(ISERROR(SEARCH("斉藤",E46)))</formula>
    </cfRule>
    <cfRule type="containsText" dxfId="345" priority="1307" stopIfTrue="1" operator="containsText" text="金城">
      <formula>NOT(ISERROR(SEARCH("金城",E46)))</formula>
    </cfRule>
  </conditionalFormatting>
  <conditionalFormatting sqref="E46:E51">
    <cfRule type="containsText" dxfId="344" priority="1301" operator="containsText" text="佐藤">
      <formula>NOT(ISERROR(SEARCH("佐藤",E46)))</formula>
    </cfRule>
    <cfRule type="containsText" dxfId="343" priority="1302" operator="containsText" text="阿曽">
      <formula>NOT(ISERROR(SEARCH("阿曽",E46)))</formula>
    </cfRule>
  </conditionalFormatting>
  <conditionalFormatting sqref="D46:D51">
    <cfRule type="containsText" dxfId="342" priority="1298" operator="containsText" text="低">
      <formula>NOT(ISERROR(SEARCH("低",D46)))</formula>
    </cfRule>
    <cfRule type="containsText" dxfId="341" priority="1299" operator="containsText" text="中">
      <formula>NOT(ISERROR(SEARCH("中",D46)))</formula>
    </cfRule>
    <cfRule type="containsText" dxfId="340" priority="1300" operator="containsText" text="高">
      <formula>NOT(ISERROR(SEARCH("高",D46)))</formula>
    </cfRule>
  </conditionalFormatting>
  <conditionalFormatting sqref="E46:E51">
    <cfRule type="containsText" dxfId="339" priority="1297" operator="containsText" text="未定">
      <formula>NOT(ISERROR(SEARCH("未定",E46)))</formula>
    </cfRule>
  </conditionalFormatting>
  <conditionalFormatting sqref="D65:D66">
    <cfRule type="expression" dxfId="338" priority="1238" stopIfTrue="1">
      <formula>$F66="未着手"</formula>
    </cfRule>
    <cfRule type="expression" dxfId="337" priority="1239" stopIfTrue="1">
      <formula>$F66="作業中"</formula>
    </cfRule>
    <cfRule type="expression" dxfId="336" priority="1240" stopIfTrue="1">
      <formula>OR($F66="終了",$F66="完了")</formula>
    </cfRule>
  </conditionalFormatting>
  <conditionalFormatting sqref="E65:E66">
    <cfRule type="containsText" dxfId="335" priority="1233" stopIfTrue="1" operator="containsText" text="幸野">
      <formula>NOT(ISERROR(SEARCH("幸野",E65)))</formula>
    </cfRule>
    <cfRule type="containsText" dxfId="334" priority="1234" stopIfTrue="1" operator="containsText" text="飯島">
      <formula>NOT(ISERROR(SEARCH("飯島",E65)))</formula>
    </cfRule>
    <cfRule type="containsText" dxfId="333" priority="1235" stopIfTrue="1" operator="containsText" text="大高">
      <formula>NOT(ISERROR(SEARCH("大高",E65)))</formula>
    </cfRule>
    <cfRule type="containsText" dxfId="332" priority="1236" stopIfTrue="1" operator="containsText" text="斉藤">
      <formula>NOT(ISERROR(SEARCH("斉藤",E65)))</formula>
    </cfRule>
    <cfRule type="containsText" dxfId="331" priority="1237" stopIfTrue="1" operator="containsText" text="金城">
      <formula>NOT(ISERROR(SEARCH("金城",E65)))</formula>
    </cfRule>
  </conditionalFormatting>
  <conditionalFormatting sqref="E65:E66">
    <cfRule type="containsText" dxfId="330" priority="1231" operator="containsText" text="佐藤">
      <formula>NOT(ISERROR(SEARCH("佐藤",E65)))</formula>
    </cfRule>
    <cfRule type="containsText" dxfId="329" priority="1232" operator="containsText" text="阿曽">
      <formula>NOT(ISERROR(SEARCH("阿曽",E65)))</formula>
    </cfRule>
  </conditionalFormatting>
  <conditionalFormatting sqref="D65:D66">
    <cfRule type="containsText" dxfId="328" priority="1228" operator="containsText" text="低">
      <formula>NOT(ISERROR(SEARCH("低",D65)))</formula>
    </cfRule>
    <cfRule type="containsText" dxfId="327" priority="1229" operator="containsText" text="中">
      <formula>NOT(ISERROR(SEARCH("中",D65)))</formula>
    </cfRule>
    <cfRule type="containsText" dxfId="326" priority="1230" operator="containsText" text="高">
      <formula>NOT(ISERROR(SEARCH("高",D65)))</formula>
    </cfRule>
  </conditionalFormatting>
  <conditionalFormatting sqref="E65:E66">
    <cfRule type="containsText" dxfId="325" priority="1227" operator="containsText" text="未定">
      <formula>NOT(ISERROR(SEARCH("未定",E65)))</formula>
    </cfRule>
  </conditionalFormatting>
  <conditionalFormatting sqref="D70:D72">
    <cfRule type="expression" dxfId="324" priority="1224" stopIfTrue="1">
      <formula>$F71="未着手"</formula>
    </cfRule>
    <cfRule type="expression" dxfId="323" priority="1225" stopIfTrue="1">
      <formula>$F71="作業中"</formula>
    </cfRule>
    <cfRule type="expression" dxfId="322" priority="1226" stopIfTrue="1">
      <formula>OR($F71="終了",$F71="完了")</formula>
    </cfRule>
  </conditionalFormatting>
  <conditionalFormatting sqref="E70:E72">
    <cfRule type="containsText" dxfId="321" priority="1219" stopIfTrue="1" operator="containsText" text="幸野">
      <formula>NOT(ISERROR(SEARCH("幸野",E70)))</formula>
    </cfRule>
    <cfRule type="containsText" dxfId="320" priority="1220" stopIfTrue="1" operator="containsText" text="飯島">
      <formula>NOT(ISERROR(SEARCH("飯島",E70)))</formula>
    </cfRule>
    <cfRule type="containsText" dxfId="319" priority="1221" stopIfTrue="1" operator="containsText" text="大高">
      <formula>NOT(ISERROR(SEARCH("大高",E70)))</formula>
    </cfRule>
    <cfRule type="containsText" dxfId="318" priority="1222" stopIfTrue="1" operator="containsText" text="斉藤">
      <formula>NOT(ISERROR(SEARCH("斉藤",E70)))</formula>
    </cfRule>
    <cfRule type="containsText" dxfId="317" priority="1223" stopIfTrue="1" operator="containsText" text="金城">
      <formula>NOT(ISERROR(SEARCH("金城",E70)))</formula>
    </cfRule>
  </conditionalFormatting>
  <conditionalFormatting sqref="E70:E72">
    <cfRule type="containsText" dxfId="316" priority="1217" operator="containsText" text="佐藤">
      <formula>NOT(ISERROR(SEARCH("佐藤",E70)))</formula>
    </cfRule>
    <cfRule type="containsText" dxfId="315" priority="1218" operator="containsText" text="阿曽">
      <formula>NOT(ISERROR(SEARCH("阿曽",E70)))</formula>
    </cfRule>
  </conditionalFormatting>
  <conditionalFormatting sqref="D70:D72">
    <cfRule type="containsText" dxfId="314" priority="1214" operator="containsText" text="低">
      <formula>NOT(ISERROR(SEARCH("低",D70)))</formula>
    </cfRule>
    <cfRule type="containsText" dxfId="313" priority="1215" operator="containsText" text="中">
      <formula>NOT(ISERROR(SEARCH("中",D70)))</formula>
    </cfRule>
    <cfRule type="containsText" dxfId="312" priority="1216" operator="containsText" text="高">
      <formula>NOT(ISERROR(SEARCH("高",D70)))</formula>
    </cfRule>
  </conditionalFormatting>
  <conditionalFormatting sqref="E70:E72">
    <cfRule type="containsText" dxfId="311" priority="1213" operator="containsText" text="未定">
      <formula>NOT(ISERROR(SEARCH("未定",E70)))</formula>
    </cfRule>
  </conditionalFormatting>
  <conditionalFormatting sqref="B71:B73">
    <cfRule type="expression" dxfId="310" priority="1210" stopIfTrue="1">
      <formula>$F71="未着手"</formula>
    </cfRule>
    <cfRule type="expression" dxfId="309" priority="1211" stopIfTrue="1">
      <formula>$F71="作業中"</formula>
    </cfRule>
    <cfRule type="expression" dxfId="308" priority="1212" stopIfTrue="1">
      <formula>OR($F71="終了",$F71="完了")</formula>
    </cfRule>
  </conditionalFormatting>
  <conditionalFormatting sqref="D75:D92">
    <cfRule type="expression" dxfId="307" priority="1207" stopIfTrue="1">
      <formula>$F76="未着手"</formula>
    </cfRule>
    <cfRule type="expression" dxfId="306" priority="1208" stopIfTrue="1">
      <formula>$F76="作業中"</formula>
    </cfRule>
    <cfRule type="expression" dxfId="305" priority="1209" stopIfTrue="1">
      <formula>OR($F76="終了",$F76="完了")</formula>
    </cfRule>
  </conditionalFormatting>
  <conditionalFormatting sqref="E75:E92">
    <cfRule type="containsText" dxfId="304" priority="1202" stopIfTrue="1" operator="containsText" text="幸野">
      <formula>NOT(ISERROR(SEARCH("幸野",E75)))</formula>
    </cfRule>
    <cfRule type="containsText" dxfId="303" priority="1203" stopIfTrue="1" operator="containsText" text="飯島">
      <formula>NOT(ISERROR(SEARCH("飯島",E75)))</formula>
    </cfRule>
    <cfRule type="containsText" dxfId="302" priority="1204" stopIfTrue="1" operator="containsText" text="大高">
      <formula>NOT(ISERROR(SEARCH("大高",E75)))</formula>
    </cfRule>
    <cfRule type="containsText" dxfId="301" priority="1205" stopIfTrue="1" operator="containsText" text="斉藤">
      <formula>NOT(ISERROR(SEARCH("斉藤",E75)))</formula>
    </cfRule>
    <cfRule type="containsText" dxfId="300" priority="1206" stopIfTrue="1" operator="containsText" text="金城">
      <formula>NOT(ISERROR(SEARCH("金城",E75)))</formula>
    </cfRule>
  </conditionalFormatting>
  <conditionalFormatting sqref="E75:E92">
    <cfRule type="containsText" dxfId="299" priority="1200" operator="containsText" text="佐藤">
      <formula>NOT(ISERROR(SEARCH("佐藤",E75)))</formula>
    </cfRule>
    <cfRule type="containsText" dxfId="298" priority="1201" operator="containsText" text="阿曽">
      <formula>NOT(ISERROR(SEARCH("阿曽",E75)))</formula>
    </cfRule>
  </conditionalFormatting>
  <conditionalFormatting sqref="D75:D92">
    <cfRule type="containsText" dxfId="297" priority="1197" operator="containsText" text="低">
      <formula>NOT(ISERROR(SEARCH("低",D75)))</formula>
    </cfRule>
    <cfRule type="containsText" dxfId="296" priority="1198" operator="containsText" text="中">
      <formula>NOT(ISERROR(SEARCH("中",D75)))</formula>
    </cfRule>
    <cfRule type="containsText" dxfId="295" priority="1199" operator="containsText" text="高">
      <formula>NOT(ISERROR(SEARCH("高",D75)))</formula>
    </cfRule>
  </conditionalFormatting>
  <conditionalFormatting sqref="E75:E92">
    <cfRule type="containsText" dxfId="294" priority="1196" operator="containsText" text="未定">
      <formula>NOT(ISERROR(SEARCH("未定",E75)))</formula>
    </cfRule>
  </conditionalFormatting>
  <conditionalFormatting sqref="B76:B88">
    <cfRule type="expression" dxfId="293" priority="1193" stopIfTrue="1">
      <formula>$F76="未着手"</formula>
    </cfRule>
    <cfRule type="expression" dxfId="292" priority="1194" stopIfTrue="1">
      <formula>$F76="作業中"</formula>
    </cfRule>
    <cfRule type="expression" dxfId="291" priority="1195" stopIfTrue="1">
      <formula>OR($F76="終了",$F76="完了")</formula>
    </cfRule>
  </conditionalFormatting>
  <conditionalFormatting sqref="B89:B91">
    <cfRule type="expression" dxfId="290" priority="1190" stopIfTrue="1">
      <formula>$F89="未着手"</formula>
    </cfRule>
    <cfRule type="expression" dxfId="289" priority="1191" stopIfTrue="1">
      <formula>$F89="作業中"</formula>
    </cfRule>
    <cfRule type="expression" dxfId="288" priority="1192" stopIfTrue="1">
      <formula>OR($F89="終了",$F89="完了")</formula>
    </cfRule>
  </conditionalFormatting>
  <conditionalFormatting sqref="B90:B91">
    <cfRule type="expression" dxfId="287" priority="1187" stopIfTrue="1">
      <formula>$F90="未着手"</formula>
    </cfRule>
    <cfRule type="expression" dxfId="286" priority="1188" stopIfTrue="1">
      <formula>$F90="作業中"</formula>
    </cfRule>
    <cfRule type="expression" dxfId="285" priority="1189" stopIfTrue="1">
      <formula>OR($F90="終了",$F90="完了")</formula>
    </cfRule>
  </conditionalFormatting>
  <conditionalFormatting sqref="B98:B106 B419:B65544">
    <cfRule type="expression" dxfId="284" priority="1184" stopIfTrue="1">
      <formula>F98="未着手"</formula>
    </cfRule>
    <cfRule type="expression" dxfId="283" priority="1185" stopIfTrue="1">
      <formula>F98="作業中"</formula>
    </cfRule>
    <cfRule type="expression" dxfId="282" priority="1186" stopIfTrue="1">
      <formula>OR(F98="終了",F98="完了")</formula>
    </cfRule>
  </conditionalFormatting>
  <conditionalFormatting sqref="I6:I15">
    <cfRule type="expression" dxfId="281" priority="606" stopIfTrue="1">
      <formula>$F6="未着手"</formula>
    </cfRule>
    <cfRule type="expression" dxfId="280" priority="607" stopIfTrue="1">
      <formula>$F6="作業中"</formula>
    </cfRule>
    <cfRule type="expression" dxfId="279" priority="608" stopIfTrue="1">
      <formula>OR($F6="終了",$F6="完了")</formula>
    </cfRule>
  </conditionalFormatting>
  <conditionalFormatting sqref="I18:I19">
    <cfRule type="expression" dxfId="278" priority="603" stopIfTrue="1">
      <formula>$F18="未着手"</formula>
    </cfRule>
    <cfRule type="expression" dxfId="277" priority="604" stopIfTrue="1">
      <formula>$F18="作業中"</formula>
    </cfRule>
    <cfRule type="expression" dxfId="276" priority="605" stopIfTrue="1">
      <formula>OR($F18="終了",$F18="完了")</formula>
    </cfRule>
  </conditionalFormatting>
  <conditionalFormatting sqref="I17:J17">
    <cfRule type="expression" dxfId="275" priority="600" stopIfTrue="1">
      <formula>$F17="未着手"</formula>
    </cfRule>
    <cfRule type="expression" dxfId="274" priority="601" stopIfTrue="1">
      <formula>$F17="作業中"</formula>
    </cfRule>
    <cfRule type="expression" dxfId="273" priority="602" stopIfTrue="1">
      <formula>OR($F17="終了",$F17="完了")</formula>
    </cfRule>
  </conditionalFormatting>
  <conditionalFormatting sqref="I38">
    <cfRule type="expression" dxfId="272" priority="594" stopIfTrue="1">
      <formula>$F38="未着手"</formula>
    </cfRule>
    <cfRule type="expression" dxfId="271" priority="595" stopIfTrue="1">
      <formula>$F38="作業中"</formula>
    </cfRule>
    <cfRule type="expression" dxfId="270" priority="596" stopIfTrue="1">
      <formula>OR($F38="終了",$F38="完了")</formula>
    </cfRule>
  </conditionalFormatting>
  <conditionalFormatting sqref="I46:I51">
    <cfRule type="expression" dxfId="269" priority="588" stopIfTrue="1">
      <formula>$F47="未着手"</formula>
    </cfRule>
    <cfRule type="expression" dxfId="268" priority="589" stopIfTrue="1">
      <formula>$F47="作業中"</formula>
    </cfRule>
    <cfRule type="expression" dxfId="267" priority="590" stopIfTrue="1">
      <formula>OR($F47="終了",$F47="完了")</formula>
    </cfRule>
  </conditionalFormatting>
  <conditionalFormatting sqref="I65:I66">
    <cfRule type="expression" dxfId="266" priority="582" stopIfTrue="1">
      <formula>$F66="未着手"</formula>
    </cfRule>
    <cfRule type="expression" dxfId="265" priority="583" stopIfTrue="1">
      <formula>$F66="作業中"</formula>
    </cfRule>
    <cfRule type="expression" dxfId="264" priority="584" stopIfTrue="1">
      <formula>OR($F66="終了",$F66="完了")</formula>
    </cfRule>
  </conditionalFormatting>
  <conditionalFormatting sqref="I70:I72">
    <cfRule type="expression" dxfId="263" priority="579" stopIfTrue="1">
      <formula>$F71="未着手"</formula>
    </cfRule>
    <cfRule type="expression" dxfId="262" priority="580" stopIfTrue="1">
      <formula>$F71="作業中"</formula>
    </cfRule>
    <cfRule type="expression" dxfId="261" priority="581" stopIfTrue="1">
      <formula>OR($F71="終了",$F71="完了")</formula>
    </cfRule>
  </conditionalFormatting>
  <conditionalFormatting sqref="I76:J92">
    <cfRule type="expression" dxfId="260" priority="576" stopIfTrue="1">
      <formula>$F77="未着手"</formula>
    </cfRule>
    <cfRule type="expression" dxfId="259" priority="577" stopIfTrue="1">
      <formula>$F77="作業中"</formula>
    </cfRule>
    <cfRule type="expression" dxfId="258" priority="578" stopIfTrue="1">
      <formula>OR($F77="終了",$F77="完了")</formula>
    </cfRule>
  </conditionalFormatting>
  <conditionalFormatting sqref="L5:AK5">
    <cfRule type="expression" dxfId="257" priority="540" stopIfTrue="1">
      <formula>$F5="未着手"</formula>
    </cfRule>
    <cfRule type="expression" dxfId="256" priority="541" stopIfTrue="1">
      <formula>$F5="作業中"</formula>
    </cfRule>
    <cfRule type="expression" dxfId="255" priority="542" stopIfTrue="1">
      <formula>OR($F5="終了",$F5="完了")</formula>
    </cfRule>
  </conditionalFormatting>
  <conditionalFormatting sqref="L6:AK6">
    <cfRule type="expression" dxfId="254" priority="537" stopIfTrue="1">
      <formula>$F6="未着手"</formula>
    </cfRule>
    <cfRule type="expression" dxfId="253" priority="538" stopIfTrue="1">
      <formula>$F6="作業中"</formula>
    </cfRule>
    <cfRule type="expression" dxfId="252" priority="539" stopIfTrue="1">
      <formula>OR($F6="終了",$F6="完了")</formula>
    </cfRule>
  </conditionalFormatting>
  <conditionalFormatting sqref="L18:AK19">
    <cfRule type="expression" dxfId="251" priority="534" stopIfTrue="1">
      <formula>$F18="未着手"</formula>
    </cfRule>
    <cfRule type="expression" dxfId="250" priority="535" stopIfTrue="1">
      <formula>$F18="作業中"</formula>
    </cfRule>
    <cfRule type="expression" dxfId="249" priority="536" stopIfTrue="1">
      <formula>OR($F18="終了",$F18="完了")</formula>
    </cfRule>
  </conditionalFormatting>
  <conditionalFormatting sqref="L17:AK17">
    <cfRule type="expression" dxfId="248" priority="531" stopIfTrue="1">
      <formula>$F17="未着手"</formula>
    </cfRule>
    <cfRule type="expression" dxfId="247" priority="532" stopIfTrue="1">
      <formula>$F17="作業中"</formula>
    </cfRule>
    <cfRule type="expression" dxfId="246" priority="533" stopIfTrue="1">
      <formula>OR($F17="終了",$F17="完了")</formula>
    </cfRule>
  </conditionalFormatting>
  <conditionalFormatting sqref="L38:AK38">
    <cfRule type="expression" dxfId="245" priority="525" stopIfTrue="1">
      <formula>$F38="未着手"</formula>
    </cfRule>
    <cfRule type="expression" dxfId="244" priority="526" stopIfTrue="1">
      <formula>$F38="作業中"</formula>
    </cfRule>
    <cfRule type="expression" dxfId="243" priority="527" stopIfTrue="1">
      <formula>OR($F38="終了",$F38="完了")</formula>
    </cfRule>
  </conditionalFormatting>
  <conditionalFormatting sqref="L46:AK51">
    <cfRule type="expression" dxfId="242" priority="519" stopIfTrue="1">
      <formula>$F47="未着手"</formula>
    </cfRule>
    <cfRule type="expression" dxfId="241" priority="520" stopIfTrue="1">
      <formula>$F47="作業中"</formula>
    </cfRule>
    <cfRule type="expression" dxfId="240" priority="521" stopIfTrue="1">
      <formula>OR($F47="終了",$F47="完了")</formula>
    </cfRule>
  </conditionalFormatting>
  <conditionalFormatting sqref="L55:AK57">
    <cfRule type="expression" dxfId="239" priority="516" stopIfTrue="1">
      <formula>$F56="未着手"</formula>
    </cfRule>
    <cfRule type="expression" dxfId="238" priority="517" stopIfTrue="1">
      <formula>$F56="作業中"</formula>
    </cfRule>
    <cfRule type="expression" dxfId="237" priority="518" stopIfTrue="1">
      <formula>OR($F56="終了",$F56="完了")</formula>
    </cfRule>
  </conditionalFormatting>
  <conditionalFormatting sqref="L62:AK62">
    <cfRule type="expression" dxfId="236" priority="513" stopIfTrue="1">
      <formula>$F63="未着手"</formula>
    </cfRule>
    <cfRule type="expression" dxfId="235" priority="514" stopIfTrue="1">
      <formula>$F63="作業中"</formula>
    </cfRule>
    <cfRule type="expression" dxfId="234" priority="515" stopIfTrue="1">
      <formula>OR($F63="終了",$F63="完了")</formula>
    </cfRule>
  </conditionalFormatting>
  <conditionalFormatting sqref="L70:AK72">
    <cfRule type="expression" dxfId="233" priority="510" stopIfTrue="1">
      <formula>$F71="未着手"</formula>
    </cfRule>
    <cfRule type="expression" dxfId="232" priority="511" stopIfTrue="1">
      <formula>$F71="作業中"</formula>
    </cfRule>
    <cfRule type="expression" dxfId="231" priority="512" stopIfTrue="1">
      <formula>OR($F71="終了",$F71="完了")</formula>
    </cfRule>
  </conditionalFormatting>
  <conditionalFormatting sqref="L76:AK92">
    <cfRule type="expression" dxfId="230" priority="507" stopIfTrue="1">
      <formula>$F77="未着手"</formula>
    </cfRule>
    <cfRule type="expression" dxfId="229" priority="508" stopIfTrue="1">
      <formula>$F77="作業中"</formula>
    </cfRule>
    <cfRule type="expression" dxfId="228" priority="509" stopIfTrue="1">
      <formula>OR($F77="終了",$F77="完了")</formula>
    </cfRule>
  </conditionalFormatting>
  <conditionalFormatting sqref="L63:AK65">
    <cfRule type="expression" dxfId="227" priority="292" stopIfTrue="1">
      <formula>$F64="未着手"</formula>
    </cfRule>
    <cfRule type="expression" dxfId="226" priority="293" stopIfTrue="1">
      <formula>$F64="作業中"</formula>
    </cfRule>
    <cfRule type="expression" dxfId="225" priority="294" stopIfTrue="1">
      <formula>OR($F64="終了",$F64="完了")</formula>
    </cfRule>
  </conditionalFormatting>
  <conditionalFormatting sqref="E1:E22 E27:E30 E65:E1048576 E32:E52">
    <cfRule type="containsText" dxfId="224" priority="246" operator="containsText" text="佐藤">
      <formula>NOT(ISERROR(SEARCH("佐藤",E1)))</formula>
    </cfRule>
  </conditionalFormatting>
  <conditionalFormatting sqref="D1:D22 C112:C1048576 C1 D27:D30 D65:D1048576 D32:D52">
    <cfRule type="containsText" dxfId="223" priority="242" operator="containsText" text="絶">
      <formula>NOT(ISERROR(SEARCH("絶",C1)))</formula>
    </cfRule>
    <cfRule type="containsText" dxfId="222" priority="243" operator="containsText" text="絶">
      <formula>NOT(ISERROR(SEARCH("絶",C1)))</formula>
    </cfRule>
    <cfRule type="containsText" dxfId="221" priority="244" operator="containsText" text="無">
      <formula>NOT(ISERROR(SEARCH("無",C1)))</formula>
    </cfRule>
    <cfRule type="containsText" dxfId="220" priority="245" operator="containsText" text="絶">
      <formula>NOT(ISERROR(SEARCH("絶",C1)))</formula>
    </cfRule>
  </conditionalFormatting>
  <conditionalFormatting sqref="C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30 C65:C111 C32:C52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219" priority="236" stopIfTrue="1">
      <formula>$F5="未着手"</formula>
    </cfRule>
    <cfRule type="expression" dxfId="218" priority="237" stopIfTrue="1">
      <formula>$F5="作業中"</formula>
    </cfRule>
    <cfRule type="expression" dxfId="217" priority="238" stopIfTrue="1">
      <formula>OR($F5="終了",$F5="完了")</formula>
    </cfRule>
  </conditionalFormatting>
  <conditionalFormatting sqref="C418:C65543">
    <cfRule type="expression" dxfId="216" priority="2670" stopIfTrue="1">
      <formula>H418="未着手"</formula>
    </cfRule>
    <cfRule type="expression" dxfId="215" priority="2671" stopIfTrue="1">
      <formula>H418="作業中"</formula>
    </cfRule>
    <cfRule type="expression" dxfId="214" priority="2672" stopIfTrue="1">
      <formula>OR(H418="終了",H418="完了")</formula>
    </cfRule>
  </conditionalFormatting>
  <conditionalFormatting sqref="E17">
    <cfRule type="containsText" dxfId="213" priority="222" stopIfTrue="1" operator="containsText" text="幸野">
      <formula>NOT(ISERROR(SEARCH("幸野",E17)))</formula>
    </cfRule>
    <cfRule type="containsText" dxfId="212" priority="223" stopIfTrue="1" operator="containsText" text="飯島">
      <formula>NOT(ISERROR(SEARCH("飯島",E17)))</formula>
    </cfRule>
    <cfRule type="containsText" dxfId="211" priority="224" stopIfTrue="1" operator="containsText" text="大高">
      <formula>NOT(ISERROR(SEARCH("大高",E17)))</formula>
    </cfRule>
    <cfRule type="containsText" dxfId="210" priority="225" stopIfTrue="1" operator="containsText" text="斉藤">
      <formula>NOT(ISERROR(SEARCH("斉藤",E17)))</formula>
    </cfRule>
    <cfRule type="containsText" dxfId="209" priority="226" stopIfTrue="1" operator="containsText" text="金城">
      <formula>NOT(ISERROR(SEARCH("金城",E17)))</formula>
    </cfRule>
  </conditionalFormatting>
  <conditionalFormatting sqref="E17">
    <cfRule type="containsText" dxfId="208" priority="220" operator="containsText" text="佐藤">
      <formula>NOT(ISERROR(SEARCH("佐藤",E17)))</formula>
    </cfRule>
    <cfRule type="containsText" dxfId="207" priority="221" operator="containsText" text="阿曽">
      <formula>NOT(ISERROR(SEARCH("阿曽",E17)))</formula>
    </cfRule>
  </conditionalFormatting>
  <conditionalFormatting sqref="E17">
    <cfRule type="containsText" dxfId="206" priority="219" operator="containsText" text="未定">
      <formula>NOT(ISERROR(SEARCH("未定",E17)))</formula>
    </cfRule>
  </conditionalFormatting>
  <conditionalFormatting sqref="E18">
    <cfRule type="containsText" dxfId="205" priority="214" stopIfTrue="1" operator="containsText" text="幸野">
      <formula>NOT(ISERROR(SEARCH("幸野",E18)))</formula>
    </cfRule>
    <cfRule type="containsText" dxfId="204" priority="215" stopIfTrue="1" operator="containsText" text="飯島">
      <formula>NOT(ISERROR(SEARCH("飯島",E18)))</formula>
    </cfRule>
    <cfRule type="containsText" dxfId="203" priority="216" stopIfTrue="1" operator="containsText" text="大高">
      <formula>NOT(ISERROR(SEARCH("大高",E18)))</formula>
    </cfRule>
    <cfRule type="containsText" dxfId="202" priority="217" stopIfTrue="1" operator="containsText" text="斉藤">
      <formula>NOT(ISERROR(SEARCH("斉藤",E18)))</formula>
    </cfRule>
    <cfRule type="containsText" dxfId="201" priority="218" stopIfTrue="1" operator="containsText" text="金城">
      <formula>NOT(ISERROR(SEARCH("金城",E18)))</formula>
    </cfRule>
  </conditionalFormatting>
  <conditionalFormatting sqref="E18">
    <cfRule type="containsText" dxfId="200" priority="212" operator="containsText" text="佐藤">
      <formula>NOT(ISERROR(SEARCH("佐藤",E18)))</formula>
    </cfRule>
    <cfRule type="containsText" dxfId="199" priority="213" operator="containsText" text="阿曽">
      <formula>NOT(ISERROR(SEARCH("阿曽",E18)))</formula>
    </cfRule>
  </conditionalFormatting>
  <conditionalFormatting sqref="E18">
    <cfRule type="containsText" dxfId="198" priority="211" operator="containsText" text="未定">
      <formula>NOT(ISERROR(SEARCH("未定",E18)))</formula>
    </cfRule>
  </conditionalFormatting>
  <conditionalFormatting sqref="D24:D26">
    <cfRule type="expression" dxfId="197" priority="208" stopIfTrue="1">
      <formula>$F24="未着手"</formula>
    </cfRule>
    <cfRule type="expression" dxfId="196" priority="209" stopIfTrue="1">
      <formula>$F24="作業中"</formula>
    </cfRule>
    <cfRule type="expression" dxfId="195" priority="210" stopIfTrue="1">
      <formula>OR($F24="終了",$F24="完了")</formula>
    </cfRule>
  </conditionalFormatting>
  <conditionalFormatting sqref="E24:E26">
    <cfRule type="containsText" dxfId="194" priority="203" stopIfTrue="1" operator="containsText" text="幸野">
      <formula>NOT(ISERROR(SEARCH("幸野",E24)))</formula>
    </cfRule>
    <cfRule type="containsText" dxfId="193" priority="204" stopIfTrue="1" operator="containsText" text="飯島">
      <formula>NOT(ISERROR(SEARCH("飯島",E24)))</formula>
    </cfRule>
    <cfRule type="containsText" dxfId="192" priority="205" stopIfTrue="1" operator="containsText" text="大高">
      <formula>NOT(ISERROR(SEARCH("大高",E24)))</formula>
    </cfRule>
    <cfRule type="containsText" dxfId="191" priority="206" stopIfTrue="1" operator="containsText" text="斉藤">
      <formula>NOT(ISERROR(SEARCH("斉藤",E24)))</formula>
    </cfRule>
    <cfRule type="containsText" dxfId="190" priority="207" stopIfTrue="1" operator="containsText" text="金城">
      <formula>NOT(ISERROR(SEARCH("金城",E24)))</formula>
    </cfRule>
  </conditionalFormatting>
  <conditionalFormatting sqref="E24:E26">
    <cfRule type="containsText" dxfId="189" priority="201" operator="containsText" text="佐藤">
      <formula>NOT(ISERROR(SEARCH("佐藤",E24)))</formula>
    </cfRule>
    <cfRule type="containsText" dxfId="188" priority="202" operator="containsText" text="阿曽">
      <formula>NOT(ISERROR(SEARCH("阿曽",E24)))</formula>
    </cfRule>
  </conditionalFormatting>
  <conditionalFormatting sqref="D24:D26">
    <cfRule type="containsText" dxfId="187" priority="198" operator="containsText" text="低">
      <formula>NOT(ISERROR(SEARCH("低",D24)))</formula>
    </cfRule>
    <cfRule type="containsText" dxfId="186" priority="199" operator="containsText" text="中">
      <formula>NOT(ISERROR(SEARCH("中",D24)))</formula>
    </cfRule>
    <cfRule type="containsText" dxfId="185" priority="200" operator="containsText" text="高">
      <formula>NOT(ISERROR(SEARCH("高",D24)))</formula>
    </cfRule>
  </conditionalFormatting>
  <conditionalFormatting sqref="E24:E26">
    <cfRule type="containsText" dxfId="184" priority="197" operator="containsText" text="未定">
      <formula>NOT(ISERROR(SEARCH("未定",E24)))</formula>
    </cfRule>
  </conditionalFormatting>
  <conditionalFormatting sqref="B25:B27">
    <cfRule type="expression" dxfId="183" priority="194" stopIfTrue="1">
      <formula>$F24="未着手"</formula>
    </cfRule>
    <cfRule type="expression" dxfId="182" priority="195" stopIfTrue="1">
      <formula>$F24="作業中"</formula>
    </cfRule>
    <cfRule type="expression" dxfId="181" priority="196" stopIfTrue="1">
      <formula>OR($F24="終了",$F24="完了")</formula>
    </cfRule>
  </conditionalFormatting>
  <conditionalFormatting sqref="D23">
    <cfRule type="expression" dxfId="180" priority="191" stopIfTrue="1">
      <formula>$F23="未着手"</formula>
    </cfRule>
    <cfRule type="expression" dxfId="179" priority="192" stopIfTrue="1">
      <formula>$F23="作業中"</formula>
    </cfRule>
    <cfRule type="expression" dxfId="178" priority="193" stopIfTrue="1">
      <formula>OR($F23="終了",$F23="完了")</formula>
    </cfRule>
  </conditionalFormatting>
  <conditionalFormatting sqref="E23">
    <cfRule type="containsText" dxfId="177" priority="186" stopIfTrue="1" operator="containsText" text="幸野">
      <formula>NOT(ISERROR(SEARCH("幸野",E23)))</formula>
    </cfRule>
    <cfRule type="containsText" dxfId="176" priority="187" stopIfTrue="1" operator="containsText" text="飯島">
      <formula>NOT(ISERROR(SEARCH("飯島",E23)))</formula>
    </cfRule>
    <cfRule type="containsText" dxfId="175" priority="188" stopIfTrue="1" operator="containsText" text="大高">
      <formula>NOT(ISERROR(SEARCH("大高",E23)))</formula>
    </cfRule>
    <cfRule type="containsText" dxfId="174" priority="189" stopIfTrue="1" operator="containsText" text="斉藤">
      <formula>NOT(ISERROR(SEARCH("斉藤",E23)))</formula>
    </cfRule>
    <cfRule type="containsText" dxfId="173" priority="190" stopIfTrue="1" operator="containsText" text="金城">
      <formula>NOT(ISERROR(SEARCH("金城",E23)))</formula>
    </cfRule>
  </conditionalFormatting>
  <conditionalFormatting sqref="E23">
    <cfRule type="containsText" dxfId="172" priority="184" operator="containsText" text="佐藤">
      <formula>NOT(ISERROR(SEARCH("佐藤",E23)))</formula>
    </cfRule>
    <cfRule type="containsText" dxfId="171" priority="185" operator="containsText" text="阿曽">
      <formula>NOT(ISERROR(SEARCH("阿曽",E23)))</formula>
    </cfRule>
  </conditionalFormatting>
  <conditionalFormatting sqref="D23">
    <cfRule type="containsText" dxfId="170" priority="181" operator="containsText" text="低">
      <formula>NOT(ISERROR(SEARCH("低",D23)))</formula>
    </cfRule>
    <cfRule type="containsText" dxfId="169" priority="182" operator="containsText" text="中">
      <formula>NOT(ISERROR(SEARCH("中",D23)))</formula>
    </cfRule>
    <cfRule type="containsText" dxfId="168" priority="183" operator="containsText" text="高">
      <formula>NOT(ISERROR(SEARCH("高",D23)))</formula>
    </cfRule>
  </conditionalFormatting>
  <conditionalFormatting sqref="E23">
    <cfRule type="containsText" dxfId="167" priority="180" operator="containsText" text="未定">
      <formula>NOT(ISERROR(SEARCH("未定",E23)))</formula>
    </cfRule>
  </conditionalFormatting>
  <conditionalFormatting sqref="B23:B25">
    <cfRule type="expression" dxfId="166" priority="177" stopIfTrue="1">
      <formula>$F22="未着手"</formula>
    </cfRule>
    <cfRule type="expression" dxfId="165" priority="178" stopIfTrue="1">
      <formula>$F22="作業中"</formula>
    </cfRule>
    <cfRule type="expression" dxfId="164" priority="179" stopIfTrue="1">
      <formula>OR($F22="終了",$F22="完了")</formula>
    </cfRule>
  </conditionalFormatting>
  <conditionalFormatting sqref="E23:E26">
    <cfRule type="containsText" dxfId="163" priority="176" operator="containsText" text="佐藤">
      <formula>NOT(ISERROR(SEARCH("佐藤",E23)))</formula>
    </cfRule>
  </conditionalFormatting>
  <conditionalFormatting sqref="D23:D26">
    <cfRule type="containsText" dxfId="162" priority="172" operator="containsText" text="絶">
      <formula>NOT(ISERROR(SEARCH("絶",D23)))</formula>
    </cfRule>
    <cfRule type="containsText" dxfId="161" priority="173" operator="containsText" text="絶">
      <formula>NOT(ISERROR(SEARCH("絶",D23)))</formula>
    </cfRule>
    <cfRule type="containsText" dxfId="160" priority="174" operator="containsText" text="無">
      <formula>NOT(ISERROR(SEARCH("無",D23)))</formula>
    </cfRule>
    <cfRule type="containsText" dxfId="159" priority="175" operator="containsText" text="絶">
      <formula>NOT(ISERROR(SEARCH("絶",D23)))</formula>
    </cfRule>
  </conditionalFormatting>
  <conditionalFormatting sqref="C23:C26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58" priority="162" stopIfTrue="1">
      <formula>$F22="未着手"</formula>
    </cfRule>
    <cfRule type="expression" dxfId="157" priority="163" stopIfTrue="1">
      <formula>$F22="作業中"</formula>
    </cfRule>
    <cfRule type="expression" dxfId="156" priority="164" stopIfTrue="1">
      <formula>OR($F22="終了",$F22="完了")</formula>
    </cfRule>
  </conditionalFormatting>
  <conditionalFormatting sqref="B29:B30">
    <cfRule type="expression" dxfId="155" priority="159" stopIfTrue="1">
      <formula>$F14="未着手"</formula>
    </cfRule>
    <cfRule type="expression" dxfId="154" priority="160" stopIfTrue="1">
      <formula>$F14="作業中"</formula>
    </cfRule>
    <cfRule type="expression" dxfId="153" priority="161" stopIfTrue="1">
      <formula>OR($F14="終了",$F14="完了")</formula>
    </cfRule>
  </conditionalFormatting>
  <conditionalFormatting sqref="B46">
    <cfRule type="expression" dxfId="152" priority="138" stopIfTrue="1">
      <formula>$F45="未着手"</formula>
    </cfRule>
    <cfRule type="expression" dxfId="151" priority="139" stopIfTrue="1">
      <formula>$F45="作業中"</formula>
    </cfRule>
    <cfRule type="expression" dxfId="150" priority="140" stopIfTrue="1">
      <formula>OR($F45="終了",$F45="完了")</formula>
    </cfRule>
  </conditionalFormatting>
  <conditionalFormatting sqref="B65:B66">
    <cfRule type="expression" dxfId="149" priority="132" stopIfTrue="1">
      <formula>$F65="未着手"</formula>
    </cfRule>
    <cfRule type="expression" dxfId="148" priority="133" stopIfTrue="1">
      <formula>$F65="作業中"</formula>
    </cfRule>
    <cfRule type="expression" dxfId="147" priority="134" stopIfTrue="1">
      <formula>OR($F65="終了",$F65="完了")</formula>
    </cfRule>
  </conditionalFormatting>
  <conditionalFormatting sqref="D29:D30 G29:J30 L29:JT30 A29:A30 A32:A33 A45:A46 A48:A49 A51:A52 A64:A66 A68:A69 A71:A72 A74:A75 A77:A78 A80:A81 A83:A84 A86:A87 A89 A35 A40 A37 A59:A62 A56">
    <cfRule type="expression" dxfId="146" priority="2676" stopIfTrue="1">
      <formula>$F36="未着手"</formula>
    </cfRule>
    <cfRule type="expression" dxfId="145" priority="2677" stopIfTrue="1">
      <formula>$F36="作業中"</formula>
    </cfRule>
    <cfRule type="expression" dxfId="144" priority="2678" stopIfTrue="1">
      <formula>OR($F36="終了",$F36="完了")</formula>
    </cfRule>
  </conditionalFormatting>
  <conditionalFormatting sqref="D36 G36:J36 L36:JT36">
    <cfRule type="expression" dxfId="143" priority="2679" stopIfTrue="1">
      <formula>#REF!="未着手"</formula>
    </cfRule>
    <cfRule type="expression" dxfId="142" priority="2680" stopIfTrue="1">
      <formula>#REF!="作業中"</formula>
    </cfRule>
    <cfRule type="expression" dxfId="141" priority="2681" stopIfTrue="1">
      <formula>OR(#REF!="終了",#REF!="完了")</formula>
    </cfRule>
  </conditionalFormatting>
  <conditionalFormatting sqref="B38">
    <cfRule type="expression" dxfId="140" priority="2763" stopIfTrue="1">
      <formula>#REF!="未着手"</formula>
    </cfRule>
    <cfRule type="expression" dxfId="139" priority="2764" stopIfTrue="1">
      <formula>#REF!="作業中"</formula>
    </cfRule>
    <cfRule type="expression" dxfId="138" priority="2765" stopIfTrue="1">
      <formula>OR(#REF!="終了",#REF!="完了")</formula>
    </cfRule>
  </conditionalFormatting>
  <conditionalFormatting sqref="B46">
    <cfRule type="expression" dxfId="137" priority="117" stopIfTrue="1">
      <formula>$F46="未着手"</formula>
    </cfRule>
    <cfRule type="expression" dxfId="136" priority="118" stopIfTrue="1">
      <formula>$F46="作業中"</formula>
    </cfRule>
    <cfRule type="expression" dxfId="135" priority="119" stopIfTrue="1">
      <formula>OR($F46="終了",$F46="完了")</formula>
    </cfRule>
  </conditionalFormatting>
  <conditionalFormatting sqref="B41">
    <cfRule type="expression" dxfId="134" priority="105" stopIfTrue="1">
      <formula>$F40="未着手"</formula>
    </cfRule>
    <cfRule type="expression" dxfId="133" priority="106" stopIfTrue="1">
      <formula>$F40="作業中"</formula>
    </cfRule>
    <cfRule type="expression" dxfId="132" priority="107" stopIfTrue="1">
      <formula>OR($F40="終了",$F40="完了")</formula>
    </cfRule>
  </conditionalFormatting>
  <conditionalFormatting sqref="B45">
    <cfRule type="expression" dxfId="131" priority="102" stopIfTrue="1">
      <formula>$F44="未着手"</formula>
    </cfRule>
    <cfRule type="expression" dxfId="130" priority="103" stopIfTrue="1">
      <formula>$F44="作業中"</formula>
    </cfRule>
    <cfRule type="expression" dxfId="129" priority="104" stopIfTrue="1">
      <formula>OR($F44="終了",$F44="完了")</formula>
    </cfRule>
  </conditionalFormatting>
  <conditionalFormatting sqref="B37:B40">
    <cfRule type="expression" dxfId="128" priority="111" stopIfTrue="1">
      <formula>$F36="未着手"</formula>
    </cfRule>
    <cfRule type="expression" dxfId="127" priority="112" stopIfTrue="1">
      <formula>$F36="作業中"</formula>
    </cfRule>
    <cfRule type="expression" dxfId="126" priority="113" stopIfTrue="1">
      <formula>OR($F36="終了",$F36="完了")</formula>
    </cfRule>
  </conditionalFormatting>
  <conditionalFormatting sqref="B44">
    <cfRule type="expression" dxfId="125" priority="114" stopIfTrue="1">
      <formula>$F44="未着手"</formula>
    </cfRule>
    <cfRule type="expression" dxfId="124" priority="115" stopIfTrue="1">
      <formula>$F44="作業中"</formula>
    </cfRule>
    <cfRule type="expression" dxfId="123" priority="116" stopIfTrue="1">
      <formula>OR($F44="終了",$F44="完了")</formula>
    </cfRule>
  </conditionalFormatting>
  <conditionalFormatting sqref="B42:B43">
    <cfRule type="expression" dxfId="122" priority="108" stopIfTrue="1">
      <formula>$F41="未着手"</formula>
    </cfRule>
    <cfRule type="expression" dxfId="121" priority="109" stopIfTrue="1">
      <formula>$F41="作業中"</formula>
    </cfRule>
    <cfRule type="expression" dxfId="120" priority="110" stopIfTrue="1">
      <formula>OR($F41="終了",$F41="完了")</formula>
    </cfRule>
  </conditionalFormatting>
  <conditionalFormatting sqref="B47">
    <cfRule type="expression" dxfId="119" priority="99" stopIfTrue="1">
      <formula>$F46="未着手"</formula>
    </cfRule>
    <cfRule type="expression" dxfId="118" priority="100" stopIfTrue="1">
      <formula>$F46="作業中"</formula>
    </cfRule>
    <cfRule type="expression" dxfId="117" priority="101" stopIfTrue="1">
      <formula>OR($F46="終了",$F46="完了")</formula>
    </cfRule>
  </conditionalFormatting>
  <conditionalFormatting sqref="B50:B52">
    <cfRule type="expression" dxfId="116" priority="96" stopIfTrue="1">
      <formula>$F50="未着手"</formula>
    </cfRule>
    <cfRule type="expression" dxfId="115" priority="97" stopIfTrue="1">
      <formula>$F50="作業中"</formula>
    </cfRule>
    <cfRule type="expression" dxfId="114" priority="98" stopIfTrue="1">
      <formula>OR($F50="終了",$F50="完了")</formula>
    </cfRule>
  </conditionalFormatting>
  <conditionalFormatting sqref="B51:B52">
    <cfRule type="expression" dxfId="113" priority="93" stopIfTrue="1">
      <formula>$F51="未着手"</formula>
    </cfRule>
    <cfRule type="expression" dxfId="112" priority="94" stopIfTrue="1">
      <formula>$F51="作業中"</formula>
    </cfRule>
    <cfRule type="expression" dxfId="111" priority="95" stopIfTrue="1">
      <formula>OR($F51="終了",$F51="完了")</formula>
    </cfRule>
  </conditionalFormatting>
  <conditionalFormatting sqref="B51">
    <cfRule type="expression" dxfId="110" priority="90" stopIfTrue="1">
      <formula>$F51="未着手"</formula>
    </cfRule>
    <cfRule type="expression" dxfId="109" priority="91" stopIfTrue="1">
      <formula>$F51="作業中"</formula>
    </cfRule>
    <cfRule type="expression" dxfId="108" priority="92" stopIfTrue="1">
      <formula>OR($F51="終了",$F51="完了")</formula>
    </cfRule>
  </conditionalFormatting>
  <conditionalFormatting sqref="B51:B52">
    <cfRule type="expression" dxfId="107" priority="87" stopIfTrue="1">
      <formula>$F51="未着手"</formula>
    </cfRule>
    <cfRule type="expression" dxfId="106" priority="88" stopIfTrue="1">
      <formula>$F51="作業中"</formula>
    </cfRule>
    <cfRule type="expression" dxfId="105" priority="89" stopIfTrue="1">
      <formula>OR($F51="終了",$F51="完了")</formula>
    </cfRule>
  </conditionalFormatting>
  <conditionalFormatting sqref="B48:B49">
    <cfRule type="expression" dxfId="104" priority="84" stopIfTrue="1">
      <formula>$F48="未着手"</formula>
    </cfRule>
    <cfRule type="expression" dxfId="103" priority="85" stopIfTrue="1">
      <formula>$F48="作業中"</formula>
    </cfRule>
    <cfRule type="expression" dxfId="102" priority="86" stopIfTrue="1">
      <formula>OR($F48="終了",$F48="完了")</formula>
    </cfRule>
  </conditionalFormatting>
  <conditionalFormatting sqref="B50">
    <cfRule type="expression" dxfId="101" priority="81" stopIfTrue="1">
      <formula>$F50="未着手"</formula>
    </cfRule>
    <cfRule type="expression" dxfId="100" priority="82" stopIfTrue="1">
      <formula>$F50="作業中"</formula>
    </cfRule>
    <cfRule type="expression" dxfId="99" priority="83" stopIfTrue="1">
      <formula>OR($F50="終了",$F50="完了")</formula>
    </cfRule>
  </conditionalFormatting>
  <conditionalFormatting sqref="B50">
    <cfRule type="expression" dxfId="98" priority="78" stopIfTrue="1">
      <formula>$F50="未着手"</formula>
    </cfRule>
    <cfRule type="expression" dxfId="97" priority="79" stopIfTrue="1">
      <formula>$F50="作業中"</formula>
    </cfRule>
    <cfRule type="expression" dxfId="96" priority="80" stopIfTrue="1">
      <formula>OR($F50="終了",$F50="完了")</formula>
    </cfRule>
  </conditionalFormatting>
  <conditionalFormatting sqref="B50">
    <cfRule type="expression" dxfId="95" priority="75" stopIfTrue="1">
      <formula>$F50="未着手"</formula>
    </cfRule>
    <cfRule type="expression" dxfId="94" priority="76" stopIfTrue="1">
      <formula>$F50="作業中"</formula>
    </cfRule>
    <cfRule type="expression" dxfId="93" priority="77" stopIfTrue="1">
      <formula>OR($F50="終了",$F50="完了")</formula>
    </cfRule>
  </conditionalFormatting>
  <conditionalFormatting sqref="D64 F64:I64 J53 F53:H63">
    <cfRule type="expression" dxfId="92" priority="72" stopIfTrue="1">
      <formula>$F53="未着手"</formula>
    </cfRule>
    <cfRule type="expression" dxfId="91" priority="73" stopIfTrue="1">
      <formula>$F53="作業中"</formula>
    </cfRule>
    <cfRule type="expression" dxfId="90" priority="74" stopIfTrue="1">
      <formula>OR($F53="終了",$F53="完了")</formula>
    </cfRule>
  </conditionalFormatting>
  <conditionalFormatting sqref="E53:E64">
    <cfRule type="containsText" dxfId="89" priority="67" stopIfTrue="1" operator="containsText" text="幸野">
      <formula>NOT(ISERROR(SEARCH("幸野",E53)))</formula>
    </cfRule>
    <cfRule type="containsText" dxfId="88" priority="68" stopIfTrue="1" operator="containsText" text="飯島">
      <formula>NOT(ISERROR(SEARCH("飯島",E53)))</formula>
    </cfRule>
    <cfRule type="containsText" dxfId="87" priority="69" stopIfTrue="1" operator="containsText" text="大高">
      <formula>NOT(ISERROR(SEARCH("大高",E53)))</formula>
    </cfRule>
    <cfRule type="containsText" dxfId="86" priority="70" stopIfTrue="1" operator="containsText" text="斉藤">
      <formula>NOT(ISERROR(SEARCH("斉藤",E53)))</formula>
    </cfRule>
    <cfRule type="containsText" dxfId="85" priority="71" stopIfTrue="1" operator="containsText" text="金城">
      <formula>NOT(ISERROR(SEARCH("金城",E53)))</formula>
    </cfRule>
  </conditionalFormatting>
  <conditionalFormatting sqref="E53:E64">
    <cfRule type="containsText" dxfId="84" priority="65" operator="containsText" text="佐藤">
      <formula>NOT(ISERROR(SEARCH("佐藤",E53)))</formula>
    </cfRule>
    <cfRule type="containsText" dxfId="83" priority="66" operator="containsText" text="阿曽">
      <formula>NOT(ISERROR(SEARCH("阿曽",E53)))</formula>
    </cfRule>
  </conditionalFormatting>
  <conditionalFormatting sqref="D64">
    <cfRule type="containsText" dxfId="82" priority="62" operator="containsText" text="低">
      <formula>NOT(ISERROR(SEARCH("低",D64)))</formula>
    </cfRule>
    <cfRule type="containsText" dxfId="81" priority="63" operator="containsText" text="中">
      <formula>NOT(ISERROR(SEARCH("中",D64)))</formula>
    </cfRule>
    <cfRule type="containsText" dxfId="80" priority="64" operator="containsText" text="高">
      <formula>NOT(ISERROR(SEARCH("高",D64)))</formula>
    </cfRule>
  </conditionalFormatting>
  <conditionalFormatting sqref="E53:E64">
    <cfRule type="containsText" dxfId="79" priority="61" operator="containsText" text="未定">
      <formula>NOT(ISERROR(SEARCH("未定",E53)))</formula>
    </cfRule>
  </conditionalFormatting>
  <conditionalFormatting sqref="B64">
    <cfRule type="expression" dxfId="78" priority="58" stopIfTrue="1">
      <formula>$F64="未着手"</formula>
    </cfRule>
    <cfRule type="expression" dxfId="77" priority="59" stopIfTrue="1">
      <formula>$F64="作業中"</formula>
    </cfRule>
    <cfRule type="expression" dxfId="76" priority="60" stopIfTrue="1">
      <formula>OR($F64="終了",$F64="完了")</formula>
    </cfRule>
  </conditionalFormatting>
  <conditionalFormatting sqref="D53:D63">
    <cfRule type="expression" dxfId="75" priority="55" stopIfTrue="1">
      <formula>$F53="未着手"</formula>
    </cfRule>
    <cfRule type="expression" dxfId="74" priority="56" stopIfTrue="1">
      <formula>$F53="作業中"</formula>
    </cfRule>
    <cfRule type="expression" dxfId="73" priority="57" stopIfTrue="1">
      <formula>OR($F53="終了",$F53="完了")</formula>
    </cfRule>
  </conditionalFormatting>
  <conditionalFormatting sqref="D53:D63">
    <cfRule type="containsText" dxfId="72" priority="52" operator="containsText" text="低">
      <formula>NOT(ISERROR(SEARCH("低",D53)))</formula>
    </cfRule>
    <cfRule type="containsText" dxfId="71" priority="53" operator="containsText" text="中">
      <formula>NOT(ISERROR(SEARCH("中",D53)))</formula>
    </cfRule>
    <cfRule type="containsText" dxfId="70" priority="54" operator="containsText" text="高">
      <formula>NOT(ISERROR(SEARCH("高",D53)))</formula>
    </cfRule>
  </conditionalFormatting>
  <conditionalFormatting sqref="B53:B63">
    <cfRule type="expression" dxfId="69" priority="49" stopIfTrue="1">
      <formula>$F53="未着手"</formula>
    </cfRule>
    <cfRule type="expression" dxfId="68" priority="50" stopIfTrue="1">
      <formula>$F53="作業中"</formula>
    </cfRule>
    <cfRule type="expression" dxfId="67" priority="51" stopIfTrue="1">
      <formula>OR($F53="終了",$F53="完了")</formula>
    </cfRule>
  </conditionalFormatting>
  <conditionalFormatting sqref="I53:I63">
    <cfRule type="expression" dxfId="66" priority="46" stopIfTrue="1">
      <formula>$F53="未着手"</formula>
    </cfRule>
    <cfRule type="expression" dxfId="65" priority="47" stopIfTrue="1">
      <formula>$F53="作業中"</formula>
    </cfRule>
    <cfRule type="expression" dxfId="64" priority="48" stopIfTrue="1">
      <formula>OR($F53="終了",$F53="完了")</formula>
    </cfRule>
  </conditionalFormatting>
  <conditionalFormatting sqref="E53:E64">
    <cfRule type="containsText" dxfId="63" priority="45" operator="containsText" text="佐藤">
      <formula>NOT(ISERROR(SEARCH("佐藤",E53)))</formula>
    </cfRule>
  </conditionalFormatting>
  <conditionalFormatting sqref="D53:D64">
    <cfRule type="containsText" dxfId="62" priority="41" operator="containsText" text="絶">
      <formula>NOT(ISERROR(SEARCH("絶",D53)))</formula>
    </cfRule>
    <cfRule type="containsText" dxfId="61" priority="42" operator="containsText" text="絶">
      <formula>NOT(ISERROR(SEARCH("絶",D53)))</formula>
    </cfRule>
    <cfRule type="containsText" dxfId="60" priority="43" operator="containsText" text="無">
      <formula>NOT(ISERROR(SEARCH("無",D53)))</formula>
    </cfRule>
    <cfRule type="containsText" dxfId="59" priority="44" operator="containsText" text="絶">
      <formula>NOT(ISERROR(SEARCH("絶",D53)))</formula>
    </cfRule>
  </conditionalFormatting>
  <conditionalFormatting sqref="C53:C64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53:C6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J64">
    <cfRule type="expression" dxfId="58" priority="30" stopIfTrue="1">
      <formula>$F64="未着手"</formula>
    </cfRule>
    <cfRule type="expression" dxfId="57" priority="31" stopIfTrue="1">
      <formula>$F64="作業中"</formula>
    </cfRule>
    <cfRule type="expression" dxfId="56" priority="32" stopIfTrue="1">
      <formula>OR($F64="終了",$F64="完了")</formula>
    </cfRule>
  </conditionalFormatting>
  <conditionalFormatting sqref="J54:J63">
    <cfRule type="expression" dxfId="55" priority="27" stopIfTrue="1">
      <formula>$F54="未着手"</formula>
    </cfRule>
    <cfRule type="expression" dxfId="54" priority="28" stopIfTrue="1">
      <formula>$F54="作業中"</formula>
    </cfRule>
    <cfRule type="expression" dxfId="53" priority="29" stopIfTrue="1">
      <formula>OR($F54="終了",$F54="完了")</formula>
    </cfRule>
  </conditionalFormatting>
  <conditionalFormatting sqref="B32:B35">
    <cfRule type="expression" dxfId="52" priority="2766" stopIfTrue="1">
      <formula>$F28="未着手"</formula>
    </cfRule>
    <cfRule type="expression" dxfId="51" priority="2767" stopIfTrue="1">
      <formula>$F28="作業中"</formula>
    </cfRule>
    <cfRule type="expression" dxfId="50" priority="2768" stopIfTrue="1">
      <formula>OR($F28="終了",$F28="完了")</formula>
    </cfRule>
  </conditionalFormatting>
  <conditionalFormatting sqref="D31 F31:JT31">
    <cfRule type="expression" dxfId="49" priority="18" stopIfTrue="1">
      <formula>$F31="未着手"</formula>
    </cfRule>
    <cfRule type="expression" dxfId="48" priority="19" stopIfTrue="1">
      <formula>$F31="作業中"</formula>
    </cfRule>
    <cfRule type="expression" dxfId="47" priority="20" stopIfTrue="1">
      <formula>OR($F31="終了",$F31="完了")</formula>
    </cfRule>
  </conditionalFormatting>
  <conditionalFormatting sqref="E31">
    <cfRule type="containsText" dxfId="46" priority="13" stopIfTrue="1" operator="containsText" text="幸野">
      <formula>NOT(ISERROR(SEARCH("幸野",E31)))</formula>
    </cfRule>
    <cfRule type="containsText" dxfId="45" priority="14" stopIfTrue="1" operator="containsText" text="飯島">
      <formula>NOT(ISERROR(SEARCH("飯島",E31)))</formula>
    </cfRule>
    <cfRule type="containsText" dxfId="44" priority="15" stopIfTrue="1" operator="containsText" text="大高">
      <formula>NOT(ISERROR(SEARCH("大高",E31)))</formula>
    </cfRule>
    <cfRule type="containsText" dxfId="43" priority="16" stopIfTrue="1" operator="containsText" text="斉藤">
      <formula>NOT(ISERROR(SEARCH("斉藤",E31)))</formula>
    </cfRule>
    <cfRule type="containsText" dxfId="42" priority="17" stopIfTrue="1" operator="containsText" text="金城">
      <formula>NOT(ISERROR(SEARCH("金城",E31)))</formula>
    </cfRule>
  </conditionalFormatting>
  <conditionalFormatting sqref="E31">
    <cfRule type="containsText" dxfId="41" priority="11" operator="containsText" text="佐藤">
      <formula>NOT(ISERROR(SEARCH("佐藤",E31)))</formula>
    </cfRule>
    <cfRule type="containsText" dxfId="40" priority="12" operator="containsText" text="阿曽">
      <formula>NOT(ISERROR(SEARCH("阿曽",E31)))</formula>
    </cfRule>
  </conditionalFormatting>
  <conditionalFormatting sqref="D31">
    <cfRule type="containsText" dxfId="39" priority="8" operator="containsText" text="低">
      <formula>NOT(ISERROR(SEARCH("低",D31)))</formula>
    </cfRule>
    <cfRule type="containsText" dxfId="38" priority="9" operator="containsText" text="中">
      <formula>NOT(ISERROR(SEARCH("中",D31)))</formula>
    </cfRule>
    <cfRule type="containsText" dxfId="37" priority="10" operator="containsText" text="高">
      <formula>NOT(ISERROR(SEARCH("高",D31)))</formula>
    </cfRule>
  </conditionalFormatting>
  <conditionalFormatting sqref="E31">
    <cfRule type="containsText" dxfId="36" priority="7" operator="containsText" text="未定">
      <formula>NOT(ISERROR(SEARCH("未定",E31)))</formula>
    </cfRule>
  </conditionalFormatting>
  <conditionalFormatting sqref="E31">
    <cfRule type="containsText" dxfId="35" priority="6" operator="containsText" text="佐藤">
      <formula>NOT(ISERROR(SEARCH("佐藤",E31)))</formula>
    </cfRule>
  </conditionalFormatting>
  <conditionalFormatting sqref="D31">
    <cfRule type="containsText" dxfId="34" priority="2" operator="containsText" text="絶">
      <formula>NOT(ISERROR(SEARCH("絶",D31)))</formula>
    </cfRule>
    <cfRule type="containsText" dxfId="33" priority="3" operator="containsText" text="絶">
      <formula>NOT(ISERROR(SEARCH("絶",D31)))</formula>
    </cfRule>
    <cfRule type="containsText" dxfId="32" priority="4" operator="containsText" text="無">
      <formula>NOT(ISERROR(SEARCH("無",D31)))</formula>
    </cfRule>
    <cfRule type="containsText" dxfId="31" priority="5" operator="containsText" text="絶">
      <formula>NOT(ISERROR(SEARCH("絶",D31)))</formula>
    </cfRule>
  </conditionalFormatting>
  <conditionalFormatting sqref="C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{D944516C-1735-4BCF-98A5-4F369DB30F5A}</x14:id>
        </ext>
      </extLst>
    </cfRule>
  </conditionalFormatting>
  <conditionalFormatting sqref="B31">
    <cfRule type="expression" dxfId="30" priority="21" stopIfTrue="1">
      <formula>$F27="未着手"</formula>
    </cfRule>
    <cfRule type="expression" dxfId="29" priority="22" stopIfTrue="1">
      <formula>$F27="作業中"</formula>
    </cfRule>
    <cfRule type="expression" dxfId="28" priority="23" stopIfTrue="1">
      <formula>OR($F27="終了",$F27="完了")</formula>
    </cfRule>
  </conditionalFormatting>
  <conditionalFormatting sqref="A31 A34 A44 A47 A50 A53 A63 A67 A70 A73 A76 A79 A82 A85 A88">
    <cfRule type="expression" dxfId="27" priority="24" stopIfTrue="1">
      <formula>$F37="未着手"</formula>
    </cfRule>
    <cfRule type="expression" dxfId="26" priority="25" stopIfTrue="1">
      <formula>$F37="作業中"</formula>
    </cfRule>
    <cfRule type="expression" dxfId="25" priority="26" stopIfTrue="1">
      <formula>OR($F37="終了",$F37="完了")</formula>
    </cfRule>
  </conditionalFormatting>
  <conditionalFormatting sqref="B37">
    <cfRule type="expression" dxfId="24" priority="2783" stopIfTrue="1">
      <formula>$F32="未着手"</formula>
    </cfRule>
    <cfRule type="expression" dxfId="23" priority="2784" stopIfTrue="1">
      <formula>$F32="作業中"</formula>
    </cfRule>
    <cfRule type="expression" dxfId="22" priority="2785" stopIfTrue="1">
      <formula>OR($F32="終了",$F32="完了")</formula>
    </cfRule>
  </conditionalFormatting>
  <conditionalFormatting sqref="D42:D43 G42:J43 L42:JT43 L59:JT60">
    <cfRule type="expression" dxfId="21" priority="2792" stopIfTrue="1">
      <formula>$F44="未着手"</formula>
    </cfRule>
    <cfRule type="expression" dxfId="20" priority="2793" stopIfTrue="1">
      <formula>$F44="作業中"</formula>
    </cfRule>
    <cfRule type="expression" dxfId="19" priority="2794" stopIfTrue="1">
      <formula>OR($F44="終了",$F44="完了")</formula>
    </cfRule>
  </conditionalFormatting>
  <conditionalFormatting sqref="A36 A41:A43 A38:A39 A57:A58 A54:A55">
    <cfRule type="expression" dxfId="18" priority="2837" stopIfTrue="1">
      <formula>$F44="未着手"</formula>
    </cfRule>
    <cfRule type="expression" dxfId="17" priority="2838" stopIfTrue="1">
      <formula>$F44="作業中"</formula>
    </cfRule>
    <cfRule type="expression" dxfId="16" priority="2839" stopIfTrue="1">
      <formula>OR($F44="終了",$F44="完了")</formula>
    </cfRule>
  </conditionalFormatting>
  <dataValidations count="2">
    <dataValidation type="list" allowBlank="1" showInputMessage="1" showErrorMessage="1" sqref="E5:E111">
      <formula1>"宮内,斉藤,SIM,桑原,杉浦,根岸,未定"</formula1>
    </dataValidation>
    <dataValidation type="list" allowBlank="1" showInputMessage="1" showErrorMessage="1" sqref="D5:D111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C27:C30 C65:C111 C32:C52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C53:C64</xm:sqref>
        </x14:conditionalFormatting>
        <x14:conditionalFormatting xmlns:xm="http://schemas.microsoft.com/office/excel/2006/main">
          <x14:cfRule type="dataBar" id="{D944516C-1735-4BCF-98A5-4F369DB30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6" sqref="F6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9" t="s">
        <v>55</v>
      </c>
      <c r="J1" s="109"/>
    </row>
    <row r="2" spans="1:15" x14ac:dyDescent="0.15">
      <c r="H2" s="33" t="s">
        <v>26</v>
      </c>
      <c r="I2" s="110" t="s">
        <v>30</v>
      </c>
      <c r="J2" s="110"/>
    </row>
    <row r="3" spans="1:15" x14ac:dyDescent="0.15">
      <c r="B3" s="111" t="s">
        <v>54</v>
      </c>
      <c r="C3" s="112"/>
      <c r="D3" s="112"/>
      <c r="E3" s="113"/>
      <c r="H3" s="34">
        <f ca="1">COUNTIF('スプリントバックログ(全体) '!$F$5:$F$418,'スプリントバックログ（グラフ表）'!$H$2)</f>
        <v>12</v>
      </c>
      <c r="I3" s="107">
        <v>1</v>
      </c>
      <c r="J3" s="107"/>
      <c r="K3" s="110" t="s">
        <v>47</v>
      </c>
      <c r="L3" s="110"/>
      <c r="M3" s="110"/>
      <c r="N3" s="110"/>
      <c r="O3" s="110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10" t="s">
        <v>29</v>
      </c>
      <c r="J4" s="110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15">
      <c r="A5" s="8" t="s">
        <v>104</v>
      </c>
      <c r="B5" s="30">
        <f>SUMIF('スプリントバックログ(全体) '!$E$5:$E$411,A5,'スプリントバックログ(全体) '!$I$5:$I$411)</f>
        <v>16</v>
      </c>
      <c r="C5" s="30">
        <f ca="1">SUMIF('スプリントバックログ(全体) '!$E$5:$E$411,A5,'スプリントバックログ(全体) '!$K$5:$K$411)</f>
        <v>0</v>
      </c>
      <c r="D5" s="30">
        <f>SUMIF('スプリントバックログ(全体) '!$E$5:$E$411,A5,'スプリントバックログ(全体) '!$J$5:$J$411)</f>
        <v>10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'!$E$5:$E$417,'スプリントバックログ（グラフ表）'!A5)</f>
        <v>23</v>
      </c>
      <c r="H5" s="32" t="e">
        <f>COUNTIFS('スプリントバックログ(全体) '!$E$5:$E$417,'スプリントバックログ（グラフ表）'!A5,'スプリントバックログ(全体) '!$F$5:$F$418,'スプリントバックログ（グラフ表）'!$H$2)</f>
        <v>#VALUE!</v>
      </c>
      <c r="I5" s="107" t="e">
        <f>H5/G5</f>
        <v>#VALUE!</v>
      </c>
      <c r="J5" s="108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15">
      <c r="A6" s="8" t="s">
        <v>105</v>
      </c>
      <c r="B6" s="30">
        <f>SUMIF('スプリントバックログ(全体) '!$E$5:$E$411,A6,'スプリントバックログ(全体) '!$I$5:$I$411)</f>
        <v>39</v>
      </c>
      <c r="C6" s="30">
        <f ca="1">SUMIF('スプリントバックログ(全体) '!$E$5:$E$411,A6,'スプリントバックログ(全体) '!$K$5:$K$411)</f>
        <v>0</v>
      </c>
      <c r="D6" s="30">
        <f>SUMIF('スプリントバックログ(全体) '!$E$5:$E$411,A6,'スプリントバックログ(全体) '!$J$5:$J$411)</f>
        <v>39</v>
      </c>
      <c r="E6" s="31">
        <f>COUNTA('スプリントバックログ(全体) '!$L$2:$AL$2)*6-COUNTA('スプリントバックログ(全体) '!$L$4:$AL$4)*6</f>
        <v>0</v>
      </c>
      <c r="F6" s="29">
        <f t="shared" ca="1" si="0"/>
        <v>0</v>
      </c>
      <c r="G6" s="34">
        <f>COUNTIF('スプリントバックログ(全体) '!$E$5:$E$417,'スプリントバックログ（グラフ表）'!A6)</f>
        <v>12</v>
      </c>
      <c r="H6" s="32" t="e">
        <f>COUNTIFS('スプリントバックログ(全体) '!$E$5:$E$417,'スプリントバックログ（グラフ表）'!A6,'スプリントバックログ(全体) '!$F$5:$F$418,'スプリントバックログ（グラフ表）'!$H$2)</f>
        <v>#VALUE!</v>
      </c>
      <c r="I6" s="107" t="e">
        <f t="shared" ref="I6:I9" si="2">H6/G6</f>
        <v>#VALUE!</v>
      </c>
      <c r="J6" s="108"/>
      <c r="K6" s="57">
        <f>(11*6)-B6</f>
        <v>27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123</v>
      </c>
    </row>
    <row r="7" spans="1:15" x14ac:dyDescent="0.15">
      <c r="A7" s="8" t="s">
        <v>106</v>
      </c>
      <c r="B7" s="30">
        <f>SUMIF('スプリントバックログ(全体) '!$E$5:$E$411,A7,'スプリントバックログ(全体) '!$I$5:$I$411)</f>
        <v>0</v>
      </c>
      <c r="C7" s="30">
        <f ca="1">SUMIF('スプリントバックログ(全体) '!$E$5:$E$411,A7,'スプリントバックログ(全体) '!$K$5:$K$411)</f>
        <v>0</v>
      </c>
      <c r="D7" s="30">
        <f>SUMIF('スプリントバックログ(全体) '!$E$5:$E$411,A7,'スプリントバックログ(全体) '!$J$5:$J$411)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'!$E$5:$E$417,'スプリントバックログ（グラフ表）'!A7)</f>
        <v>1</v>
      </c>
      <c r="H7" s="32" t="e">
        <f>COUNTIFS('スプリントバックログ(全体) '!$E$5:$E$417,'スプリントバックログ（グラフ表）'!A7,'スプリントバックログ(全体) '!$F$5:$F$418,'スプリントバックログ（グラフ表）'!$H$2)</f>
        <v>#VALUE!</v>
      </c>
      <c r="I7" s="107" t="e">
        <f t="shared" si="2"/>
        <v>#VALUE!</v>
      </c>
      <c r="J7" s="108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15">
      <c r="A8" s="8" t="s">
        <v>107</v>
      </c>
      <c r="B8" s="30">
        <f>SUMIF('スプリントバックログ(全体) '!$E$5:$E$411,A8,'スプリントバックログ(全体) '!$I$5:$I$411)</f>
        <v>0</v>
      </c>
      <c r="C8" s="30">
        <f ca="1">SUMIF('スプリントバックログ(全体) '!$E$5:$E$411,A8,'スプリントバックログ(全体) '!$K$5:$K$411)</f>
        <v>0</v>
      </c>
      <c r="D8" s="30">
        <f>SUMIF('スプリントバックログ(全体) '!$E$5:$E$411,A8,'スプリントバックログ(全体) '!$J$5:$J$411)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'!$E$5:$E$417,'スプリントバックログ（グラフ表）'!A8)</f>
        <v>1</v>
      </c>
      <c r="H8" s="32" t="e">
        <f>COUNTIFS('スプリントバックログ(全体) '!$E$5:$E$417,'スプリントバックログ（グラフ表）'!A8,'スプリントバックログ(全体) '!$F$5:$F$418,'スプリントバックログ（グラフ表）'!$H$2)</f>
        <v>#VALUE!</v>
      </c>
      <c r="I8" s="107" t="e">
        <f t="shared" si="2"/>
        <v>#VALUE!</v>
      </c>
      <c r="J8" s="108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15">
      <c r="A9" s="8" t="s">
        <v>108</v>
      </c>
      <c r="B9" s="30">
        <f>SUMIF('スプリントバックログ(全体) '!$E$5:$E$411,A9,'スプリントバックログ(全体) '!$I$5:$I$411)</f>
        <v>0</v>
      </c>
      <c r="C9" s="30">
        <f ca="1">SUMIF('スプリントバックログ(全体) '!$E$5:$E$411,A9,'スプリントバックログ(全体) '!$K$5:$K$411)</f>
        <v>0</v>
      </c>
      <c r="D9" s="30">
        <f>SUMIF('スプリントバックログ(全体) '!$E$5:$E$411,A9,'スプリントバックログ(全体) '!$J$5:$J$411)</f>
        <v>0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0</v>
      </c>
      <c r="G9" s="34">
        <f>COUNTIF('スプリントバックログ(全体) '!$E$5:$E$417,'スプリントバックログ（グラフ表）'!A9)</f>
        <v>3</v>
      </c>
      <c r="H9" s="32" t="e">
        <f>COUNTIFS('スプリントバックログ(全体) '!$E$5:$E$417,'スプリントバックログ（グラフ表）'!A9,'スプリントバックログ(全体) '!$F$5:$F$418,'スプリントバックログ（グラフ表）'!$H$2)</f>
        <v>#VALUE!</v>
      </c>
      <c r="I9" s="107" t="e">
        <f t="shared" si="2"/>
        <v>#VALUE!</v>
      </c>
      <c r="J9" s="108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15">
      <c r="A10" s="8" t="s">
        <v>109</v>
      </c>
      <c r="B10" s="30">
        <f>SUMIF('スプリントバックログ(全体) '!$E$5:$E$411,A10,'スプリントバックログ(全体) '!$I$5:$I$411)</f>
        <v>0</v>
      </c>
      <c r="C10" s="30">
        <f>SUMIF('スプリントバックログ(全体) '!$E$5:$E$411,A10,'スプリントバックログ(全体) '!$K$5:$K$411)</f>
        <v>0</v>
      </c>
      <c r="D10" s="30">
        <f>SUMIF('スプリントバックログ(全体) '!$E$5:$E$411,A10,'スプリントバックログ(全体) '!$J$5:$J$411)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'!$E$5:$E$417,'スプリントバックログ（グラフ表）'!A10)</f>
        <v>0</v>
      </c>
      <c r="H10" s="32" t="e">
        <f>COUNTIFS('スプリントバックログ(全体) '!$E$5:$E$417,'スプリントバックログ（グラフ表）'!A10,'スプリントバックログ(全体) '!$F$5:$F$418,'スプリントバックログ（グラフ表）'!$H$2)</f>
        <v>#VALUE!</v>
      </c>
      <c r="I10" s="107" t="e">
        <f t="shared" ref="I10" si="7">H10/G10</f>
        <v>#VALUE!</v>
      </c>
      <c r="J10" s="108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15" priority="13" stopIfTrue="1" operator="containsText" text="幸野">
      <formula>NOT(ISERROR(SEARCH("幸野",A6)))</formula>
    </cfRule>
    <cfRule type="containsText" dxfId="14" priority="14" stopIfTrue="1" operator="containsText" text="飯島">
      <formula>NOT(ISERROR(SEARCH("飯島",A6)))</formula>
    </cfRule>
    <cfRule type="containsText" dxfId="13" priority="15" stopIfTrue="1" operator="containsText" text="大高">
      <formula>NOT(ISERROR(SEARCH("大高",A6)))</formula>
    </cfRule>
    <cfRule type="containsText" dxfId="12" priority="16" stopIfTrue="1" operator="containsText" text="斉藤">
      <formula>NOT(ISERROR(SEARCH("斉藤",A6)))</formula>
    </cfRule>
    <cfRule type="containsText" dxfId="11" priority="17" stopIfTrue="1" operator="containsText" text="金城">
      <formula>NOT(ISERROR(SEARCH("金城",A6)))</formula>
    </cfRule>
  </conditionalFormatting>
  <conditionalFormatting sqref="A6:A10">
    <cfRule type="containsText" dxfId="10" priority="11" operator="containsText" text="佐藤">
      <formula>NOT(ISERROR(SEARCH("佐藤",A6)))</formula>
    </cfRule>
    <cfRule type="containsText" dxfId="9" priority="12" operator="containsText" text="阿曽">
      <formula>NOT(ISERROR(SEARCH("阿曽",A6)))</formula>
    </cfRule>
  </conditionalFormatting>
  <conditionalFormatting sqref="A5">
    <cfRule type="containsText" dxfId="8" priority="2" operator="containsText" text="宮内">
      <formula>NOT(ISERROR(SEARCH("宮内",A5)))</formula>
    </cfRule>
    <cfRule type="containsText" dxfId="7" priority="6" stopIfTrue="1" operator="containsText" text="幸野">
      <formula>NOT(ISERROR(SEARCH("幸野",A5)))</formula>
    </cfRule>
    <cfRule type="containsText" dxfId="6" priority="7" stopIfTrue="1" operator="containsText" text="飯島">
      <formula>NOT(ISERROR(SEARCH("飯島",A5)))</formula>
    </cfRule>
    <cfRule type="containsText" dxfId="5" priority="8" stopIfTrue="1" operator="containsText" text="大高">
      <formula>NOT(ISERROR(SEARCH("大高",A5)))</formula>
    </cfRule>
    <cfRule type="containsText" dxfId="4" priority="9" stopIfTrue="1" operator="containsText" text="斉藤">
      <formula>NOT(ISERROR(SEARCH("斉藤",A5)))</formula>
    </cfRule>
    <cfRule type="containsText" dxfId="3" priority="10" stopIfTrue="1" operator="containsText" text="金城">
      <formula>NOT(ISERROR(SEARCH("金城",A5)))</formula>
    </cfRule>
  </conditionalFormatting>
  <conditionalFormatting sqref="A5">
    <cfRule type="containsText" dxfId="2" priority="4" operator="containsText" text="佐藤">
      <formula>NOT(ISERROR(SEARCH("佐藤",A5)))</formula>
    </cfRule>
    <cfRule type="containsText" dxfId="1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0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57</v>
      </c>
      <c r="E1" s="59" t="s">
        <v>58</v>
      </c>
      <c r="F1" s="60">
        <f ca="1">TODAY()</f>
        <v>42845</v>
      </c>
    </row>
    <row r="4" spans="1:8" x14ac:dyDescent="0.1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15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15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15">
      <c r="B8" s="66"/>
      <c r="C8" s="66" t="s">
        <v>70</v>
      </c>
      <c r="D8" s="66"/>
      <c r="E8" s="66"/>
      <c r="F8" s="66"/>
      <c r="G8" s="66"/>
      <c r="H8" s="66"/>
    </row>
    <row r="9" spans="1:8" x14ac:dyDescent="0.15">
      <c r="B9" s="66"/>
      <c r="C9" s="66"/>
      <c r="D9" s="66"/>
      <c r="E9" s="66"/>
      <c r="F9" s="66"/>
      <c r="G9" s="66"/>
      <c r="H9" s="66"/>
    </row>
    <row r="10" spans="1:8" x14ac:dyDescent="0.15">
      <c r="B10" s="66"/>
      <c r="C10" s="66"/>
      <c r="D10" s="66"/>
      <c r="E10" s="66"/>
      <c r="F10" s="66"/>
      <c r="G10" s="66"/>
      <c r="H10" s="66"/>
    </row>
    <row r="11" spans="1:8" x14ac:dyDescent="0.15">
      <c r="B11" s="66"/>
      <c r="C11" s="66"/>
      <c r="D11" s="66"/>
      <c r="E11" s="66"/>
      <c r="F11" s="66"/>
      <c r="G11" s="66"/>
      <c r="H11" s="66"/>
    </row>
    <row r="12" spans="1:8" x14ac:dyDescent="0.15">
      <c r="B12" s="67"/>
      <c r="C12" s="67"/>
      <c r="D12" s="67"/>
      <c r="E12" s="67"/>
      <c r="F12" s="67"/>
      <c r="G12" s="67"/>
      <c r="H12" s="67"/>
    </row>
    <row r="13" spans="1:8" x14ac:dyDescent="0.15">
      <c r="C13" t="s">
        <v>71</v>
      </c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15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15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15">
      <c r="B19" s="78"/>
      <c r="C19" s="73"/>
      <c r="D19" s="74"/>
      <c r="E19" s="75"/>
      <c r="F19" s="74"/>
      <c r="G19" s="76"/>
      <c r="H19" s="77"/>
    </row>
    <row r="20" spans="2:8" x14ac:dyDescent="0.15">
      <c r="B20" s="78"/>
      <c r="C20" s="73"/>
      <c r="D20" s="74"/>
      <c r="E20" s="79"/>
      <c r="F20" s="74"/>
      <c r="G20" s="76"/>
      <c r="H20" s="77"/>
    </row>
    <row r="21" spans="2:8" x14ac:dyDescent="0.15">
      <c r="B21" s="73"/>
      <c r="C21" s="73"/>
      <c r="D21" s="74"/>
      <c r="E21" s="80" t="s">
        <v>72</v>
      </c>
      <c r="F21" s="74"/>
      <c r="G21" s="76"/>
      <c r="H21" s="77"/>
    </row>
    <row r="22" spans="2:8" x14ac:dyDescent="0.15">
      <c r="B22" s="73"/>
      <c r="C22" s="81"/>
      <c r="D22" s="82"/>
      <c r="E22" s="82" t="s">
        <v>73</v>
      </c>
      <c r="F22" s="74"/>
      <c r="G22" s="76"/>
      <c r="H22" s="77"/>
    </row>
    <row r="23" spans="2:8" x14ac:dyDescent="0.15">
      <c r="B23" s="83"/>
      <c r="C23" s="83"/>
      <c r="D23" s="84"/>
      <c r="E23" s="85"/>
      <c r="F23" s="84"/>
      <c r="G23" s="86"/>
      <c r="H23" s="87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15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15">
      <c r="B29" s="74"/>
      <c r="C29" s="74"/>
      <c r="D29" s="74"/>
      <c r="E29" s="74"/>
      <c r="F29" s="68" t="s">
        <v>76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 t="s">
        <v>77</v>
      </c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79</v>
      </c>
      <c r="E1" s="59" t="s">
        <v>58</v>
      </c>
      <c r="F1" s="60">
        <f ca="1">TODAY()</f>
        <v>42845</v>
      </c>
    </row>
    <row r="4" spans="1:8" x14ac:dyDescent="0.15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15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15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15">
      <c r="B7" s="74"/>
      <c r="C7" s="74"/>
      <c r="D7" s="74"/>
      <c r="E7" s="74"/>
      <c r="F7" s="74"/>
      <c r="G7" s="74"/>
      <c r="H7" s="77"/>
    </row>
    <row r="8" spans="1:8" x14ac:dyDescent="0.15">
      <c r="B8" s="74"/>
      <c r="C8" s="74"/>
      <c r="D8" s="74"/>
      <c r="E8" s="74"/>
      <c r="F8" s="74"/>
      <c r="G8" s="74"/>
      <c r="H8" s="77"/>
    </row>
    <row r="9" spans="1:8" x14ac:dyDescent="0.15">
      <c r="B9" s="74"/>
      <c r="C9" s="74"/>
      <c r="D9" s="74"/>
      <c r="E9" s="74"/>
      <c r="F9" s="74"/>
      <c r="G9" s="74"/>
      <c r="H9" s="77"/>
    </row>
    <row r="10" spans="1:8" x14ac:dyDescent="0.15">
      <c r="B10" s="74"/>
      <c r="C10" s="74"/>
      <c r="D10" s="74"/>
      <c r="E10" s="74"/>
      <c r="F10" s="74"/>
      <c r="G10" s="74"/>
      <c r="H10" s="77"/>
    </row>
    <row r="11" spans="1:8" x14ac:dyDescent="0.15">
      <c r="B11" s="74"/>
      <c r="C11" s="74"/>
      <c r="D11" s="74"/>
      <c r="E11" s="74"/>
      <c r="F11" s="74"/>
      <c r="G11" s="74"/>
      <c r="H11" s="77"/>
    </row>
    <row r="12" spans="1:8" x14ac:dyDescent="0.15">
      <c r="B12" s="84"/>
      <c r="C12" s="84"/>
      <c r="D12" s="84"/>
      <c r="E12" s="84"/>
      <c r="F12" s="84"/>
      <c r="G12" s="84"/>
      <c r="H12" s="87"/>
    </row>
    <row r="14" spans="1:8" x14ac:dyDescent="0.15">
      <c r="B14" s="90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15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t="s">
        <v>88</v>
      </c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15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/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15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t="s">
        <v>92</v>
      </c>
    </row>
    <row r="48" spans="2:8" x14ac:dyDescent="0.15">
      <c r="B48" s="34" t="s">
        <v>59</v>
      </c>
      <c r="C48" s="34" t="s">
        <v>60</v>
      </c>
      <c r="D48" s="34" t="s">
        <v>61</v>
      </c>
    </row>
    <row r="49" spans="2:4" x14ac:dyDescent="0.15">
      <c r="B49" s="34">
        <v>29</v>
      </c>
      <c r="C49" s="34">
        <v>30</v>
      </c>
      <c r="D49" s="34">
        <v>31</v>
      </c>
    </row>
    <row r="50" spans="2:4" x14ac:dyDescent="0.15">
      <c r="B50" s="88"/>
      <c r="C50" s="74" t="s">
        <v>87</v>
      </c>
      <c r="D50" s="74"/>
    </row>
    <row r="51" spans="2:4" x14ac:dyDescent="0.15">
      <c r="B51" s="74"/>
      <c r="C51" s="74"/>
      <c r="D51" s="74"/>
    </row>
    <row r="52" spans="2:4" x14ac:dyDescent="0.15">
      <c r="B52" s="74"/>
      <c r="C52" s="74"/>
      <c r="D52" s="74"/>
    </row>
    <row r="53" spans="2:4" x14ac:dyDescent="0.15">
      <c r="B53" s="74"/>
      <c r="C53" s="74"/>
      <c r="D53" s="74"/>
    </row>
    <row r="54" spans="2:4" x14ac:dyDescent="0.15">
      <c r="B54" s="74"/>
      <c r="C54" s="74"/>
      <c r="D54" s="74"/>
    </row>
    <row r="55" spans="2:4" x14ac:dyDescent="0.15">
      <c r="B55" s="74"/>
      <c r="C55" s="74"/>
      <c r="D55" s="74"/>
    </row>
    <row r="56" spans="2:4" x14ac:dyDescent="0.15">
      <c r="B56" s="84"/>
      <c r="C56" s="84"/>
      <c r="D56" s="84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103</v>
      </c>
      <c r="E1" s="59" t="s">
        <v>58</v>
      </c>
      <c r="F1" s="60">
        <f ca="1">TODAY()</f>
        <v>42845</v>
      </c>
    </row>
    <row r="4" spans="1:8" x14ac:dyDescent="0.15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E5" s="34">
        <v>1</v>
      </c>
      <c r="F5" s="34">
        <v>2</v>
      </c>
      <c r="G5" s="34">
        <v>3</v>
      </c>
      <c r="H5" s="34">
        <v>4</v>
      </c>
    </row>
    <row r="6" spans="1:8" x14ac:dyDescent="0.15">
      <c r="E6" s="88"/>
      <c r="F6" s="88" t="s">
        <v>87</v>
      </c>
      <c r="G6" s="88"/>
      <c r="H6" s="72"/>
    </row>
    <row r="7" spans="1:8" x14ac:dyDescent="0.15">
      <c r="E7" s="74"/>
      <c r="F7" s="74" t="s">
        <v>94</v>
      </c>
      <c r="G7" s="74"/>
      <c r="H7" s="77"/>
    </row>
    <row r="8" spans="1:8" x14ac:dyDescent="0.15">
      <c r="E8" s="74"/>
      <c r="F8" s="74"/>
      <c r="G8" s="74"/>
      <c r="H8" s="77"/>
    </row>
    <row r="9" spans="1:8" x14ac:dyDescent="0.15">
      <c r="E9" s="74"/>
      <c r="F9" s="74"/>
      <c r="G9" s="74"/>
      <c r="H9" s="77"/>
    </row>
    <row r="10" spans="1:8" x14ac:dyDescent="0.15">
      <c r="E10" s="74"/>
      <c r="F10" s="74"/>
      <c r="G10" s="74"/>
      <c r="H10" s="77"/>
    </row>
    <row r="11" spans="1:8" x14ac:dyDescent="0.15">
      <c r="E11" s="74"/>
      <c r="F11" s="74"/>
      <c r="G11" s="74"/>
      <c r="H11" s="77"/>
    </row>
    <row r="12" spans="1:8" x14ac:dyDescent="0.15">
      <c r="E12" s="84"/>
      <c r="F12" s="84"/>
      <c r="G12" s="84"/>
      <c r="H12" s="87"/>
    </row>
    <row r="14" spans="1:8" x14ac:dyDescent="0.15">
      <c r="B14" s="90"/>
      <c r="C14" s="91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15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s="91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15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 t="s">
        <v>96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C35" t="s">
        <v>97</v>
      </c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15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s="91"/>
    </row>
    <row r="48" spans="2:8" x14ac:dyDescent="0.15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15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15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15">
      <c r="B51" s="74"/>
      <c r="C51" s="82" t="s">
        <v>102</v>
      </c>
      <c r="D51" s="74"/>
      <c r="E51" s="74"/>
      <c r="F51" s="74"/>
    </row>
    <row r="52" spans="2:6" x14ac:dyDescent="0.15">
      <c r="B52" s="74"/>
      <c r="C52" s="74"/>
      <c r="D52" s="74"/>
      <c r="E52" s="74"/>
      <c r="F52" s="74"/>
    </row>
    <row r="53" spans="2:6" x14ac:dyDescent="0.15">
      <c r="B53" s="74"/>
      <c r="C53" s="74"/>
      <c r="D53" s="74"/>
      <c r="E53" s="74"/>
      <c r="F53" s="74"/>
    </row>
    <row r="54" spans="2:6" x14ac:dyDescent="0.15">
      <c r="B54" s="74"/>
      <c r="C54" s="74"/>
      <c r="D54" s="74"/>
      <c r="E54" s="74"/>
      <c r="F54" s="74"/>
    </row>
    <row r="55" spans="2:6" x14ac:dyDescent="0.15">
      <c r="B55" s="74"/>
      <c r="C55" s="74"/>
      <c r="D55" s="74"/>
      <c r="E55" s="74"/>
      <c r="F55" s="74"/>
    </row>
    <row r="56" spans="2:6" x14ac:dyDescent="0.15">
      <c r="B56" s="84"/>
      <c r="C56" s="84"/>
      <c r="D56" s="84"/>
      <c r="E56" s="84"/>
      <c r="F56" s="84"/>
    </row>
    <row r="57" spans="2:6" x14ac:dyDescent="0.15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G015A1347</cp:lastModifiedBy>
  <cp:lastPrinted>2015-04-07T06:42:13Z</cp:lastPrinted>
  <dcterms:created xsi:type="dcterms:W3CDTF">2007-12-08T04:18:44Z</dcterms:created>
  <dcterms:modified xsi:type="dcterms:W3CDTF">2017-04-20T04:56:27Z</dcterms:modified>
</cp:coreProperties>
</file>