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160"/>
  </bookViews>
  <sheets>
    <sheet name="AQL Sampling Plan" sheetId="1" r:id="rId1"/>
    <sheet name="AQL Sampling Plan - Discrete da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G13" i="1"/>
  <c r="C13" i="1" s="1"/>
  <c r="C16" i="1" s="1"/>
  <c r="C8" i="2"/>
  <c r="C11" i="2"/>
  <c r="C16" i="2"/>
</calcChain>
</file>

<file path=xl/sharedStrings.xml><?xml version="1.0" encoding="utf-8"?>
<sst xmlns="http://schemas.openxmlformats.org/spreadsheetml/2006/main" count="191" uniqueCount="77">
  <si>
    <t>AQL Sampling Plan</t>
  </si>
  <si>
    <t>Sampling Type:</t>
  </si>
  <si>
    <t>Single Sampling</t>
  </si>
  <si>
    <t>Lot Size( Number of products ordered)</t>
  </si>
  <si>
    <t>General Inspection levels</t>
  </si>
  <si>
    <t>Special Inspection Levels</t>
  </si>
  <si>
    <t>I</t>
  </si>
  <si>
    <t>II</t>
  </si>
  <si>
    <t>III</t>
  </si>
  <si>
    <t>S-1</t>
  </si>
  <si>
    <t>S-2</t>
  </si>
  <si>
    <t>S-3</t>
  </si>
  <si>
    <t>S-4</t>
  </si>
  <si>
    <t>Sampling Type</t>
  </si>
  <si>
    <t>Lot/Batch Size</t>
  </si>
  <si>
    <t>1,201 to 3,200</t>
  </si>
  <si>
    <t>2 to 8</t>
  </si>
  <si>
    <t>A</t>
  </si>
  <si>
    <t>B</t>
  </si>
  <si>
    <t>Zero-based Sampling</t>
  </si>
  <si>
    <t>AQL</t>
  </si>
  <si>
    <t>9 to 15</t>
  </si>
  <si>
    <t>C</t>
  </si>
  <si>
    <t>Inspection Level</t>
  </si>
  <si>
    <t>16 to 25</t>
  </si>
  <si>
    <t>D</t>
  </si>
  <si>
    <t>Double Sampling</t>
  </si>
  <si>
    <t>Sample Size</t>
  </si>
  <si>
    <t>26 to 50</t>
  </si>
  <si>
    <t>E</t>
  </si>
  <si>
    <t>Defective No.</t>
  </si>
  <si>
    <t>51 to 90</t>
  </si>
  <si>
    <t>F</t>
  </si>
  <si>
    <t>91 to 150</t>
  </si>
  <si>
    <t>G</t>
  </si>
  <si>
    <t>Decision</t>
  </si>
  <si>
    <t>151 to 280</t>
  </si>
  <si>
    <t>H</t>
  </si>
  <si>
    <t>281 to 500</t>
  </si>
  <si>
    <t>J</t>
  </si>
  <si>
    <t>501 to 1,200</t>
  </si>
  <si>
    <t>K</t>
  </si>
  <si>
    <t>L</t>
  </si>
  <si>
    <t>3,201 to 10,000</t>
  </si>
  <si>
    <t>M</t>
  </si>
  <si>
    <t>10,001 to 35,000</t>
  </si>
  <si>
    <t>N</t>
  </si>
  <si>
    <t>Parameter entry guide</t>
  </si>
  <si>
    <t>35,001 to 150,000</t>
  </si>
  <si>
    <t>P</t>
  </si>
  <si>
    <t>Drop down list</t>
  </si>
  <si>
    <t>150,001 to 500,000</t>
  </si>
  <si>
    <t>Q</t>
  </si>
  <si>
    <t>Type in number</t>
  </si>
  <si>
    <t>500,001 and above</t>
  </si>
  <si>
    <t>R</t>
  </si>
  <si>
    <t>Do not touch</t>
  </si>
  <si>
    <t>Code Letter</t>
  </si>
  <si>
    <t>Acceptance Quality Level</t>
  </si>
  <si>
    <t>AQL for Deficiency categories</t>
  </si>
  <si>
    <t>Critical</t>
  </si>
  <si>
    <t>Major</t>
  </si>
  <si>
    <t>Minor</t>
  </si>
  <si>
    <t>AQL Sampling Plan - Discrete data</t>
  </si>
  <si>
    <t>Formular</t>
  </si>
  <si>
    <t>n=[(Z)()]</t>
  </si>
  <si>
    <t>Type in</t>
  </si>
  <si>
    <t>Population</t>
  </si>
  <si>
    <t>Confidence level</t>
  </si>
  <si>
    <t>c = 1.96 for 95% confidence, or 1.645 for 90% confidence</t>
  </si>
  <si>
    <t>Margin or error</t>
  </si>
  <si>
    <t>accuracy</t>
  </si>
  <si>
    <t>Proportion</t>
  </si>
  <si>
    <t>is the average proportion of records expected to meet the various criteria (1-p) is the average proportion of records not expected to meet the criteria</t>
  </si>
  <si>
    <t>Number of Defects</t>
  </si>
  <si>
    <t>Margin of error</t>
  </si>
  <si>
    <t>Qualifiee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</si>
</sst>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5" fillId="0" borderId="0" xfId="0" applyFont="1"/>
    <xf numFmtId="164" fontId="0" fillId="0" borderId="0" xfId="2" applyNumberFormat="1" applyFont="1"/>
    <xf numFmtId="0" fontId="2" fillId="0" borderId="0" xfId="0" applyFont="1"/>
    <xf numFmtId="1" fontId="0" fillId="0" borderId="1" xfId="0" applyNumberFormat="1" applyBorder="1"/>
    <xf numFmtId="1" fontId="0" fillId="0" borderId="1" xfId="1" applyNumberFormat="1" applyFont="1" applyBorder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0" fillId="6" borderId="1" xfId="0" applyFill="1" applyBorder="1"/>
    <xf numFmtId="1" fontId="0" fillId="6" borderId="1" xfId="0" applyNumberFormat="1" applyFill="1" applyBorder="1"/>
    <xf numFmtId="1" fontId="0" fillId="6" borderId="1" xfId="1" applyNumberFormat="1" applyFont="1" applyFill="1" applyBorder="1"/>
    <xf numFmtId="0" fontId="8" fillId="7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2" borderId="1" xfId="1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6" borderId="2" xfId="0" applyFont="1" applyFill="1" applyBorder="1"/>
    <xf numFmtId="0" fontId="2" fillId="2" borderId="2" xfId="0" applyFont="1" applyFill="1" applyBorder="1"/>
    <xf numFmtId="0" fontId="2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" fontId="0" fillId="0" borderId="11" xfId="0" applyNumberFormat="1" applyBorder="1"/>
    <xf numFmtId="0" fontId="8" fillId="7" borderId="11" xfId="0" applyFont="1" applyFill="1" applyBorder="1"/>
    <xf numFmtId="0" fontId="0" fillId="0" borderId="11" xfId="0" applyBorder="1"/>
    <xf numFmtId="0" fontId="0" fillId="6" borderId="11" xfId="0" applyFill="1" applyBorder="1"/>
    <xf numFmtId="0" fontId="0" fillId="2" borderId="11" xfId="0" applyFill="1" applyBorder="1"/>
    <xf numFmtId="0" fontId="0" fillId="0" borderId="12" xfId="0" applyBorder="1"/>
    <xf numFmtId="0" fontId="0" fillId="6" borderId="0" xfId="0" applyFill="1"/>
    <xf numFmtId="0" fontId="0" fillId="7" borderId="0" xfId="0" applyFill="1"/>
    <xf numFmtId="0" fontId="0" fillId="0" borderId="2" xfId="0" applyBorder="1"/>
    <xf numFmtId="0" fontId="0" fillId="0" borderId="8" xfId="0" applyBorder="1"/>
    <xf numFmtId="0" fontId="0" fillId="0" borderId="17" xfId="0" applyBorder="1"/>
    <xf numFmtId="0" fontId="0" fillId="0" borderId="13" xfId="0" applyBorder="1"/>
    <xf numFmtId="0" fontId="7" fillId="7" borderId="17" xfId="0" applyFont="1" applyFill="1" applyBorder="1" applyAlignment="1">
      <alignment horizontal="center"/>
    </xf>
    <xf numFmtId="1" fontId="0" fillId="0" borderId="2" xfId="0" applyNumberForma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24" xfId="0" applyBorder="1"/>
    <xf numFmtId="0" fontId="0" fillId="4" borderId="21" xfId="0" applyFill="1" applyBorder="1"/>
    <xf numFmtId="0" fontId="0" fillId="5" borderId="21" xfId="0" applyFill="1" applyBorder="1"/>
    <xf numFmtId="0" fontId="0" fillId="0" borderId="27" xfId="0" applyBorder="1" applyAlignment="1">
      <alignment horizontal="center" vertical="center"/>
    </xf>
    <xf numFmtId="0" fontId="0" fillId="2" borderId="26" xfId="0" applyFill="1" applyBorder="1"/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3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499984740745262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alifi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140" zoomScaleNormal="140" workbookViewId="0">
      <selection activeCell="I3" sqref="I3"/>
    </sheetView>
  </sheetViews>
  <sheetFormatPr defaultRowHeight="15" x14ac:dyDescent="0.25"/>
  <cols>
    <col min="1" max="1" width="23.5703125" bestFit="1" customWidth="1"/>
    <col min="2" max="2" width="25.7109375" customWidth="1"/>
    <col min="3" max="3" width="19.28515625" customWidth="1"/>
    <col min="4" max="4" width="5.85546875" customWidth="1"/>
    <col min="5" max="5" width="4.42578125" customWidth="1"/>
    <col min="6" max="6" width="9.140625" customWidth="1"/>
    <col min="7" max="7" width="0" hidden="1" customWidth="1"/>
    <col min="8" max="8" width="7.7109375" customWidth="1"/>
    <col min="9" max="9" width="18.140625" customWidth="1"/>
    <col min="10" max="10" width="11.5703125" bestFit="1" customWidth="1"/>
  </cols>
  <sheetData>
    <row r="1" spans="1:20" ht="21" x14ac:dyDescent="0.35">
      <c r="A1" s="58" t="s">
        <v>0</v>
      </c>
      <c r="B1" s="58"/>
      <c r="C1" s="58"/>
      <c r="D1" s="77" t="s">
        <v>76</v>
      </c>
      <c r="E1" s="77"/>
    </row>
    <row r="6" spans="1:20" x14ac:dyDescent="0.25">
      <c r="C6" t="s">
        <v>1</v>
      </c>
      <c r="D6" s="71"/>
      <c r="E6" s="72"/>
      <c r="F6" s="73"/>
    </row>
    <row r="8" spans="1:20" ht="18.75" customHeight="1" x14ac:dyDescent="0.25">
      <c r="I8" s="59" t="s">
        <v>3</v>
      </c>
      <c r="J8" s="63" t="s">
        <v>4</v>
      </c>
      <c r="K8" s="63"/>
      <c r="L8" s="64"/>
      <c r="M8" s="61" t="s">
        <v>5</v>
      </c>
      <c r="N8" s="61"/>
      <c r="O8" s="61"/>
      <c r="P8" s="62"/>
      <c r="R8" s="2"/>
    </row>
    <row r="9" spans="1:20" x14ac:dyDescent="0.25">
      <c r="B9" s="69" t="str">
        <f>"Acceptable Quality Level (AQL) - " &amp;D6</f>
        <v xml:space="preserve">Acceptable Quality Level (AQL) - </v>
      </c>
      <c r="C9" s="70"/>
      <c r="D9" s="4"/>
      <c r="E9" s="4"/>
      <c r="I9" s="60"/>
      <c r="J9" s="45" t="s">
        <v>6</v>
      </c>
      <c r="K9" s="43" t="s">
        <v>7</v>
      </c>
      <c r="L9" s="43" t="s">
        <v>8</v>
      </c>
      <c r="M9" s="43" t="s">
        <v>9</v>
      </c>
      <c r="N9" s="43" t="s">
        <v>10</v>
      </c>
      <c r="O9" s="43" t="s">
        <v>11</v>
      </c>
      <c r="P9" s="44" t="s">
        <v>12</v>
      </c>
      <c r="R9" s="3"/>
      <c r="S9" s="75" t="s">
        <v>13</v>
      </c>
      <c r="T9" s="75"/>
    </row>
    <row r="10" spans="1:20" x14ac:dyDescent="0.25">
      <c r="B10" s="53" t="s">
        <v>14</v>
      </c>
      <c r="C10" s="54"/>
      <c r="I10" s="46" t="s">
        <v>16</v>
      </c>
      <c r="J10" s="1" t="s">
        <v>17</v>
      </c>
      <c r="K10" s="1" t="s">
        <v>17</v>
      </c>
      <c r="L10" s="1" t="s">
        <v>18</v>
      </c>
      <c r="M10" s="1" t="s">
        <v>17</v>
      </c>
      <c r="N10" s="1" t="s">
        <v>17</v>
      </c>
      <c r="O10" s="1" t="s">
        <v>17</v>
      </c>
      <c r="P10" s="33" t="s">
        <v>17</v>
      </c>
      <c r="R10" s="3"/>
      <c r="S10" s="74" t="s">
        <v>19</v>
      </c>
      <c r="T10" s="74"/>
    </row>
    <row r="11" spans="1:20" x14ac:dyDescent="0.25">
      <c r="B11" s="53" t="s">
        <v>20</v>
      </c>
      <c r="C11" s="54"/>
      <c r="I11" s="32" t="s">
        <v>21</v>
      </c>
      <c r="J11" s="1" t="s">
        <v>17</v>
      </c>
      <c r="K11" s="1" t="s">
        <v>18</v>
      </c>
      <c r="L11" s="1" t="s">
        <v>22</v>
      </c>
      <c r="M11" s="1" t="s">
        <v>17</v>
      </c>
      <c r="N11" s="1" t="s">
        <v>17</v>
      </c>
      <c r="O11" s="1" t="s">
        <v>17</v>
      </c>
      <c r="P11" s="33" t="s">
        <v>17</v>
      </c>
      <c r="R11" s="3"/>
      <c r="S11" s="74" t="s">
        <v>2</v>
      </c>
      <c r="T11" s="74"/>
    </row>
    <row r="12" spans="1:20" x14ac:dyDescent="0.25">
      <c r="B12" s="53" t="s">
        <v>23</v>
      </c>
      <c r="C12" s="54"/>
      <c r="I12" s="32" t="s">
        <v>24</v>
      </c>
      <c r="J12" s="1" t="s">
        <v>18</v>
      </c>
      <c r="K12" s="1" t="s">
        <v>22</v>
      </c>
      <c r="L12" s="1" t="s">
        <v>25</v>
      </c>
      <c r="M12" s="1" t="s">
        <v>17</v>
      </c>
      <c r="N12" s="1" t="s">
        <v>17</v>
      </c>
      <c r="O12" s="1" t="s">
        <v>18</v>
      </c>
      <c r="P12" s="33" t="s">
        <v>18</v>
      </c>
      <c r="R12" s="3"/>
      <c r="S12" s="74" t="s">
        <v>26</v>
      </c>
      <c r="T12" s="74"/>
    </row>
    <row r="13" spans="1:20" x14ac:dyDescent="0.25">
      <c r="B13" s="49" t="s">
        <v>27</v>
      </c>
      <c r="C13" s="57" t="str">
        <f>IFERROR(INDEX($J$29:$J$44,MATCH($G$13,$I$29:$I$44,0)), "")</f>
        <v/>
      </c>
      <c r="G13" s="19" t="e">
        <f>INDEX($J$10:$P$24,MATCH($C$10,$I$10:$I$24,0),MATCH($C$12,$J$9:$P$9,0))</f>
        <v>#N/A</v>
      </c>
      <c r="I13" s="32" t="s">
        <v>28</v>
      </c>
      <c r="J13" s="1" t="s">
        <v>22</v>
      </c>
      <c r="K13" s="1" t="s">
        <v>25</v>
      </c>
      <c r="L13" s="1" t="s">
        <v>29</v>
      </c>
      <c r="M13" s="1" t="s">
        <v>17</v>
      </c>
      <c r="N13" s="1" t="s">
        <v>18</v>
      </c>
      <c r="O13" s="1" t="s">
        <v>18</v>
      </c>
      <c r="P13" s="33" t="s">
        <v>22</v>
      </c>
      <c r="R13" s="3"/>
    </row>
    <row r="14" spans="1:20" x14ac:dyDescent="0.25">
      <c r="B14" s="53" t="s">
        <v>30</v>
      </c>
      <c r="C14" s="55"/>
      <c r="I14" s="32" t="s">
        <v>31</v>
      </c>
      <c r="J14" s="1" t="s">
        <v>22</v>
      </c>
      <c r="K14" s="1" t="s">
        <v>29</v>
      </c>
      <c r="L14" s="1" t="s">
        <v>32</v>
      </c>
      <c r="M14" s="1" t="s">
        <v>18</v>
      </c>
      <c r="N14" s="1" t="s">
        <v>18</v>
      </c>
      <c r="O14" s="1" t="s">
        <v>22</v>
      </c>
      <c r="P14" s="33" t="s">
        <v>22</v>
      </c>
      <c r="R14" s="3"/>
    </row>
    <row r="15" spans="1:20" x14ac:dyDescent="0.25">
      <c r="B15" s="50"/>
      <c r="C15" s="51"/>
      <c r="I15" s="32" t="s">
        <v>33</v>
      </c>
      <c r="J15" s="1" t="s">
        <v>25</v>
      </c>
      <c r="K15" s="1" t="s">
        <v>32</v>
      </c>
      <c r="L15" s="1" t="s">
        <v>34</v>
      </c>
      <c r="M15" s="1" t="s">
        <v>18</v>
      </c>
      <c r="N15" s="1" t="s">
        <v>18</v>
      </c>
      <c r="O15" s="1" t="s">
        <v>22</v>
      </c>
      <c r="P15" s="33" t="s">
        <v>25</v>
      </c>
      <c r="R15" s="3"/>
    </row>
    <row r="16" spans="1:20" x14ac:dyDescent="0.25">
      <c r="B16" s="52" t="s">
        <v>35</v>
      </c>
      <c r="C16" s="56" t="str">
        <f>IFERROR(IF($C$14&lt;=INDEX($K$29:$X$44,MATCH($C$13,$J$29:$J$44,0),MATCH($C$11,$K$28:$X$28,0)),"ACCEPT","REJECT"),"")</f>
        <v/>
      </c>
      <c r="I16" s="32" t="s">
        <v>36</v>
      </c>
      <c r="J16" s="1" t="s">
        <v>29</v>
      </c>
      <c r="K16" s="1" t="s">
        <v>34</v>
      </c>
      <c r="L16" s="1" t="s">
        <v>37</v>
      </c>
      <c r="M16" s="1" t="s">
        <v>18</v>
      </c>
      <c r="N16" s="1" t="s">
        <v>22</v>
      </c>
      <c r="O16" s="1" t="s">
        <v>25</v>
      </c>
      <c r="P16" s="33" t="s">
        <v>29</v>
      </c>
    </row>
    <row r="17" spans="2:27" x14ac:dyDescent="0.25">
      <c r="I17" s="32" t="s">
        <v>38</v>
      </c>
      <c r="J17" s="1" t="s">
        <v>32</v>
      </c>
      <c r="K17" s="1" t="s">
        <v>37</v>
      </c>
      <c r="L17" s="1" t="s">
        <v>39</v>
      </c>
      <c r="M17" s="1" t="s">
        <v>18</v>
      </c>
      <c r="N17" s="1" t="s">
        <v>22</v>
      </c>
      <c r="O17" s="1" t="s">
        <v>25</v>
      </c>
      <c r="P17" s="33" t="s">
        <v>29</v>
      </c>
    </row>
    <row r="18" spans="2:27" x14ac:dyDescent="0.25">
      <c r="I18" s="32" t="s">
        <v>40</v>
      </c>
      <c r="J18" s="1" t="s">
        <v>34</v>
      </c>
      <c r="K18" s="1" t="s">
        <v>39</v>
      </c>
      <c r="L18" s="1" t="s">
        <v>41</v>
      </c>
      <c r="M18" s="1" t="s">
        <v>22</v>
      </c>
      <c r="N18" s="1" t="s">
        <v>22</v>
      </c>
      <c r="O18" s="1" t="s">
        <v>29</v>
      </c>
      <c r="P18" s="33" t="s">
        <v>32</v>
      </c>
    </row>
    <row r="19" spans="2:27" x14ac:dyDescent="0.25">
      <c r="I19" s="32" t="s">
        <v>15</v>
      </c>
      <c r="J19" s="1" t="s">
        <v>37</v>
      </c>
      <c r="K19" s="1" t="s">
        <v>41</v>
      </c>
      <c r="L19" s="1" t="s">
        <v>42</v>
      </c>
      <c r="M19" s="1" t="s">
        <v>22</v>
      </c>
      <c r="N19" s="1" t="s">
        <v>25</v>
      </c>
      <c r="O19" s="1" t="s">
        <v>29</v>
      </c>
      <c r="P19" s="33" t="s">
        <v>34</v>
      </c>
    </row>
    <row r="20" spans="2:27" x14ac:dyDescent="0.25">
      <c r="I20" s="32" t="s">
        <v>43</v>
      </c>
      <c r="J20" s="1" t="s">
        <v>39</v>
      </c>
      <c r="K20" s="1" t="s">
        <v>42</v>
      </c>
      <c r="L20" s="1" t="s">
        <v>44</v>
      </c>
      <c r="M20" s="1" t="s">
        <v>22</v>
      </c>
      <c r="N20" s="1" t="s">
        <v>25</v>
      </c>
      <c r="O20" s="1" t="s">
        <v>32</v>
      </c>
      <c r="P20" s="33" t="s">
        <v>34</v>
      </c>
    </row>
    <row r="21" spans="2:27" x14ac:dyDescent="0.25">
      <c r="I21" s="32" t="s">
        <v>45</v>
      </c>
      <c r="J21" s="1" t="s">
        <v>41</v>
      </c>
      <c r="K21" s="1" t="s">
        <v>44</v>
      </c>
      <c r="L21" s="1" t="s">
        <v>46</v>
      </c>
      <c r="M21" s="1" t="s">
        <v>22</v>
      </c>
      <c r="N21" s="1" t="s">
        <v>25</v>
      </c>
      <c r="O21" s="1" t="s">
        <v>32</v>
      </c>
      <c r="P21" s="33" t="s">
        <v>37</v>
      </c>
    </row>
    <row r="22" spans="2:27" x14ac:dyDescent="0.25">
      <c r="B22" t="s">
        <v>47</v>
      </c>
      <c r="I22" s="32" t="s">
        <v>48</v>
      </c>
      <c r="J22" s="1" t="s">
        <v>42</v>
      </c>
      <c r="K22" s="1" t="s">
        <v>46</v>
      </c>
      <c r="L22" s="1" t="s">
        <v>49</v>
      </c>
      <c r="M22" s="1" t="s">
        <v>25</v>
      </c>
      <c r="N22" s="1" t="s">
        <v>29</v>
      </c>
      <c r="O22" s="1" t="s">
        <v>34</v>
      </c>
      <c r="P22" s="33" t="s">
        <v>39</v>
      </c>
    </row>
    <row r="23" spans="2:27" x14ac:dyDescent="0.25">
      <c r="B23" s="16"/>
      <c r="C23" t="s">
        <v>50</v>
      </c>
      <c r="I23" s="32" t="s">
        <v>51</v>
      </c>
      <c r="J23" s="1" t="s">
        <v>44</v>
      </c>
      <c r="K23" s="1" t="s">
        <v>49</v>
      </c>
      <c r="L23" s="1" t="s">
        <v>52</v>
      </c>
      <c r="M23" s="1" t="s">
        <v>25</v>
      </c>
      <c r="N23" s="1" t="s">
        <v>29</v>
      </c>
      <c r="O23" s="1" t="s">
        <v>34</v>
      </c>
      <c r="P23" s="33" t="s">
        <v>39</v>
      </c>
    </row>
    <row r="24" spans="2:27" x14ac:dyDescent="0.25">
      <c r="B24" s="17"/>
      <c r="C24" t="s">
        <v>53</v>
      </c>
      <c r="I24" s="34" t="s">
        <v>54</v>
      </c>
      <c r="J24" s="37" t="s">
        <v>46</v>
      </c>
      <c r="K24" s="37" t="s">
        <v>52</v>
      </c>
      <c r="L24" s="37" t="s">
        <v>55</v>
      </c>
      <c r="M24" s="37" t="s">
        <v>25</v>
      </c>
      <c r="N24" s="37" t="s">
        <v>29</v>
      </c>
      <c r="O24" s="37" t="s">
        <v>37</v>
      </c>
      <c r="P24" s="40" t="s">
        <v>41</v>
      </c>
    </row>
    <row r="25" spans="2:27" x14ac:dyDescent="0.25">
      <c r="B25" s="11"/>
      <c r="C25" t="s">
        <v>56</v>
      </c>
    </row>
    <row r="27" spans="2:27" x14ac:dyDescent="0.25">
      <c r="I27" s="67" t="s">
        <v>57</v>
      </c>
      <c r="J27" s="65" t="s">
        <v>27</v>
      </c>
      <c r="K27" s="63" t="s">
        <v>58</v>
      </c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4"/>
    </row>
    <row r="28" spans="2:27" x14ac:dyDescent="0.25">
      <c r="I28" s="68"/>
      <c r="J28" s="66"/>
      <c r="K28" s="47">
        <v>1.4999999999999999E-2</v>
      </c>
      <c r="L28" s="27">
        <v>2.5000000000000001E-2</v>
      </c>
      <c r="M28" s="27">
        <v>0.04</v>
      </c>
      <c r="N28" s="27">
        <v>6.5000000000000002E-2</v>
      </c>
      <c r="O28" s="27">
        <v>0.1</v>
      </c>
      <c r="P28" s="27">
        <v>0.15</v>
      </c>
      <c r="Q28" s="27">
        <v>0.25</v>
      </c>
      <c r="R28" s="28">
        <v>0.4</v>
      </c>
      <c r="S28" s="28">
        <v>0.65</v>
      </c>
      <c r="T28" s="28">
        <v>1</v>
      </c>
      <c r="U28" s="28">
        <v>1.5</v>
      </c>
      <c r="V28" s="29">
        <v>2.5</v>
      </c>
      <c r="W28" s="30">
        <v>4</v>
      </c>
      <c r="X28" s="28">
        <v>6.5</v>
      </c>
      <c r="Y28" s="28">
        <v>10</v>
      </c>
      <c r="Z28" s="28">
        <v>15</v>
      </c>
      <c r="AA28" s="31">
        <v>25</v>
      </c>
    </row>
    <row r="29" spans="2:27" x14ac:dyDescent="0.25">
      <c r="I29" s="46" t="s">
        <v>17</v>
      </c>
      <c r="J29" s="48">
        <v>2</v>
      </c>
      <c r="K29" s="2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0">
        <v>0</v>
      </c>
      <c r="W29" s="24">
        <v>0</v>
      </c>
      <c r="X29" s="1">
        <v>0</v>
      </c>
      <c r="Y29" s="1">
        <v>1</v>
      </c>
      <c r="Z29" s="1">
        <v>1</v>
      </c>
      <c r="AA29" s="33">
        <v>1</v>
      </c>
    </row>
    <row r="30" spans="2:27" x14ac:dyDescent="0.25">
      <c r="I30" s="32" t="s">
        <v>18</v>
      </c>
      <c r="J30" s="5">
        <v>3</v>
      </c>
      <c r="K30" s="23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0">
        <v>0</v>
      </c>
      <c r="W30" s="24">
        <v>0</v>
      </c>
      <c r="X30" s="1">
        <v>0</v>
      </c>
      <c r="Y30" s="1">
        <v>1</v>
      </c>
      <c r="Z30" s="1">
        <v>1</v>
      </c>
      <c r="AA30" s="33">
        <v>2</v>
      </c>
    </row>
    <row r="31" spans="2:27" x14ac:dyDescent="0.25">
      <c r="I31" s="32" t="s">
        <v>22</v>
      </c>
      <c r="J31" s="5">
        <v>5</v>
      </c>
      <c r="K31" s="23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0">
        <v>0</v>
      </c>
      <c r="W31" s="24">
        <v>0</v>
      </c>
      <c r="X31" s="1">
        <v>1</v>
      </c>
      <c r="Y31" s="1">
        <v>1</v>
      </c>
      <c r="Z31" s="1">
        <v>2</v>
      </c>
      <c r="AA31" s="33">
        <v>3</v>
      </c>
    </row>
    <row r="32" spans="2:27" x14ac:dyDescent="0.25">
      <c r="I32" s="32" t="s">
        <v>25</v>
      </c>
      <c r="J32" s="5">
        <v>8</v>
      </c>
      <c r="K32" s="23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0">
        <v>0</v>
      </c>
      <c r="W32" s="24">
        <v>1</v>
      </c>
      <c r="X32" s="1">
        <v>1</v>
      </c>
      <c r="Y32" s="1">
        <v>2</v>
      </c>
      <c r="Z32" s="1">
        <v>3</v>
      </c>
      <c r="AA32" s="33">
        <v>5</v>
      </c>
    </row>
    <row r="33" spans="9:27" x14ac:dyDescent="0.25">
      <c r="I33" s="32" t="s">
        <v>29</v>
      </c>
      <c r="J33" s="5">
        <v>13</v>
      </c>
      <c r="K33" s="23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0">
        <v>1</v>
      </c>
      <c r="W33" s="24">
        <v>1</v>
      </c>
      <c r="X33" s="1">
        <v>2</v>
      </c>
      <c r="Y33" s="1">
        <v>3</v>
      </c>
      <c r="Z33" s="1">
        <v>5</v>
      </c>
      <c r="AA33" s="33">
        <v>7</v>
      </c>
    </row>
    <row r="34" spans="9:27" x14ac:dyDescent="0.25">
      <c r="I34" s="32" t="s">
        <v>32</v>
      </c>
      <c r="J34" s="5">
        <v>20</v>
      </c>
      <c r="K34" s="23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20">
        <v>1</v>
      </c>
      <c r="W34" s="24">
        <v>2</v>
      </c>
      <c r="X34" s="1">
        <v>3</v>
      </c>
      <c r="Y34" s="1">
        <v>5</v>
      </c>
      <c r="Z34" s="1">
        <v>7</v>
      </c>
      <c r="AA34" s="33">
        <v>10</v>
      </c>
    </row>
    <row r="35" spans="9:27" x14ac:dyDescent="0.25">
      <c r="I35" s="32" t="s">
        <v>34</v>
      </c>
      <c r="J35" s="5">
        <v>32</v>
      </c>
      <c r="K35" s="23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21">
        <v>2</v>
      </c>
      <c r="W35" s="25">
        <v>3</v>
      </c>
      <c r="X35" s="5">
        <v>5</v>
      </c>
      <c r="Y35" s="1">
        <v>7</v>
      </c>
      <c r="Z35" s="1">
        <v>10</v>
      </c>
      <c r="AA35" s="33">
        <v>14</v>
      </c>
    </row>
    <row r="36" spans="9:27" x14ac:dyDescent="0.25">
      <c r="I36" s="32" t="s">
        <v>37</v>
      </c>
      <c r="J36" s="5">
        <v>50</v>
      </c>
      <c r="K36" s="2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3</v>
      </c>
      <c r="V36" s="20">
        <v>3</v>
      </c>
      <c r="W36" s="24">
        <v>5</v>
      </c>
      <c r="X36" s="1">
        <v>7</v>
      </c>
      <c r="Y36" s="1">
        <v>10</v>
      </c>
      <c r="Z36" s="1">
        <v>14</v>
      </c>
      <c r="AA36" s="33">
        <v>21</v>
      </c>
    </row>
    <row r="37" spans="9:27" x14ac:dyDescent="0.25">
      <c r="I37" s="32" t="s">
        <v>39</v>
      </c>
      <c r="J37" s="5">
        <v>80</v>
      </c>
      <c r="K37" s="23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3</v>
      </c>
      <c r="U37" s="1">
        <v>5</v>
      </c>
      <c r="V37" s="20">
        <v>5</v>
      </c>
      <c r="W37" s="24">
        <v>7</v>
      </c>
      <c r="X37" s="1">
        <v>10</v>
      </c>
      <c r="Y37" s="1">
        <v>14</v>
      </c>
      <c r="Z37" s="1">
        <v>21</v>
      </c>
      <c r="AA37" s="33">
        <v>21</v>
      </c>
    </row>
    <row r="38" spans="9:27" x14ac:dyDescent="0.25">
      <c r="I38" s="32" t="s">
        <v>41</v>
      </c>
      <c r="J38" s="5">
        <v>125</v>
      </c>
      <c r="K38" s="23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5">
        <v>1</v>
      </c>
      <c r="R38" s="1">
        <v>1</v>
      </c>
      <c r="S38" s="1">
        <v>2</v>
      </c>
      <c r="T38" s="1">
        <v>5</v>
      </c>
      <c r="U38" s="1">
        <v>7</v>
      </c>
      <c r="V38" s="20">
        <v>7</v>
      </c>
      <c r="W38" s="24">
        <v>10</v>
      </c>
      <c r="X38" s="6">
        <v>14</v>
      </c>
      <c r="Y38" s="1">
        <v>21</v>
      </c>
      <c r="Z38" s="1">
        <v>21</v>
      </c>
      <c r="AA38" s="33">
        <v>21</v>
      </c>
    </row>
    <row r="39" spans="9:27" x14ac:dyDescent="0.25">
      <c r="I39" s="32" t="s">
        <v>42</v>
      </c>
      <c r="J39" s="5">
        <v>200</v>
      </c>
      <c r="K39" s="23">
        <v>0</v>
      </c>
      <c r="L39" s="1">
        <v>0</v>
      </c>
      <c r="M39" s="1">
        <v>0</v>
      </c>
      <c r="N39" s="1">
        <v>0</v>
      </c>
      <c r="O39" s="1">
        <v>0</v>
      </c>
      <c r="P39" s="5">
        <v>1</v>
      </c>
      <c r="Q39" s="5">
        <v>1</v>
      </c>
      <c r="R39" s="1">
        <v>2</v>
      </c>
      <c r="S39" s="1">
        <v>3</v>
      </c>
      <c r="T39" s="1">
        <v>7</v>
      </c>
      <c r="U39" s="1">
        <v>10</v>
      </c>
      <c r="V39" s="22">
        <v>10</v>
      </c>
      <c r="W39" s="26">
        <v>14</v>
      </c>
      <c r="X39" s="1">
        <v>21</v>
      </c>
      <c r="Y39" s="1">
        <v>21</v>
      </c>
      <c r="Z39" s="1">
        <v>21</v>
      </c>
      <c r="AA39" s="33">
        <v>21</v>
      </c>
    </row>
    <row r="40" spans="9:27" x14ac:dyDescent="0.25">
      <c r="I40" s="32" t="s">
        <v>44</v>
      </c>
      <c r="J40" s="5">
        <v>315</v>
      </c>
      <c r="K40" s="23">
        <v>0</v>
      </c>
      <c r="L40" s="1">
        <v>0</v>
      </c>
      <c r="M40" s="1">
        <v>0</v>
      </c>
      <c r="N40" s="1">
        <v>0</v>
      </c>
      <c r="O40" s="5">
        <v>1</v>
      </c>
      <c r="P40" s="5">
        <v>1</v>
      </c>
      <c r="Q40" s="5">
        <v>2</v>
      </c>
      <c r="R40" s="1">
        <v>3</v>
      </c>
      <c r="S40" s="1">
        <v>5</v>
      </c>
      <c r="T40" s="1">
        <v>10</v>
      </c>
      <c r="U40" s="1">
        <v>14</v>
      </c>
      <c r="V40" s="22">
        <v>14</v>
      </c>
      <c r="W40" s="24">
        <v>21</v>
      </c>
      <c r="X40" s="1">
        <v>21</v>
      </c>
      <c r="Y40" s="1">
        <v>21</v>
      </c>
      <c r="Z40" s="1">
        <v>21</v>
      </c>
      <c r="AA40" s="33">
        <v>21</v>
      </c>
    </row>
    <row r="41" spans="9:27" x14ac:dyDescent="0.25">
      <c r="I41" s="32" t="s">
        <v>46</v>
      </c>
      <c r="J41" s="5">
        <v>500</v>
      </c>
      <c r="K41" s="23">
        <v>0</v>
      </c>
      <c r="L41" s="1">
        <v>0</v>
      </c>
      <c r="M41" s="1">
        <v>0</v>
      </c>
      <c r="N41" s="5">
        <v>1</v>
      </c>
      <c r="O41" s="5">
        <v>1</v>
      </c>
      <c r="P41" s="5">
        <v>2</v>
      </c>
      <c r="Q41" s="5">
        <v>3</v>
      </c>
      <c r="R41" s="1">
        <v>5</v>
      </c>
      <c r="S41" s="1">
        <v>7</v>
      </c>
      <c r="T41" s="1">
        <v>14</v>
      </c>
      <c r="U41" s="1">
        <v>21</v>
      </c>
      <c r="V41" s="20">
        <v>21</v>
      </c>
      <c r="W41" s="24">
        <v>21</v>
      </c>
      <c r="X41" s="1">
        <v>21</v>
      </c>
      <c r="Y41" s="1">
        <v>21</v>
      </c>
      <c r="Z41" s="1">
        <v>21</v>
      </c>
      <c r="AA41" s="33">
        <v>21</v>
      </c>
    </row>
    <row r="42" spans="9:27" x14ac:dyDescent="0.25">
      <c r="I42" s="32" t="s">
        <v>49</v>
      </c>
      <c r="J42" s="5">
        <v>800</v>
      </c>
      <c r="K42" s="23">
        <v>0</v>
      </c>
      <c r="L42" s="1">
        <v>0</v>
      </c>
      <c r="M42" s="5">
        <v>1</v>
      </c>
      <c r="N42" s="5">
        <v>1</v>
      </c>
      <c r="O42" s="5">
        <v>2</v>
      </c>
      <c r="P42" s="5">
        <v>3</v>
      </c>
      <c r="Q42" s="5">
        <v>5</v>
      </c>
      <c r="R42" s="1">
        <v>7</v>
      </c>
      <c r="S42" s="1">
        <v>10</v>
      </c>
      <c r="T42" s="1">
        <v>21</v>
      </c>
      <c r="U42" s="1">
        <v>21</v>
      </c>
      <c r="V42" s="20">
        <v>21</v>
      </c>
      <c r="W42" s="24">
        <v>21</v>
      </c>
      <c r="X42" s="1">
        <v>21</v>
      </c>
      <c r="Y42" s="1">
        <v>21</v>
      </c>
      <c r="Z42" s="1">
        <v>21</v>
      </c>
      <c r="AA42" s="33">
        <v>21</v>
      </c>
    </row>
    <row r="43" spans="9:27" x14ac:dyDescent="0.25">
      <c r="I43" s="32" t="s">
        <v>52</v>
      </c>
      <c r="J43" s="5">
        <v>1250</v>
      </c>
      <c r="K43" s="23">
        <v>0</v>
      </c>
      <c r="L43" s="5">
        <v>1</v>
      </c>
      <c r="M43" s="5">
        <v>1</v>
      </c>
      <c r="N43" s="5">
        <v>2</v>
      </c>
      <c r="O43" s="5">
        <v>3</v>
      </c>
      <c r="P43" s="5">
        <v>5</v>
      </c>
      <c r="Q43" s="5">
        <v>7</v>
      </c>
      <c r="R43" s="1">
        <v>10</v>
      </c>
      <c r="S43" s="1">
        <v>14</v>
      </c>
      <c r="T43" s="1">
        <v>21</v>
      </c>
      <c r="U43" s="1">
        <v>21</v>
      </c>
      <c r="V43" s="20">
        <v>21</v>
      </c>
      <c r="W43" s="24">
        <v>21</v>
      </c>
      <c r="X43" s="1">
        <v>21</v>
      </c>
      <c r="Y43" s="1">
        <v>21</v>
      </c>
      <c r="Z43" s="1">
        <v>21</v>
      </c>
      <c r="AA43" s="33">
        <v>21</v>
      </c>
    </row>
    <row r="44" spans="9:27" x14ac:dyDescent="0.25">
      <c r="I44" s="34" t="s">
        <v>55</v>
      </c>
      <c r="J44" s="35">
        <v>2000</v>
      </c>
      <c r="K44" s="36">
        <v>0</v>
      </c>
      <c r="L44" s="35">
        <v>1</v>
      </c>
      <c r="M44" s="35">
        <v>2</v>
      </c>
      <c r="N44" s="35">
        <v>3</v>
      </c>
      <c r="O44" s="35">
        <v>5</v>
      </c>
      <c r="P44" s="35">
        <v>7</v>
      </c>
      <c r="Q44" s="35">
        <v>10</v>
      </c>
      <c r="R44" s="37">
        <v>14</v>
      </c>
      <c r="S44" s="37">
        <v>21</v>
      </c>
      <c r="T44" s="37">
        <v>21</v>
      </c>
      <c r="U44" s="37">
        <v>21</v>
      </c>
      <c r="V44" s="38">
        <v>21</v>
      </c>
      <c r="W44" s="39">
        <v>21</v>
      </c>
      <c r="X44" s="37">
        <v>21</v>
      </c>
      <c r="Y44" s="37">
        <v>21</v>
      </c>
      <c r="Z44" s="37">
        <v>21</v>
      </c>
      <c r="AA44" s="40">
        <v>21</v>
      </c>
    </row>
    <row r="47" spans="9:27" x14ac:dyDescent="0.25">
      <c r="K47" s="2" t="s">
        <v>59</v>
      </c>
    </row>
    <row r="48" spans="9:27" x14ac:dyDescent="0.25">
      <c r="K48" s="42"/>
      <c r="L48" t="s">
        <v>60</v>
      </c>
    </row>
    <row r="49" spans="11:12" x14ac:dyDescent="0.25">
      <c r="K49" s="41"/>
      <c r="L49" t="s">
        <v>61</v>
      </c>
    </row>
    <row r="50" spans="11:12" x14ac:dyDescent="0.25">
      <c r="K50" s="11"/>
      <c r="L50" t="s">
        <v>62</v>
      </c>
    </row>
  </sheetData>
  <mergeCells count="14">
    <mergeCell ref="A1:C1"/>
    <mergeCell ref="I8:I9"/>
    <mergeCell ref="M8:P8"/>
    <mergeCell ref="J8:L8"/>
    <mergeCell ref="K27:AA27"/>
    <mergeCell ref="J27:J28"/>
    <mergeCell ref="I27:I28"/>
    <mergeCell ref="B9:C9"/>
    <mergeCell ref="D6:F6"/>
    <mergeCell ref="S10:T10"/>
    <mergeCell ref="S9:T9"/>
    <mergeCell ref="S11:T11"/>
    <mergeCell ref="S12:T12"/>
    <mergeCell ref="D1:E1"/>
  </mergeCells>
  <conditionalFormatting sqref="C16">
    <cfRule type="cellIs" dxfId="5" priority="3" operator="equal">
      <formula>"""ACCEPT"</formula>
    </cfRule>
    <cfRule type="expression" dxfId="4" priority="4">
      <formula>if+$C$16="ACCEPT"</formula>
    </cfRule>
  </conditionalFormatting>
  <conditionalFormatting sqref="C16">
    <cfRule type="cellIs" dxfId="3" priority="2" operator="equal">
      <formula>"accept"</formula>
    </cfRule>
  </conditionalFormatting>
  <conditionalFormatting sqref="C16">
    <cfRule type="cellIs" dxfId="2" priority="1" operator="equal">
      <formula>"reject"</formula>
    </cfRule>
  </conditionalFormatting>
  <dataValidations count="4">
    <dataValidation type="list" allowBlank="1" showInputMessage="1" showErrorMessage="1" sqref="C12">
      <formula1>$J$9:$P$9</formula1>
    </dataValidation>
    <dataValidation type="list" allowBlank="1" showInputMessage="1" showErrorMessage="1" sqref="C11">
      <formula1>$K$28:$X$28</formula1>
    </dataValidation>
    <dataValidation type="list" allowBlank="1" showInputMessage="1" showErrorMessage="1" sqref="D6">
      <formula1>$S$10:$S$12</formula1>
    </dataValidation>
    <dataValidation type="list" allowBlank="1" showInputMessage="1" showErrorMessage="1" sqref="C10">
      <formula1>$I$10:$I$24</formula1>
    </dataValidation>
  </dataValidations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workbookViewId="0">
      <selection activeCell="G3" sqref="G3:H6"/>
    </sheetView>
  </sheetViews>
  <sheetFormatPr defaultRowHeight="15" x14ac:dyDescent="0.25"/>
  <cols>
    <col min="2" max="2" width="23.7109375" bestFit="1" customWidth="1"/>
    <col min="3" max="3" width="15.140625" customWidth="1"/>
  </cols>
  <sheetData>
    <row r="1" spans="2:13" ht="18.75" x14ac:dyDescent="0.3">
      <c r="B1" s="76" t="s">
        <v>63</v>
      </c>
      <c r="C1" s="76"/>
      <c r="D1" s="76"/>
      <c r="E1" s="76"/>
      <c r="F1" s="76"/>
      <c r="G1" s="76"/>
      <c r="H1" s="76"/>
    </row>
    <row r="3" spans="2:13" x14ac:dyDescent="0.25">
      <c r="G3" t="s">
        <v>47</v>
      </c>
      <c r="K3" t="s">
        <v>64</v>
      </c>
    </row>
    <row r="4" spans="2:13" x14ac:dyDescent="0.25">
      <c r="G4" s="16"/>
      <c r="H4" t="s">
        <v>50</v>
      </c>
      <c r="K4" t="s">
        <v>65</v>
      </c>
    </row>
    <row r="5" spans="2:13" x14ac:dyDescent="0.25">
      <c r="G5" s="17"/>
      <c r="H5" t="s">
        <v>66</v>
      </c>
    </row>
    <row r="6" spans="2:13" x14ac:dyDescent="0.25">
      <c r="G6" s="11"/>
      <c r="H6" t="s">
        <v>56</v>
      </c>
    </row>
    <row r="7" spans="2:13" x14ac:dyDescent="0.25">
      <c r="B7" t="s">
        <v>67</v>
      </c>
      <c r="C7" s="12">
        <v>70</v>
      </c>
    </row>
    <row r="8" spans="2:13" x14ac:dyDescent="0.25">
      <c r="B8" t="s">
        <v>68</v>
      </c>
      <c r="C8" s="11">
        <f>VLOOKUP($D$8,$L$13:$M$15,2,TRUE)</f>
        <v>1.28</v>
      </c>
      <c r="D8" s="14">
        <v>0.8</v>
      </c>
      <c r="L8" t="s">
        <v>69</v>
      </c>
    </row>
    <row r="9" spans="2:13" x14ac:dyDescent="0.25">
      <c r="B9" t="s">
        <v>70</v>
      </c>
      <c r="C9" s="14">
        <v>0.05</v>
      </c>
      <c r="L9" t="s">
        <v>71</v>
      </c>
    </row>
    <row r="10" spans="2:13" x14ac:dyDescent="0.25">
      <c r="B10" t="s">
        <v>72</v>
      </c>
      <c r="C10" s="13">
        <v>0.98</v>
      </c>
      <c r="L10" t="s">
        <v>73</v>
      </c>
    </row>
    <row r="11" spans="2:13" x14ac:dyDescent="0.25">
      <c r="B11" t="s">
        <v>27</v>
      </c>
      <c r="C11" s="10">
        <f>$C$8^2*$C$7*($C$10*(1-$C$10))/(($C$9^2*$C$7)+($C$8^2*$C$10*(1-$C$10)))</f>
        <v>10.853440910221613</v>
      </c>
    </row>
    <row r="12" spans="2:13" x14ac:dyDescent="0.25">
      <c r="B12" t="s">
        <v>74</v>
      </c>
      <c r="C12" s="12">
        <v>1</v>
      </c>
      <c r="L12" t="s">
        <v>68</v>
      </c>
    </row>
    <row r="13" spans="2:13" x14ac:dyDescent="0.25">
      <c r="B13" t="s">
        <v>58</v>
      </c>
      <c r="C13" s="15">
        <v>0.04</v>
      </c>
      <c r="L13" s="7">
        <v>0.8</v>
      </c>
      <c r="M13" s="9">
        <v>1.28</v>
      </c>
    </row>
    <row r="14" spans="2:13" x14ac:dyDescent="0.25">
      <c r="L14" s="7">
        <v>0.9</v>
      </c>
      <c r="M14" s="9">
        <v>1.645</v>
      </c>
    </row>
    <row r="15" spans="2:13" x14ac:dyDescent="0.25">
      <c r="L15" s="7">
        <v>0.95</v>
      </c>
      <c r="M15" s="9">
        <v>1.96</v>
      </c>
    </row>
    <row r="16" spans="2:13" x14ac:dyDescent="0.25">
      <c r="B16" t="s">
        <v>35</v>
      </c>
      <c r="C16" s="18" t="str">
        <f>UPPER(IF($C$12&lt;=$C$13*$C$11,"Accept Lot","Reject Lot"))</f>
        <v>REJECT LOT</v>
      </c>
    </row>
    <row r="18" spans="12:12" x14ac:dyDescent="0.25">
      <c r="L18" t="s">
        <v>75</v>
      </c>
    </row>
    <row r="19" spans="12:12" x14ac:dyDescent="0.25">
      <c r="L19" s="7">
        <v>0.01</v>
      </c>
    </row>
    <row r="20" spans="12:12" x14ac:dyDescent="0.25">
      <c r="L20" s="7">
        <v>0.05</v>
      </c>
    </row>
    <row r="23" spans="12:12" x14ac:dyDescent="0.25">
      <c r="L23" t="s">
        <v>58</v>
      </c>
    </row>
    <row r="24" spans="12:12" x14ac:dyDescent="0.25">
      <c r="L24" s="8">
        <v>0</v>
      </c>
    </row>
    <row r="25" spans="12:12" x14ac:dyDescent="0.25">
      <c r="L25" s="8">
        <v>0.01</v>
      </c>
    </row>
    <row r="26" spans="12:12" x14ac:dyDescent="0.25">
      <c r="L26" s="8">
        <v>1.4999999999999999E-2</v>
      </c>
    </row>
    <row r="27" spans="12:12" x14ac:dyDescent="0.25">
      <c r="L27" s="8">
        <v>2.5000000000000001E-2</v>
      </c>
    </row>
    <row r="28" spans="12:12" x14ac:dyDescent="0.25">
      <c r="L28" s="8">
        <v>0.04</v>
      </c>
    </row>
    <row r="29" spans="12:12" x14ac:dyDescent="0.25">
      <c r="L29" s="8">
        <v>6.5000000000000002E-2</v>
      </c>
    </row>
    <row r="30" spans="12:12" x14ac:dyDescent="0.25">
      <c r="L30" s="8">
        <v>0.1</v>
      </c>
    </row>
  </sheetData>
  <mergeCells count="1">
    <mergeCell ref="B1:H1"/>
  </mergeCells>
  <conditionalFormatting sqref="C16">
    <cfRule type="cellIs" dxfId="1" priority="2" operator="equal">
      <formula>"Accept Lot"</formula>
    </cfRule>
  </conditionalFormatting>
  <conditionalFormatting sqref="C16">
    <cfRule type="cellIs" dxfId="0" priority="1" operator="equal">
      <formula>"Reject Lot"</formula>
    </cfRule>
  </conditionalFormatting>
  <dataValidations count="3">
    <dataValidation type="list" allowBlank="1" showInputMessage="1" showErrorMessage="1" sqref="D8">
      <formula1>$L$13:$L$15</formula1>
    </dataValidation>
    <dataValidation type="list" allowBlank="1" showInputMessage="1" showErrorMessage="1" sqref="C9">
      <formula1>$L$19:$L$20</formula1>
    </dataValidation>
    <dataValidation type="list" allowBlank="1" showInputMessage="1" showErrorMessage="1" sqref="C13">
      <formula1>$L$24:$L$30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AQL Sampling Plan</vt:lpstr>
      <vt:lpstr>AQL Sampling Plan - Discrete da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2019-04-24T05:31:12Z</dcterms:modified>
  <cp:category/>
  <cp:contentStatus/>
</cp:coreProperties>
</file>